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PROVOZNÍ ODDĚLENÍ\OPRAVNÉ PRÁCE\rok 2020\Zakázky + Rozpočty\Oprava přejezdů u ST Zlín\"/>
    </mc:Choice>
  </mc:AlternateContent>
  <bookViews>
    <workbookView xWindow="0" yWindow="0" windowWidth="0" windowHeight="0"/>
  </bookViews>
  <sheets>
    <sheet name="Rekapitulace stavby" sheetId="1" r:id="rId1"/>
    <sheet name="SO 01 - Oprava přejezdu P..." sheetId="2" r:id="rId2"/>
    <sheet name="SO 02 - Oprava přejezdu P..." sheetId="3" r:id="rId3"/>
    <sheet name="SO 03 - Oprava přejezdu P..." sheetId="4" r:id="rId4"/>
    <sheet name="SO 04 - Prostějov hl.n. P..." sheetId="5" r:id="rId5"/>
    <sheet name="SO 05 - Kojetín P7202 km ..." sheetId="6" r:id="rId6"/>
    <sheet name="SO 06 - Kojetín - Chropyn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01 - Oprava přejezdu P...'!$C$120:$K$245</definedName>
    <definedName name="_xlnm.Print_Area" localSheetId="1">'SO 01 - Oprava přejezdu P...'!$C$4:$J$76,'SO 01 - Oprava přejezdu P...'!$C$82:$J$102,'SO 01 - Oprava přejezdu P...'!$C$108:$K$245</definedName>
    <definedName name="_xlnm.Print_Titles" localSheetId="1">'SO 01 - Oprava přejezdu P...'!$120:$120</definedName>
    <definedName name="_xlnm._FilterDatabase" localSheetId="2" hidden="1">'SO 02 - Oprava přejezdu P...'!$C$120:$K$295</definedName>
    <definedName name="_xlnm.Print_Area" localSheetId="2">'SO 02 - Oprava přejezdu P...'!$C$4:$J$76,'SO 02 - Oprava přejezdu P...'!$C$82:$J$102,'SO 02 - Oprava přejezdu P...'!$C$108:$K$295</definedName>
    <definedName name="_xlnm.Print_Titles" localSheetId="2">'SO 02 - Oprava přejezdu P...'!$120:$120</definedName>
    <definedName name="_xlnm._FilterDatabase" localSheetId="3" hidden="1">'SO 03 - Oprava přejezdu P...'!$C$120:$K$338</definedName>
    <definedName name="_xlnm.Print_Area" localSheetId="3">'SO 03 - Oprava přejezdu P...'!$C$4:$J$76,'SO 03 - Oprava přejezdu P...'!$C$82:$J$102,'SO 03 - Oprava přejezdu P...'!$C$108:$K$338</definedName>
    <definedName name="_xlnm.Print_Titles" localSheetId="3">'SO 03 - Oprava přejezdu P...'!$120:$120</definedName>
    <definedName name="_xlnm._FilterDatabase" localSheetId="4" hidden="1">'SO 04 - Prostějov hl.n. P...'!$C$119:$K$358</definedName>
    <definedName name="_xlnm.Print_Area" localSheetId="4">'SO 04 - Prostějov hl.n. P...'!$C$4:$J$76,'SO 04 - Prostějov hl.n. P...'!$C$82:$J$101,'SO 04 - Prostějov hl.n. P...'!$C$107:$K$358</definedName>
    <definedName name="_xlnm.Print_Titles" localSheetId="4">'SO 04 - Prostějov hl.n. P...'!$119:$119</definedName>
    <definedName name="_xlnm._FilterDatabase" localSheetId="5" hidden="1">'SO 05 - Kojetín P7202 km ...'!$C$119:$K$280</definedName>
    <definedName name="_xlnm.Print_Area" localSheetId="5">'SO 05 - Kojetín P7202 km ...'!$C$4:$J$76,'SO 05 - Kojetín P7202 km ...'!$C$82:$J$101,'SO 05 - Kojetín P7202 km ...'!$C$107:$K$280</definedName>
    <definedName name="_xlnm.Print_Titles" localSheetId="5">'SO 05 - Kojetín P7202 km ...'!$119:$119</definedName>
    <definedName name="_xlnm._FilterDatabase" localSheetId="6" hidden="1">'SO 06 - Kojetín - Chropyn...'!$C$119:$K$255</definedName>
    <definedName name="_xlnm.Print_Area" localSheetId="6">'SO 06 - Kojetín - Chropyn...'!$C$4:$J$76,'SO 06 - Kojetín - Chropyn...'!$C$82:$J$101,'SO 06 - Kojetín - Chropyn...'!$C$107:$K$255</definedName>
    <definedName name="_xlnm.Print_Titles" localSheetId="6">'SO 06 - Kojetín - Chropyn...'!$119:$119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6" r="J37"/>
  <c r="J36"/>
  <c i="1" r="AY99"/>
  <c i="6" r="J35"/>
  <c i="1" r="AX99"/>
  <c i="6"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85"/>
  <c i="5" r="J37"/>
  <c r="J36"/>
  <c i="1" r="AY98"/>
  <c i="5" r="J35"/>
  <c i="1" r="AX98"/>
  <c i="5"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4" r="J37"/>
  <c r="J36"/>
  <c i="1" r="AY97"/>
  <c i="4" r="J35"/>
  <c i="1" r="AX97"/>
  <c i="4"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85"/>
  <c i="3" r="J37"/>
  <c r="J36"/>
  <c i="1" r="AY96"/>
  <c i="3" r="J35"/>
  <c i="1" r="AX96"/>
  <c i="3"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85"/>
  <c i="2" r="J37"/>
  <c r="J36"/>
  <c i="1" r="AY95"/>
  <c i="2" r="J35"/>
  <c i="1" r="AX95"/>
  <c i="2"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7" r="J246"/>
  <c r="BK243"/>
  <c r="J243"/>
  <c r="J240"/>
  <c r="BK238"/>
  <c r="J238"/>
  <c r="BK123"/>
  <c i="6" r="BK277"/>
  <c r="J274"/>
  <c r="BK265"/>
  <c r="BK261"/>
  <c r="BK259"/>
  <c r="BK254"/>
  <c r="J251"/>
  <c r="BK244"/>
  <c r="J241"/>
  <c r="J234"/>
  <c r="J228"/>
  <c r="BK220"/>
  <c r="J217"/>
  <c r="J212"/>
  <c r="J208"/>
  <c r="BK206"/>
  <c r="BK201"/>
  <c r="BK198"/>
  <c r="J195"/>
  <c r="J190"/>
  <c r="J187"/>
  <c r="BK184"/>
  <c r="J182"/>
  <c r="J176"/>
  <c r="BK171"/>
  <c r="BK167"/>
  <c r="BK155"/>
  <c r="BK153"/>
  <c r="J151"/>
  <c r="J149"/>
  <c r="J146"/>
  <c r="BK143"/>
  <c r="BK140"/>
  <c r="J140"/>
  <c r="J137"/>
  <c r="BK133"/>
  <c r="J129"/>
  <c r="BK127"/>
  <c r="BK125"/>
  <c r="J123"/>
  <c i="5" r="BK352"/>
  <c r="J346"/>
  <c r="BK339"/>
  <c r="BK337"/>
  <c r="J325"/>
  <c r="BK322"/>
  <c r="J319"/>
  <c r="BK312"/>
  <c r="J308"/>
  <c r="J306"/>
  <c r="J303"/>
  <c r="J295"/>
  <c r="J292"/>
  <c r="BK289"/>
  <c r="BK286"/>
  <c r="BK280"/>
  <c r="BK274"/>
  <c r="BK271"/>
  <c r="BK268"/>
  <c r="J265"/>
  <c r="BK263"/>
  <c r="BK261"/>
  <c r="BK259"/>
  <c r="J257"/>
  <c r="J251"/>
  <c r="J247"/>
  <c r="J245"/>
  <c r="J241"/>
  <c r="J234"/>
  <c r="BK231"/>
  <c r="J228"/>
  <c r="J225"/>
  <c r="BK220"/>
  <c r="J217"/>
  <c r="J212"/>
  <c r="BK200"/>
  <c r="J194"/>
  <c r="BK188"/>
  <c r="J182"/>
  <c r="J180"/>
  <c r="J178"/>
  <c r="BK176"/>
  <c r="J168"/>
  <c r="BK158"/>
  <c r="BK154"/>
  <c r="BK148"/>
  <c r="J143"/>
  <c r="J140"/>
  <c r="J137"/>
  <c r="J129"/>
  <c r="BK126"/>
  <c i="4" r="J313"/>
  <c r="J307"/>
  <c r="J297"/>
  <c r="BK295"/>
  <c r="BK293"/>
  <c r="BK288"/>
  <c r="BK282"/>
  <c r="J276"/>
  <c r="BK272"/>
  <c r="J268"/>
  <c r="BK264"/>
  <c r="BK260"/>
  <c r="BK256"/>
  <c r="J252"/>
  <c r="BK248"/>
  <c r="BK246"/>
  <c r="J243"/>
  <c r="J239"/>
  <c r="BK236"/>
  <c r="J232"/>
  <c r="J226"/>
  <c r="BK224"/>
  <c r="J220"/>
  <c r="J215"/>
  <c r="BK209"/>
  <c r="BK203"/>
  <c r="BK199"/>
  <c r="BK195"/>
  <c r="BK183"/>
  <c r="J171"/>
  <c r="J167"/>
  <c r="J164"/>
  <c r="J158"/>
  <c r="BK156"/>
  <c r="BK152"/>
  <c r="BK148"/>
  <c r="BK144"/>
  <c r="J140"/>
  <c r="J134"/>
  <c r="J132"/>
  <c r="BK124"/>
  <c i="3" r="BK288"/>
  <c r="BK286"/>
  <c r="J279"/>
  <c r="BK269"/>
  <c r="BK266"/>
  <c r="BK263"/>
  <c r="J257"/>
  <c r="BK250"/>
  <c r="J250"/>
  <c r="BK247"/>
  <c r="J247"/>
  <c r="J245"/>
  <c r="J243"/>
  <c r="J241"/>
  <c r="BK239"/>
  <c r="BK233"/>
  <c r="BK225"/>
  <c r="BK223"/>
  <c r="BK221"/>
  <c r="BK219"/>
  <c r="J213"/>
  <c r="BK209"/>
  <c r="J207"/>
  <c r="J205"/>
  <c r="BK200"/>
  <c r="J198"/>
  <c r="BK196"/>
  <c r="BK193"/>
  <c r="J189"/>
  <c r="BK183"/>
  <c r="J179"/>
  <c r="BK177"/>
  <c r="J175"/>
  <c r="J171"/>
  <c r="J165"/>
  <c r="J159"/>
  <c r="BK152"/>
  <c r="BK148"/>
  <c r="BK145"/>
  <c r="BK142"/>
  <c r="J139"/>
  <c r="J134"/>
  <c r="J128"/>
  <c r="J124"/>
  <c i="2" r="J243"/>
  <c r="J241"/>
  <c r="J238"/>
  <c r="BK235"/>
  <c r="J233"/>
  <c r="BK231"/>
  <c r="BK229"/>
  <c r="J226"/>
  <c r="BK224"/>
  <c r="J222"/>
  <c r="J219"/>
  <c r="BK216"/>
  <c r="J213"/>
  <c r="J210"/>
  <c r="J207"/>
  <c r="J205"/>
  <c r="BK203"/>
  <c r="J201"/>
  <c r="BK198"/>
  <c r="BK196"/>
  <c r="J192"/>
  <c r="BK188"/>
  <c r="BK182"/>
  <c r="J175"/>
  <c r="BK173"/>
  <c r="BK171"/>
  <c r="J169"/>
  <c r="BK167"/>
  <c r="J163"/>
  <c r="J161"/>
  <c r="BK151"/>
  <c r="BK147"/>
  <c r="J141"/>
  <c r="BK138"/>
  <c r="J135"/>
  <c r="J132"/>
  <c r="BK130"/>
  <c r="J128"/>
  <c r="BK126"/>
  <c r="BK124"/>
  <c i="1" r="AS94"/>
  <c i="7" r="J252"/>
  <c r="BK236"/>
  <c r="J236"/>
  <c r="BK234"/>
  <c r="J234"/>
  <c r="BK232"/>
  <c r="J232"/>
  <c r="BK229"/>
  <c r="J229"/>
  <c r="BK226"/>
  <c r="J226"/>
  <c r="BK222"/>
  <c r="J222"/>
  <c r="BK219"/>
  <c r="J219"/>
  <c r="BK216"/>
  <c r="J216"/>
  <c r="BK212"/>
  <c r="J212"/>
  <c r="BK209"/>
  <c r="J209"/>
  <c r="BK205"/>
  <c r="J205"/>
  <c r="BK203"/>
  <c r="J203"/>
  <c r="BK201"/>
  <c r="J201"/>
  <c r="BK198"/>
  <c r="J198"/>
  <c r="BK195"/>
  <c r="J195"/>
  <c r="BK192"/>
  <c r="J192"/>
  <c r="BK189"/>
  <c r="J189"/>
  <c r="BK187"/>
  <c r="J187"/>
  <c r="BK185"/>
  <c r="J185"/>
  <c r="BK183"/>
  <c r="J183"/>
  <c r="BK181"/>
  <c r="J181"/>
  <c r="BK179"/>
  <c r="J179"/>
  <c r="BK176"/>
  <c r="J176"/>
  <c r="BK173"/>
  <c r="J173"/>
  <c r="BK170"/>
  <c r="J170"/>
  <c r="BK167"/>
  <c r="J167"/>
  <c r="BK165"/>
  <c r="J165"/>
  <c r="BK162"/>
  <c r="J162"/>
  <c r="BK159"/>
  <c r="J159"/>
  <c r="BK157"/>
  <c r="J154"/>
  <c r="BK151"/>
  <c r="BK127"/>
  <c r="BK125"/>
  <c r="J123"/>
  <c i="3" r="BK291"/>
  <c r="J286"/>
  <c r="J283"/>
  <c r="BK281"/>
  <c r="BK279"/>
  <c r="BK276"/>
  <c r="J274"/>
  <c r="BK272"/>
  <c r="J269"/>
  <c r="J260"/>
  <c r="BK257"/>
  <c r="J254"/>
  <c r="BK237"/>
  <c r="J235"/>
  <c r="J225"/>
  <c r="J223"/>
  <c r="J221"/>
  <c r="J217"/>
  <c r="BK215"/>
  <c r="J211"/>
  <c r="J209"/>
  <c r="J203"/>
  <c r="BK198"/>
  <c r="BK191"/>
  <c r="J181"/>
  <c r="BK179"/>
  <c r="BK175"/>
  <c r="J173"/>
  <c r="BK171"/>
  <c r="J169"/>
  <c r="J167"/>
  <c r="BK165"/>
  <c r="BK161"/>
  <c r="BK159"/>
  <c r="BK157"/>
  <c r="BK150"/>
  <c r="J148"/>
  <c r="J142"/>
  <c r="BK136"/>
  <c r="BK134"/>
  <c r="BK132"/>
  <c r="J130"/>
  <c r="J126"/>
  <c r="BK124"/>
  <c i="7" r="BK252"/>
  <c r="J249"/>
  <c r="BK240"/>
  <c r="J157"/>
  <c r="BK154"/>
  <c r="J151"/>
  <c r="BK148"/>
  <c r="J148"/>
  <c r="BK146"/>
  <c r="J146"/>
  <c r="BK144"/>
  <c r="BK140"/>
  <c r="J140"/>
  <c r="BK136"/>
  <c r="J136"/>
  <c r="BK134"/>
  <c r="J134"/>
  <c r="BK132"/>
  <c r="J132"/>
  <c r="BK129"/>
  <c r="J129"/>
  <c r="J127"/>
  <c r="J125"/>
  <c i="6" r="J277"/>
  <c r="BK274"/>
  <c r="J271"/>
  <c r="J268"/>
  <c r="J265"/>
  <c r="BK263"/>
  <c r="J257"/>
  <c r="BK247"/>
  <c r="J244"/>
  <c r="BK237"/>
  <c r="BK230"/>
  <c r="BK226"/>
  <c r="BK223"/>
  <c r="BK217"/>
  <c r="J214"/>
  <c r="BK212"/>
  <c r="BK210"/>
  <c r="J206"/>
  <c r="J204"/>
  <c r="J201"/>
  <c r="J198"/>
  <c r="J192"/>
  <c r="BK190"/>
  <c r="BK182"/>
  <c r="J179"/>
  <c r="BK176"/>
  <c r="J173"/>
  <c r="J171"/>
  <c r="J169"/>
  <c r="J167"/>
  <c r="J165"/>
  <c r="BK161"/>
  <c r="J157"/>
  <c r="BK151"/>
  <c r="BK149"/>
  <c r="BK146"/>
  <c r="J143"/>
  <c r="BK137"/>
  <c r="J133"/>
  <c r="BK129"/>
  <c r="J127"/>
  <c r="J125"/>
  <c r="BK123"/>
  <c i="5" r="J355"/>
  <c r="J352"/>
  <c r="J349"/>
  <c r="J343"/>
  <c r="J341"/>
  <c r="BK335"/>
  <c r="BK332"/>
  <c r="J332"/>
  <c r="J329"/>
  <c r="J322"/>
  <c r="BK319"/>
  <c r="J315"/>
  <c r="J312"/>
  <c r="BK303"/>
  <c r="J300"/>
  <c r="J298"/>
  <c r="BK292"/>
  <c r="J289"/>
  <c r="J286"/>
  <c r="J283"/>
  <c r="J277"/>
  <c r="J274"/>
  <c r="J271"/>
  <c r="J268"/>
  <c r="J263"/>
  <c r="J259"/>
  <c r="BK254"/>
  <c r="J249"/>
  <c r="BK247"/>
  <c r="BK245"/>
  <c r="J243"/>
  <c r="BK241"/>
  <c r="J239"/>
  <c r="BK237"/>
  <c r="BK234"/>
  <c r="J231"/>
  <c r="J223"/>
  <c r="J220"/>
  <c r="BK215"/>
  <c r="BK212"/>
  <c r="BK209"/>
  <c r="J206"/>
  <c r="J203"/>
  <c r="BK197"/>
  <c r="BK194"/>
  <c r="BK191"/>
  <c r="J188"/>
  <c r="J185"/>
  <c r="BK182"/>
  <c r="BK178"/>
  <c r="BK174"/>
  <c r="BK171"/>
  <c r="BK165"/>
  <c r="J162"/>
  <c r="J158"/>
  <c r="J154"/>
  <c r="BK152"/>
  <c r="BK150"/>
  <c r="BK146"/>
  <c r="BK143"/>
  <c r="BK140"/>
  <c r="BK133"/>
  <c r="J131"/>
  <c r="BK129"/>
  <c r="J123"/>
  <c i="4" r="J330"/>
  <c r="BK328"/>
  <c r="BK326"/>
  <c r="BK324"/>
  <c r="BK321"/>
  <c r="J319"/>
  <c r="BK317"/>
  <c r="J310"/>
  <c r="BK307"/>
  <c r="BK297"/>
  <c r="J295"/>
  <c r="J293"/>
  <c r="J288"/>
  <c r="J282"/>
  <c r="BK276"/>
  <c r="J272"/>
  <c r="BK268"/>
  <c r="J260"/>
  <c r="BK252"/>
  <c r="J248"/>
  <c r="J246"/>
  <c r="BK243"/>
  <c r="BK239"/>
  <c r="BK232"/>
  <c r="BK228"/>
  <c r="BK226"/>
  <c r="J224"/>
  <c r="BK220"/>
  <c r="BK215"/>
  <c r="J203"/>
  <c r="J199"/>
  <c r="J195"/>
  <c r="J191"/>
  <c r="BK187"/>
  <c r="J183"/>
  <c r="J179"/>
  <c r="J175"/>
  <c r="BK171"/>
  <c r="BK167"/>
  <c r="BK164"/>
  <c r="J161"/>
  <c r="BK158"/>
  <c r="J152"/>
  <c r="J148"/>
  <c r="J144"/>
  <c r="BK140"/>
  <c r="BK134"/>
  <c r="BK132"/>
  <c r="J126"/>
  <c r="J124"/>
  <c i="3" r="BK283"/>
  <c r="J276"/>
  <c r="J263"/>
  <c r="BK260"/>
  <c r="J252"/>
  <c r="BK245"/>
  <c r="BK241"/>
  <c r="J239"/>
  <c r="BK235"/>
  <c r="J233"/>
  <c r="J231"/>
  <c r="BK229"/>
  <c r="BK227"/>
  <c r="J219"/>
  <c r="BK217"/>
  <c r="BK207"/>
  <c r="BK205"/>
  <c r="J200"/>
  <c r="J196"/>
  <c r="J193"/>
  <c r="J187"/>
  <c r="J185"/>
  <c r="BK173"/>
  <c r="BK169"/>
  <c r="BK163"/>
  <c r="J157"/>
  <c r="J155"/>
  <c r="J150"/>
  <c r="J145"/>
  <c i="2" r="BK243"/>
  <c r="BK241"/>
  <c r="J235"/>
  <c r="BK233"/>
  <c r="J231"/>
  <c r="J229"/>
  <c r="J224"/>
  <c r="BK222"/>
  <c r="BK219"/>
  <c r="BK210"/>
  <c r="BK207"/>
  <c r="J198"/>
  <c r="J194"/>
  <c r="J190"/>
  <c r="J186"/>
  <c r="BK184"/>
  <c r="J182"/>
  <c r="J180"/>
  <c r="BK177"/>
  <c r="BK175"/>
  <c r="J173"/>
  <c r="J171"/>
  <c r="BK169"/>
  <c r="J167"/>
  <c r="BK165"/>
  <c r="J159"/>
  <c r="J157"/>
  <c r="J154"/>
  <c r="BK149"/>
  <c r="J144"/>
  <c r="J138"/>
  <c r="BK135"/>
  <c r="BK132"/>
  <c i="7" r="BK249"/>
  <c r="BK246"/>
  <c r="J144"/>
  <c i="6" r="BK271"/>
  <c r="BK268"/>
  <c r="J263"/>
  <c r="J261"/>
  <c r="J259"/>
  <c r="BK257"/>
  <c r="J254"/>
  <c r="BK251"/>
  <c r="J247"/>
  <c r="BK241"/>
  <c r="J237"/>
  <c r="BK234"/>
  <c r="J230"/>
  <c r="BK228"/>
  <c r="J226"/>
  <c r="J223"/>
  <c r="J220"/>
  <c r="BK214"/>
  <c r="J210"/>
  <c r="BK208"/>
  <c r="BK204"/>
  <c r="BK195"/>
  <c r="BK192"/>
  <c r="BK187"/>
  <c r="J184"/>
  <c r="BK179"/>
  <c r="BK173"/>
  <c r="BK169"/>
  <c r="BK165"/>
  <c r="J161"/>
  <c r="BK157"/>
  <c r="J155"/>
  <c r="J153"/>
  <c i="5" r="BK355"/>
  <c r="BK349"/>
  <c r="BK346"/>
  <c r="BK343"/>
  <c r="BK341"/>
  <c r="J339"/>
  <c r="J337"/>
  <c r="J335"/>
  <c r="BK329"/>
  <c r="BK325"/>
  <c r="BK315"/>
  <c r="BK308"/>
  <c r="BK306"/>
  <c r="BK300"/>
  <c r="BK298"/>
  <c r="BK295"/>
  <c r="BK283"/>
  <c r="J280"/>
  <c r="BK277"/>
  <c r="BK265"/>
  <c r="J261"/>
  <c r="BK257"/>
  <c r="J254"/>
  <c r="BK251"/>
  <c r="BK249"/>
  <c r="BK243"/>
  <c r="BK239"/>
  <c r="J237"/>
  <c r="BK228"/>
  <c r="BK225"/>
  <c r="BK223"/>
  <c r="BK217"/>
  <c r="J215"/>
  <c r="J209"/>
  <c r="BK206"/>
  <c r="BK203"/>
  <c r="J200"/>
  <c r="J197"/>
  <c r="J191"/>
  <c r="BK185"/>
  <c r="BK180"/>
  <c r="J176"/>
  <c r="J174"/>
  <c r="J171"/>
  <c r="BK168"/>
  <c r="J165"/>
  <c r="BK162"/>
  <c r="J152"/>
  <c r="J150"/>
  <c r="J148"/>
  <c r="J146"/>
  <c r="BK137"/>
  <c r="J133"/>
  <c r="BK131"/>
  <c r="J126"/>
  <c r="BK123"/>
  <c i="4" r="BK336"/>
  <c r="J336"/>
  <c r="BK333"/>
  <c r="J333"/>
  <c r="BK330"/>
  <c r="J328"/>
  <c r="J326"/>
  <c r="J324"/>
  <c r="J321"/>
  <c r="BK319"/>
  <c r="J317"/>
  <c r="BK313"/>
  <c r="BK310"/>
  <c r="J264"/>
  <c r="J256"/>
  <c r="J236"/>
  <c r="J228"/>
  <c r="J209"/>
  <c r="BK191"/>
  <c r="J187"/>
  <c r="BK179"/>
  <c r="BK175"/>
  <c r="BK161"/>
  <c r="J156"/>
  <c r="BK126"/>
  <c i="3" r="BK293"/>
  <c r="J293"/>
  <c r="J291"/>
  <c r="J288"/>
  <c r="J281"/>
  <c r="BK274"/>
  <c r="J272"/>
  <c r="J266"/>
  <c r="BK254"/>
  <c r="BK252"/>
  <c r="BK243"/>
  <c r="J237"/>
  <c r="BK231"/>
  <c r="J229"/>
  <c r="J227"/>
  <c r="J215"/>
  <c r="BK213"/>
  <c r="BK211"/>
  <c r="BK203"/>
  <c r="J191"/>
  <c r="BK189"/>
  <c r="BK187"/>
  <c r="BK185"/>
  <c r="J183"/>
  <c r="BK181"/>
  <c r="J177"/>
  <c r="BK167"/>
  <c r="J163"/>
  <c r="J161"/>
  <c r="BK155"/>
  <c r="J152"/>
  <c r="BK139"/>
  <c r="J136"/>
  <c r="J132"/>
  <c r="BK130"/>
  <c r="BK128"/>
  <c r="BK126"/>
  <c i="2" r="BK238"/>
  <c r="BK226"/>
  <c r="J216"/>
  <c r="BK213"/>
  <c r="BK205"/>
  <c r="J203"/>
  <c r="BK201"/>
  <c r="J196"/>
  <c r="BK194"/>
  <c r="BK192"/>
  <c r="BK190"/>
  <c r="J188"/>
  <c r="BK186"/>
  <c r="J184"/>
  <c r="BK180"/>
  <c r="J177"/>
  <c r="J165"/>
  <c r="BK163"/>
  <c r="BK161"/>
  <c r="BK159"/>
  <c r="BK157"/>
  <c r="BK154"/>
  <c r="J151"/>
  <c r="J149"/>
  <c r="J147"/>
  <c r="BK144"/>
  <c r="BK141"/>
  <c r="J130"/>
  <c r="BK128"/>
  <c r="J126"/>
  <c r="J124"/>
  <c l="1" r="P123"/>
  <c r="P122"/>
  <c r="P179"/>
  <c r="T200"/>
  <c r="P228"/>
  <c i="3" r="T123"/>
  <c r="T122"/>
  <c r="T202"/>
  <c r="T249"/>
  <c r="P278"/>
  <c i="4" r="BK123"/>
  <c r="BK122"/>
  <c r="J122"/>
  <c r="J97"/>
  <c r="T123"/>
  <c r="T122"/>
  <c r="R235"/>
  <c r="BK292"/>
  <c r="J292"/>
  <c r="J100"/>
  <c r="T292"/>
  <c r="P323"/>
  <c r="R323"/>
  <c i="6" r="P122"/>
  <c r="P121"/>
  <c r="BK240"/>
  <c r="J240"/>
  <c r="J99"/>
  <c r="BK256"/>
  <c r="J256"/>
  <c r="J100"/>
  <c r="T256"/>
  <c i="7" r="P122"/>
  <c r="P121"/>
  <c r="T122"/>
  <c r="T121"/>
  <c r="P215"/>
  <c r="T215"/>
  <c r="R231"/>
  <c i="2" r="BK123"/>
  <c r="J123"/>
  <c r="J98"/>
  <c r="BK179"/>
  <c r="J179"/>
  <c r="J99"/>
  <c r="P200"/>
  <c r="T228"/>
  <c i="3" r="P123"/>
  <c r="P122"/>
  <c r="BK202"/>
  <c r="J202"/>
  <c r="J99"/>
  <c r="R202"/>
  <c r="P249"/>
  <c r="BK278"/>
  <c r="J278"/>
  <c r="J101"/>
  <c r="R278"/>
  <c i="4" r="R123"/>
  <c r="R122"/>
  <c r="BK235"/>
  <c r="J235"/>
  <c r="J99"/>
  <c r="T235"/>
  <c r="P292"/>
  <c r="R292"/>
  <c r="BK323"/>
  <c r="J323"/>
  <c r="J101"/>
  <c r="T323"/>
  <c i="5" r="BK122"/>
  <c r="BK121"/>
  <c r="J121"/>
  <c r="J97"/>
  <c r="R122"/>
  <c r="R121"/>
  <c r="BK318"/>
  <c r="J318"/>
  <c r="J99"/>
  <c r="R318"/>
  <c r="BK334"/>
  <c r="J334"/>
  <c r="J100"/>
  <c r="T334"/>
  <c i="6" r="BK122"/>
  <c r="J122"/>
  <c r="J98"/>
  <c r="T122"/>
  <c r="T121"/>
  <c r="R240"/>
  <c r="R256"/>
  <c i="7" r="BK231"/>
  <c r="J231"/>
  <c r="J100"/>
  <c i="2" r="T123"/>
  <c r="T122"/>
  <c r="T179"/>
  <c r="BK200"/>
  <c r="J200"/>
  <c r="J100"/>
  <c r="BK228"/>
  <c r="J228"/>
  <c r="J101"/>
  <c i="3" r="BK123"/>
  <c r="BK122"/>
  <c r="J122"/>
  <c r="J97"/>
  <c i="7" r="P231"/>
  <c i="2" r="R123"/>
  <c r="R122"/>
  <c r="R179"/>
  <c r="R200"/>
  <c r="R228"/>
  <c i="3" r="R123"/>
  <c r="R122"/>
  <c r="P202"/>
  <c r="BK249"/>
  <c r="J249"/>
  <c r="J100"/>
  <c r="R249"/>
  <c r="T278"/>
  <c i="4" r="P123"/>
  <c r="P122"/>
  <c r="P121"/>
  <c i="1" r="AU97"/>
  <c i="4" r="P235"/>
  <c i="5" r="P122"/>
  <c r="P121"/>
  <c r="T122"/>
  <c r="T121"/>
  <c r="T120"/>
  <c r="P318"/>
  <c r="T318"/>
  <c r="P334"/>
  <c r="R334"/>
  <c i="6" r="R122"/>
  <c r="R121"/>
  <c r="R120"/>
  <c r="P240"/>
  <c r="T240"/>
  <c r="P256"/>
  <c i="7" r="BK122"/>
  <c r="J122"/>
  <c r="J98"/>
  <c r="R122"/>
  <c r="R121"/>
  <c r="R120"/>
  <c r="BK215"/>
  <c r="J215"/>
  <c r="J99"/>
  <c r="R215"/>
  <c r="T231"/>
  <c i="2" r="J89"/>
  <c r="J91"/>
  <c r="J92"/>
  <c r="F117"/>
  <c r="BE126"/>
  <c r="BE132"/>
  <c r="BE138"/>
  <c r="BE141"/>
  <c r="BE151"/>
  <c r="BE157"/>
  <c r="BE167"/>
  <c r="BE190"/>
  <c r="BE198"/>
  <c r="BE210"/>
  <c r="BE219"/>
  <c r="BE231"/>
  <c r="BE233"/>
  <c i="3" r="E111"/>
  <c r="F118"/>
  <c r="BE132"/>
  <c r="BE142"/>
  <c r="BE163"/>
  <c r="BE169"/>
  <c r="BE171"/>
  <c r="BE173"/>
  <c r="BE193"/>
  <c r="BE196"/>
  <c r="BE200"/>
  <c r="BE207"/>
  <c r="BE217"/>
  <c r="BE219"/>
  <c r="BE223"/>
  <c r="BE233"/>
  <c r="BE239"/>
  <c r="BE257"/>
  <c r="BE260"/>
  <c r="BE266"/>
  <c r="BE276"/>
  <c r="BE291"/>
  <c r="BE293"/>
  <c i="4" r="J89"/>
  <c r="J92"/>
  <c r="F117"/>
  <c r="BE140"/>
  <c r="BE152"/>
  <c r="BE164"/>
  <c r="BE203"/>
  <c r="BE232"/>
  <c r="BE252"/>
  <c r="BE272"/>
  <c r="BE310"/>
  <c r="BE321"/>
  <c r="BE324"/>
  <c r="BE326"/>
  <c r="BE330"/>
  <c r="BE333"/>
  <c r="BE336"/>
  <c i="5" r="F91"/>
  <c r="J92"/>
  <c r="J116"/>
  <c r="BE123"/>
  <c r="BE129"/>
  <c r="BE146"/>
  <c r="BE152"/>
  <c r="BE162"/>
  <c r="BE174"/>
  <c r="BE178"/>
  <c r="BE182"/>
  <c r="BE206"/>
  <c r="BE220"/>
  <c r="BE223"/>
  <c r="BE234"/>
  <c r="BE247"/>
  <c r="BE259"/>
  <c r="BE268"/>
  <c r="BE271"/>
  <c r="BE283"/>
  <c r="BE286"/>
  <c r="BE300"/>
  <c r="BE303"/>
  <c r="BE306"/>
  <c r="BE312"/>
  <c r="BE322"/>
  <c r="BE325"/>
  <c r="BE337"/>
  <c r="BE339"/>
  <c r="BE352"/>
  <c r="BE355"/>
  <c i="6" r="BE161"/>
  <c r="BE176"/>
  <c r="BE182"/>
  <c r="BE184"/>
  <c r="BE190"/>
  <c r="BE192"/>
  <c r="BE201"/>
  <c r="BE206"/>
  <c r="BE212"/>
  <c r="BE217"/>
  <c r="BE220"/>
  <c r="BE223"/>
  <c r="BE226"/>
  <c r="BE230"/>
  <c r="BE237"/>
  <c r="BE247"/>
  <c r="BE254"/>
  <c r="BE265"/>
  <c r="BE274"/>
  <c i="7" r="BE249"/>
  <c i="2" r="E85"/>
  <c r="F92"/>
  <c r="BE124"/>
  <c r="BE130"/>
  <c r="BE147"/>
  <c r="BE163"/>
  <c r="BE165"/>
  <c r="BE169"/>
  <c r="BE173"/>
  <c r="BE175"/>
  <c r="BE177"/>
  <c r="BE180"/>
  <c r="BE182"/>
  <c r="BE184"/>
  <c r="BE188"/>
  <c r="BE192"/>
  <c r="BE196"/>
  <c r="BE205"/>
  <c r="BE216"/>
  <c r="BE224"/>
  <c r="BE229"/>
  <c r="BE238"/>
  <c r="BE241"/>
  <c i="3" r="F91"/>
  <c r="J117"/>
  <c r="BE124"/>
  <c r="BE126"/>
  <c r="BE128"/>
  <c r="BE130"/>
  <c r="BE134"/>
  <c r="BE136"/>
  <c r="BE139"/>
  <c r="BE148"/>
  <c r="BE152"/>
  <c r="BE157"/>
  <c r="BE159"/>
  <c r="BE165"/>
  <c r="BE175"/>
  <c r="BE177"/>
  <c r="BE181"/>
  <c r="BE189"/>
  <c r="BE191"/>
  <c r="BE198"/>
  <c r="BE209"/>
  <c r="BE213"/>
  <c r="BE221"/>
  <c r="BE254"/>
  <c r="BE269"/>
  <c r="BE279"/>
  <c r="BE286"/>
  <c i="4" r="E111"/>
  <c r="F118"/>
  <c r="BE126"/>
  <c r="BE132"/>
  <c r="BE144"/>
  <c r="BE148"/>
  <c r="BE156"/>
  <c r="BE158"/>
  <c r="BE167"/>
  <c r="BE171"/>
  <c r="BE179"/>
  <c r="BE183"/>
  <c r="BE195"/>
  <c r="BE199"/>
  <c r="BE220"/>
  <c r="BE224"/>
  <c r="BE248"/>
  <c r="BE256"/>
  <c r="BE260"/>
  <c r="BE276"/>
  <c r="BE288"/>
  <c r="BE297"/>
  <c r="BE313"/>
  <c r="BE317"/>
  <c r="BE319"/>
  <c i="5" r="J89"/>
  <c r="F92"/>
  <c r="BE126"/>
  <c r="BE131"/>
  <c r="BE140"/>
  <c r="BE143"/>
  <c r="BE148"/>
  <c r="BE154"/>
  <c r="BE158"/>
  <c r="BE168"/>
  <c r="BE171"/>
  <c r="BE176"/>
  <c r="BE180"/>
  <c r="BE185"/>
  <c r="BE188"/>
  <c r="BE191"/>
  <c r="BE194"/>
  <c r="BE200"/>
  <c r="BE203"/>
  <c r="BE212"/>
  <c r="BE217"/>
  <c r="BE231"/>
  <c r="BE237"/>
  <c r="BE241"/>
  <c r="BE243"/>
  <c r="BE249"/>
  <c r="BE251"/>
  <c r="BE274"/>
  <c r="BE277"/>
  <c r="BE280"/>
  <c r="BE289"/>
  <c r="BE292"/>
  <c r="BE295"/>
  <c r="BE298"/>
  <c r="BE308"/>
  <c r="BE349"/>
  <c i="6" r="F91"/>
  <c r="J92"/>
  <c r="E110"/>
  <c r="J114"/>
  <c r="F117"/>
  <c r="BE125"/>
  <c r="BE143"/>
  <c r="BE149"/>
  <c r="BE155"/>
  <c r="BE167"/>
  <c r="BE171"/>
  <c r="BE179"/>
  <c r="BE187"/>
  <c r="BE195"/>
  <c r="BE198"/>
  <c r="BE208"/>
  <c r="BE210"/>
  <c r="BE214"/>
  <c r="BE228"/>
  <c r="BE234"/>
  <c r="BE244"/>
  <c r="BE251"/>
  <c r="BE259"/>
  <c r="BE261"/>
  <c r="BE268"/>
  <c r="BE277"/>
  <c i="7" r="E85"/>
  <c r="F92"/>
  <c r="J92"/>
  <c r="J116"/>
  <c r="BE127"/>
  <c r="BE129"/>
  <c r="BE132"/>
  <c r="BE134"/>
  <c r="BE136"/>
  <c r="BE140"/>
  <c r="BE144"/>
  <c r="BE146"/>
  <c r="BE148"/>
  <c r="BE151"/>
  <c r="BE154"/>
  <c i="3" r="J89"/>
  <c r="J92"/>
  <c r="BE145"/>
  <c r="BE183"/>
  <c r="BE187"/>
  <c r="BE203"/>
  <c r="BE205"/>
  <c r="BE211"/>
  <c r="BE225"/>
  <c r="BE231"/>
  <c r="BE235"/>
  <c r="BE241"/>
  <c r="BE243"/>
  <c r="BE263"/>
  <c r="BE288"/>
  <c i="7" r="F91"/>
  <c r="BE123"/>
  <c r="BE125"/>
  <c r="BE157"/>
  <c r="BE159"/>
  <c r="BE162"/>
  <c r="BE165"/>
  <c r="BE167"/>
  <c r="BE170"/>
  <c r="BE173"/>
  <c r="BE176"/>
  <c r="BE179"/>
  <c r="BE181"/>
  <c r="BE183"/>
  <c r="BE185"/>
  <c r="BE187"/>
  <c r="BE189"/>
  <c r="BE192"/>
  <c r="BE195"/>
  <c r="BE198"/>
  <c r="BE201"/>
  <c r="BE203"/>
  <c r="BE205"/>
  <c r="BE209"/>
  <c r="BE212"/>
  <c r="BE216"/>
  <c r="BE219"/>
  <c r="BE222"/>
  <c r="BE226"/>
  <c r="BE229"/>
  <c r="BE232"/>
  <c r="BE234"/>
  <c i="2" r="BE128"/>
  <c r="BE135"/>
  <c r="BE144"/>
  <c r="BE149"/>
  <c r="BE154"/>
  <c r="BE159"/>
  <c r="BE161"/>
  <c r="BE171"/>
  <c r="BE186"/>
  <c r="BE194"/>
  <c r="BE201"/>
  <c r="BE203"/>
  <c r="BE207"/>
  <c r="BE213"/>
  <c r="BE222"/>
  <c r="BE226"/>
  <c r="BE235"/>
  <c r="BE243"/>
  <c i="3" r="BE150"/>
  <c r="BE155"/>
  <c r="BE161"/>
  <c r="BE167"/>
  <c r="BE179"/>
  <c r="BE185"/>
  <c r="BE215"/>
  <c r="BE227"/>
  <c r="BE229"/>
  <c r="BE237"/>
  <c r="BE245"/>
  <c r="BE247"/>
  <c r="BE250"/>
  <c r="BE252"/>
  <c r="BE272"/>
  <c r="BE274"/>
  <c r="BE281"/>
  <c r="BE283"/>
  <c i="4" r="J91"/>
  <c r="BE124"/>
  <c r="BE134"/>
  <c r="BE161"/>
  <c r="BE175"/>
  <c r="BE187"/>
  <c r="BE191"/>
  <c r="BE209"/>
  <c r="BE215"/>
  <c r="BE226"/>
  <c r="BE228"/>
  <c r="BE236"/>
  <c r="BE239"/>
  <c r="BE243"/>
  <c r="BE246"/>
  <c r="BE264"/>
  <c r="BE268"/>
  <c r="BE282"/>
  <c r="BE293"/>
  <c r="BE295"/>
  <c r="BE307"/>
  <c r="BE328"/>
  <c i="5" r="E85"/>
  <c r="BE133"/>
  <c r="BE137"/>
  <c r="BE150"/>
  <c r="BE165"/>
  <c r="BE197"/>
  <c r="BE209"/>
  <c r="BE215"/>
  <c r="BE225"/>
  <c r="BE228"/>
  <c r="BE239"/>
  <c r="BE245"/>
  <c r="BE254"/>
  <c r="BE257"/>
  <c r="BE261"/>
  <c r="BE263"/>
  <c r="BE265"/>
  <c r="BE315"/>
  <c r="BE319"/>
  <c r="BE329"/>
  <c r="BE332"/>
  <c r="BE335"/>
  <c r="BE341"/>
  <c r="BE343"/>
  <c r="BE346"/>
  <c i="6" r="J91"/>
  <c r="BE123"/>
  <c r="BE127"/>
  <c r="BE129"/>
  <c r="BE133"/>
  <c r="BE137"/>
  <c r="BE140"/>
  <c r="BE146"/>
  <c r="BE151"/>
  <c r="BE153"/>
  <c r="BE157"/>
  <c r="BE165"/>
  <c r="BE169"/>
  <c r="BE173"/>
  <c r="BE204"/>
  <c r="BE241"/>
  <c r="BE257"/>
  <c r="BE263"/>
  <c r="BE271"/>
  <c i="7" r="J89"/>
  <c r="BE236"/>
  <c r="BE238"/>
  <c r="BE240"/>
  <c r="BE243"/>
  <c r="BE246"/>
  <c r="BE252"/>
  <c i="2" r="F37"/>
  <c i="1" r="BD95"/>
  <c i="4" r="F34"/>
  <c i="1" r="BA97"/>
  <c i="5" r="F34"/>
  <c i="1" r="BA98"/>
  <c i="6" r="J34"/>
  <c i="1" r="AW99"/>
  <c i="3" r="J34"/>
  <c i="1" r="AW96"/>
  <c i="6" r="F35"/>
  <c i="1" r="BB99"/>
  <c i="3" r="F36"/>
  <c i="1" r="BC96"/>
  <c i="2" r="F35"/>
  <c i="1" r="BB95"/>
  <c i="5" r="J34"/>
  <c i="1" r="AW98"/>
  <c i="5" r="F36"/>
  <c i="1" r="BC98"/>
  <c i="6" r="F37"/>
  <c i="1" r="BD99"/>
  <c i="2" r="F36"/>
  <c i="1" r="BC95"/>
  <c i="4" r="J34"/>
  <c i="1" r="AW97"/>
  <c i="7" r="F37"/>
  <c i="1" r="BD100"/>
  <c i="7" r="F35"/>
  <c i="1" r="BB100"/>
  <c i="4" r="F35"/>
  <c i="1" r="BB97"/>
  <c i="3" r="F35"/>
  <c i="1" r="BB96"/>
  <c i="4" r="F37"/>
  <c i="1" r="BD97"/>
  <c i="5" r="F37"/>
  <c i="1" r="BD98"/>
  <c i="6" r="F36"/>
  <c i="1" r="BC99"/>
  <c i="4" r="F36"/>
  <c i="1" r="BC97"/>
  <c i="5" r="F35"/>
  <c i="1" r="BB98"/>
  <c i="2" r="J34"/>
  <c i="1" r="AW95"/>
  <c i="3" r="F34"/>
  <c i="1" r="BA96"/>
  <c i="7" r="F34"/>
  <c i="1" r="BA100"/>
  <c i="2" r="F34"/>
  <c i="1" r="BA95"/>
  <c i="3" r="F37"/>
  <c i="1" r="BD96"/>
  <c i="6" r="F34"/>
  <c i="1" r="BA99"/>
  <c i="7" r="J34"/>
  <c i="1" r="AW100"/>
  <c i="7" r="F36"/>
  <c i="1" r="BC100"/>
  <c i="5" l="1" r="P120"/>
  <c i="1" r="AU98"/>
  <c i="6" r="T120"/>
  <c i="3" r="P121"/>
  <c i="1" r="AU96"/>
  <c i="7" r="T120"/>
  <c i="4" r="T121"/>
  <c i="3" r="T121"/>
  <c r="R121"/>
  <c i="2" r="R121"/>
  <c i="6" r="P120"/>
  <c i="1" r="AU99"/>
  <c i="2" r="P121"/>
  <c i="1" r="AU95"/>
  <c i="2" r="T121"/>
  <c i="5" r="R120"/>
  <c i="4" r="R121"/>
  <c i="7" r="P120"/>
  <c i="1" r="AU100"/>
  <c i="4" r="J123"/>
  <c r="J98"/>
  <c i="5" r="BK120"/>
  <c r="J120"/>
  <c r="J96"/>
  <c i="6" r="BK121"/>
  <c r="BK120"/>
  <c r="J120"/>
  <c i="7" r="BK121"/>
  <c r="J121"/>
  <c r="J97"/>
  <c i="2" r="BK122"/>
  <c r="J122"/>
  <c r="J97"/>
  <c i="4" r="BK121"/>
  <c r="J121"/>
  <c r="J96"/>
  <c i="5" r="J122"/>
  <c r="J98"/>
  <c i="3" r="J123"/>
  <c r="J98"/>
  <c r="BK121"/>
  <c r="J121"/>
  <c i="1" r="BB94"/>
  <c r="AX94"/>
  <c r="BA94"/>
  <c r="AW94"/>
  <c r="AK30"/>
  <c r="BD94"/>
  <c r="W33"/>
  <c i="2" r="J33"/>
  <c i="1" r="AV95"/>
  <c r="AT95"/>
  <c i="3" r="J33"/>
  <c i="1" r="AV96"/>
  <c r="AT96"/>
  <c i="6" r="J33"/>
  <c i="1" r="AV99"/>
  <c r="AT99"/>
  <c i="7" r="J33"/>
  <c i="1" r="AV100"/>
  <c r="AT100"/>
  <c i="6" r="J30"/>
  <c i="1" r="AG99"/>
  <c r="AN99"/>
  <c i="2" r="F33"/>
  <c i="1" r="AZ95"/>
  <c i="4" r="J33"/>
  <c i="1" r="AV97"/>
  <c r="AT97"/>
  <c r="BC94"/>
  <c r="AY94"/>
  <c i="4" r="F33"/>
  <c i="1" r="AZ97"/>
  <c i="7" r="F33"/>
  <c i="1" r="AZ100"/>
  <c i="3" r="J30"/>
  <c i="1" r="AG96"/>
  <c r="AN96"/>
  <c i="6" r="F33"/>
  <c i="1" r="AZ99"/>
  <c i="5" r="J33"/>
  <c i="1" r="AV98"/>
  <c r="AT98"/>
  <c i="3" r="F33"/>
  <c i="1" r="AZ96"/>
  <c i="5" r="F33"/>
  <c i="1" r="AZ98"/>
  <c i="3" l="1" r="J39"/>
  <c i="6" r="J39"/>
  <c i="2" r="BK121"/>
  <c r="J121"/>
  <c i="3" r="J96"/>
  <c i="6" r="J96"/>
  <c r="J121"/>
  <c r="J97"/>
  <c i="7" r="BK120"/>
  <c r="J120"/>
  <c r="J96"/>
  <c i="1" r="AZ94"/>
  <c r="W29"/>
  <c r="AU94"/>
  <c i="2" r="J30"/>
  <c i="1" r="AG95"/>
  <c r="AN95"/>
  <c r="W31"/>
  <c r="W32"/>
  <c i="4" r="J30"/>
  <c i="1" r="AG97"/>
  <c r="AN97"/>
  <c r="W30"/>
  <c i="5" r="J30"/>
  <c i="1" r="AG98"/>
  <c r="AN98"/>
  <c i="2" l="1" r="J39"/>
  <c r="J96"/>
  <c i="4" r="J39"/>
  <c i="5" r="J39"/>
  <c i="7" r="J30"/>
  <c i="1" r="AG100"/>
  <c r="AN100"/>
  <c r="AV94"/>
  <c r="AK29"/>
  <c i="7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<sst xmlns="http://schemas.openxmlformats.org/spreadsheetml/2006/main">
  <si>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</si>
  <si>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</si>
  <si>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</si>
  <si>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</si>
  <si>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</si>
  <si>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{856ad000-4dff-4f7c-9b94-af99223ca6b6}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</si>
  <si>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</si>
  <si>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</si>
  <si>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</si>
  <si>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</si>
  <si>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</si>
  <si>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</si>
  <si>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</si>
  <si>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</si>
  <si>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</si>
  <si>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</si>
  <si>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</si>
  <si>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u OŘ 2020</t>
  </si>
  <si>
    <t>KSO:</t>
  </si>
  <si>
    <t>CC-CZ:</t>
  </si>
  <si>
    <t>Místo:</t>
  </si>
  <si>
    <t>přejezdy č. P8164, P7969, P8169</t>
  </si>
  <si>
    <t>Datum:</t>
  </si>
  <si>
    <t>21. 1. 2020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</si>
  <si>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</si>
  <si>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</si>
  <si>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</si>
  <si>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</si>
  <si>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</si>
  <si>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</si>
  <si>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</si>
  <si>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</si>
  <si>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</si>
  <si>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</si>
  <si>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</si>
  <si>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</si>
  <si>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</si>
  <si>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</si>
  <si>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</si>
  <si>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</si>
  <si>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</si>
  <si>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</si>
  <si>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</si>
  <si>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</si>
  <si>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</si>
  <si>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</si>
  <si>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</si>
  <si>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</si>
  <si>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</si>
  <si>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</si>
  <si>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</si>
  <si>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</si>
  <si>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</si>
  <si>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</si>
  <si>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</si>
  <si>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</si>
  <si>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</si>
  <si>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</si>
  <si>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</si>
  <si>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</si>
  <si>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</si>
  <si>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</si>
  <si>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</si>
  <si>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</si>
  <si>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</si>
  <si>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</si>
  <si>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</si>
  <si>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</si>
  <si>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</si>
  <si>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</si>
  <si>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</si>
  <si>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</si>
  <si>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</si>
  <si>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</si>
  <si>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</si>
  <si>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</si>
  <si>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</si>
  <si>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</si>
  <si>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</si>
  <si>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</si>
  <si>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přejezdu P8164 v km 147,076 Spytihněv</t>
  </si>
  <si>
    <t>STA</t>
  </si>
  <si>
    <t>1</t>
  </si>
  <si>
    <t>{f6d70296-f1ad-4466-a967-e49edf5a1098}</t>
  </si>
  <si>
    <t>2</t>
  </si>
  <si>
    <t>SO 02</t>
  </si>
  <si>
    <t>Oprava přejezdu P7969 v km 109,993 Hradčovice</t>
  </si>
  <si>
    <t>{8e79c4d1-1129-4f29-b922-d7d7953fca68}</t>
  </si>
  <si>
    <t>SO 03</t>
  </si>
  <si>
    <t>Oprava přejezdu P8169 v km 160,859 Tlumačov jih</t>
  </si>
  <si>
    <t>{05bcf238-dbe0-4049-9997-b468f7f0cf80}</t>
  </si>
  <si>
    <t>SO 04</t>
  </si>
  <si>
    <t>Prostějov hl.n. P7588 km 81,128</t>
  </si>
  <si>
    <t>{479a1b20-22db-4f34-861c-0141e2d84817}</t>
  </si>
  <si>
    <t>SO 05</t>
  </si>
  <si>
    <t>Kojetín P7202 km 73,747</t>
  </si>
  <si>
    <t>{1bf9b7b0-004d-412a-bad2-70263bb42373}</t>
  </si>
  <si>
    <t>SO 06</t>
  </si>
  <si>
    <t>Kojetín - Chropyně P7204 km 75,075</t>
  </si>
  <si>
    <t>{4f38d163-d5b8-465a-9f8c-31c9bd30177d}</t>
  </si>
  <si>
    <t>KRYCÍ LIST SOUPISU PRACÍ</t>
  </si>
  <si>
    <t>Objekt:</t>
  </si>
  <si>
    <t>SO 01 - Oprava přejezdu P8164 v km 147,076 Spytihněv</t>
  </si>
  <si>
    <t>TO Staré Město u Uherského Hradiště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</si>
  <si>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</si>
  <si>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</si>
  <si>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</si>
  <si>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</si>
  <si>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</si>
  <si>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</si>
  <si>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</si>
  <si>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dodávky materiálu - zhotovitel</t>
  </si>
  <si>
    <t>OST - Ostatní</t>
  </si>
  <si>
    <t>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</si>
  <si>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</si>
  <si>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</si>
  <si>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</si>
  <si>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</si>
  <si>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</si>
  <si>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</si>
  <si>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</si>
  <si>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</si>
  <si>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</si>
  <si>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</si>
  <si>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</si>
  <si>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</si>
  <si>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</si>
  <si>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</si>
  <si>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</si>
  <si>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</si>
  <si>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</si>
  <si>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</si>
  <si>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</si>
  <si>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5905035110</t>
  </si>
  <si>
    <t>Výměna KL malou těžící mechanizací včetně lavičky lože otevřené</t>
  </si>
  <si>
    <t>m3</t>
  </si>
  <si>
    <t>Sborník UOŽI 01 2019</t>
  </si>
  <si>
    <t>4</t>
  </si>
  <si>
    <t>2055264229</t>
  </si>
  <si>
    <t>PP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</si>
  <si>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</si>
  <si>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5905105030</t>
  </si>
  <si>
    <t>Doplnění KL kamenivem souvisle strojně v koleji</t>
  </si>
  <si>
    <t>282120579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</si>
  <si>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</si>
  <si>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</si>
  <si>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5906130340</t>
  </si>
  <si>
    <t>Montáž kolejového roštu v ose koleje pražce betonové vystrojené tv. UIC60 rozdělení "u"</t>
  </si>
  <si>
    <t>km</t>
  </si>
  <si>
    <t>104113451</t>
  </si>
  <si>
    <t>Montáž kolejového roštu v ose koleje pražce betonové vystrojené tv. UIC60 rozdělení "u". Poznámka: 1. V cenách jsou započteny náklady na vrtání pražců dřevěných nevystrojených, manipulaci a montáž KR. 2. V cenách nejsou obsaženy náklady na dodávku materiálu.</t>
  </si>
  <si>
    <t>5906140150</t>
  </si>
  <si>
    <t>Demontáž kolejového roštu koleje v ose koleje pražce betonové tv. UIC60 rozdělení "u"</t>
  </si>
  <si>
    <t>-1897235325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</si>
  <si>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</si>
  <si>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5907015460</t>
  </si>
  <si>
    <t>Ojedinělá výměna kolejnic současně s výměnou pryžové podložky tv. UIC60 rozdělení "u"</t>
  </si>
  <si>
    <t>m</t>
  </si>
  <si>
    <t>1333415308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</si>
  <si>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</si>
  <si>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</si>
  <si>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</si>
  <si>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6</t>
  </si>
  <si>
    <t>5907050110</t>
  </si>
  <si>
    <t>Dělení kolejnic kyslíkem tv. UIC60 nebo R65</t>
  </si>
  <si>
    <t>kus</t>
  </si>
  <si>
    <t>-1075030989</t>
  </si>
  <si>
    <t>Dělení kolejnic kyslíkem tv. UIC60 nebo R65. Poznámka: 1. V cenách jsou započteny náklady na manipulaci podložení, označení a provedení řezu kolejnice.</t>
  </si>
  <si>
    <t>Poznámka k položce:_x000d_
Řez=kus</t>
  </si>
  <si>
    <t>7</t>
  </si>
  <si>
    <t>5907055010</t>
  </si>
  <si>
    <t>Vrtání kolejnic otvor o průměru do 10 mm</t>
  </si>
  <si>
    <t>1783112509</t>
  </si>
  <si>
    <t>Vrtání kolejnic otvor o průměru do 10 mm. Poznámka: 1. V cenách jsou započteny náklady na manipulaci podložení, označení a provedení vrtu ve stojině kolejnice.</t>
  </si>
  <si>
    <t>Poznámka k položce:_x000d_
Vrt=kus</t>
  </si>
  <si>
    <t>8</t>
  </si>
  <si>
    <t>5909032020</t>
  </si>
  <si>
    <t>Přesná úprava GPK koleje směrové a výškové uspořádání pražce betonové, I. a II. úprava GPK</t>
  </si>
  <si>
    <t>-1626028291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</si>
  <si>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</si>
  <si>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</si>
  <si>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9</t>
  </si>
  <si>
    <t>5909050010</t>
  </si>
  <si>
    <t>Stabilizace kolejového lože koleje nově zřízeného nebo čistého</t>
  </si>
  <si>
    <t>-2093886342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</si>
  <si>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</si>
  <si>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S3/1, Kilometr koleje=km</t>
  </si>
  <si>
    <t>10</t>
  </si>
  <si>
    <t>5910020110</t>
  </si>
  <si>
    <t>Svařování kolejnic termitem plný předehřev standardní spára svar jednotlivý tv. UIC60</t>
  </si>
  <si>
    <t>svar</t>
  </si>
  <si>
    <t>-438579079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</si>
  <si>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</si>
  <si>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</si>
  <si>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5910035010</t>
  </si>
  <si>
    <t>Dosažení dovolené upínací teploty v BK prodloužením kolejnicového pásu v koleji tv. UIC60</t>
  </si>
  <si>
    <t>-1238484195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</si>
  <si>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</si>
  <si>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</t>
  </si>
  <si>
    <t>5910040330</t>
  </si>
  <si>
    <t>Umožnění volné dilatace kolejnice demontáž upevňovadel s osazením kluzných podložek rozdělení pražců "u"</t>
  </si>
  <si>
    <t>1259161374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</si>
  <si>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</si>
  <si>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</si>
  <si>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5910040430</t>
  </si>
  <si>
    <t>Umožnění volné dilatace kolejnice montáž upevňovadel s odstraněním kluzných podložek rozdělení pražců "u"</t>
  </si>
  <si>
    <t>659710815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</si>
  <si>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</si>
  <si>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</si>
  <si>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5913030030</t>
  </si>
  <si>
    <t>Montáž dílů přejezdu celopryžového v koleji náběhový klín</t>
  </si>
  <si>
    <t>-522221391</t>
  </si>
  <si>
    <t>Montáž dílů přejezdu celopryžového v koleji náběhový klín. Poznámka: 1. V cenách jsou započteny náklady na montáž dílů. 2. V cenách nejsou obsaženy náklady na dodávku materiálu.</t>
  </si>
  <si>
    <t>5913025030</t>
  </si>
  <si>
    <t>Demontáž dílů přejezdu celopryžového v koleji náběhový klín</t>
  </si>
  <si>
    <t>1809840883</t>
  </si>
  <si>
    <t>Demontáž dílů přejezdu celopryžového v koleji náběhový klín. Poznámka: 1. V cenách jsou započteny náklady na demontáž a naložení dílů na dopravní prostředek.</t>
  </si>
  <si>
    <t>16</t>
  </si>
  <si>
    <t>5913035230</t>
  </si>
  <si>
    <t>Demontáž celopryžové přejezdové konstrukce silně zatížené v koleji část vnější a vnitřní včetně závěrných zídek</t>
  </si>
  <si>
    <t>Sborník UOŽI 01 2020</t>
  </si>
  <si>
    <t>1869691185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</si>
  <si>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</si>
  <si>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17</t>
  </si>
  <si>
    <t>5913040230</t>
  </si>
  <si>
    <t>Montáž celopryžové přejezdové konstrukce silně zatížené v koleji část vnější a vnitřní včetně závěrných zídek</t>
  </si>
  <si>
    <t>-771631877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</si>
  <si>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</si>
  <si>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18</t>
  </si>
  <si>
    <t>5913235010</t>
  </si>
  <si>
    <t>Dělení AB komunikace řezáním hloubky do 10 cm</t>
  </si>
  <si>
    <t>-543928077</t>
  </si>
  <si>
    <t>Dělení AB komunikace řezáním hloubky do 10 cm. Poznámka: 1. V cenách jsou započteny náklady na provedení úkolu.</t>
  </si>
  <si>
    <t>19</t>
  </si>
  <si>
    <t>5913240010</t>
  </si>
  <si>
    <t>Odstranění AB komunikace odtěžením nebo frézováním hloubky do 10 cm</t>
  </si>
  <si>
    <t>m2</t>
  </si>
  <si>
    <t>-767715754</t>
  </si>
  <si>
    <t>Odstranění AB komunikace odtěžením nebo frézováním hloubky do 10 cm. Poznámka: 1. V cenách jsou započteny náklady na odtěžení nebo frézování a naložení výzisku na dopravní prostředek.</t>
  </si>
  <si>
    <t>20</t>
  </si>
  <si>
    <t>5913240020</t>
  </si>
  <si>
    <t>Odstranění AB komunikace odtěžením nebo frézováním hloubky do 20 cm</t>
  </si>
  <si>
    <t>-1773391325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</si>
  <si>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</si>
  <si>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</si>
  <si>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</si>
  <si>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-372720111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</si>
  <si>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</si>
  <si>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22</t>
  </si>
  <si>
    <t>5913255020</t>
  </si>
  <si>
    <t>Zřízení konstrukce vozovky asfaltobetonové s ložní a obrusnou vrstvou tloušťky do 10 cm</t>
  </si>
  <si>
    <t>-2030204892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</si>
  <si>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</si>
  <si>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23</t>
  </si>
  <si>
    <t>5913255040</t>
  </si>
  <si>
    <t>Zřízení konstrukce vozovky asfaltobetonové s podkladní, ložní a obrusnou vrstvou tlouštky do 20 cm</t>
  </si>
  <si>
    <t>1446991580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</si>
  <si>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</si>
  <si>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24</t>
  </si>
  <si>
    <t>5913335020</t>
  </si>
  <si>
    <t>Nátěr vodorovného dopravního značení souvislá čára šíře do 125 mm</t>
  </si>
  <si>
    <t>848927319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</si>
  <si>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</si>
  <si>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M</t>
  </si>
  <si>
    <t>dodávky materiálu - zhotovitel</t>
  </si>
  <si>
    <t>25</t>
  </si>
  <si>
    <t>5963101003</t>
  </si>
  <si>
    <t>Přejezd celopryžový pro zatížené komunikace se závěrnou zídkou tv. T a základovým blokem</t>
  </si>
  <si>
    <t>128</t>
  </si>
  <si>
    <t>-255770800</t>
  </si>
  <si>
    <t>Přejezd celopryžový pro zatížené komunikace se závěrnou zídkou tv. T</t>
  </si>
  <si>
    <t>26</t>
  </si>
  <si>
    <t>5958131045</t>
  </si>
  <si>
    <t>Součásti upevňovací s antikorozní úpravou spona pružná Fastclip FC 1501</t>
  </si>
  <si>
    <t>-1444435918</t>
  </si>
  <si>
    <t>27</t>
  </si>
  <si>
    <t>5955101000</t>
  </si>
  <si>
    <t>Kamenivo drcené štěrk frakce 31,5/63 třídy BI</t>
  </si>
  <si>
    <t>t</t>
  </si>
  <si>
    <t>718587304</t>
  </si>
  <si>
    <t>28</t>
  </si>
  <si>
    <t>5963101055</t>
  </si>
  <si>
    <t>Přejezd celopryžový Strail náběhový klín pero</t>
  </si>
  <si>
    <t>-1659236661</t>
  </si>
  <si>
    <t>29</t>
  </si>
  <si>
    <t>5963101060</t>
  </si>
  <si>
    <t>Přejezd celopryžový Strail náběhový klín drážka</t>
  </si>
  <si>
    <t>37599735</t>
  </si>
  <si>
    <t>30</t>
  </si>
  <si>
    <t>5963101135</t>
  </si>
  <si>
    <t>Přejezd celopryžový Strail pojistka proti posuvu</t>
  </si>
  <si>
    <t>-1813255748</t>
  </si>
  <si>
    <t>31</t>
  </si>
  <si>
    <t>5963146000</t>
  </si>
  <si>
    <t>Asfaltový beton ACO 11S 50/70 střednězrnný-obrusná vrstva</t>
  </si>
  <si>
    <t>188407428</t>
  </si>
  <si>
    <t>32</t>
  </si>
  <si>
    <t>5963146010</t>
  </si>
  <si>
    <t>Asfaltový beton ACL 16S 50/70 hrubozrnný-ložní vrstva</t>
  </si>
  <si>
    <t>-1645743532</t>
  </si>
  <si>
    <t>33</t>
  </si>
  <si>
    <t>5963152000</t>
  </si>
  <si>
    <t>Asfaltová zálivka pro trhliny a spáry</t>
  </si>
  <si>
    <t>kg</t>
  </si>
  <si>
    <t>-2039211742</t>
  </si>
  <si>
    <t>34</t>
  </si>
  <si>
    <t>5964161015</t>
  </si>
  <si>
    <t>Beton lehce zhutnitelný C 20/25;XC2 vyhovuje i XC1 F5 2 365 2 862</t>
  </si>
  <si>
    <t>-962322988</t>
  </si>
  <si>
    <t>OST</t>
  </si>
  <si>
    <t>Ostatní</t>
  </si>
  <si>
    <t>35</t>
  </si>
  <si>
    <t>7497351575</t>
  </si>
  <si>
    <t>Montáž přímého ukolejnění svorka se šroubem pro ukolejnění</t>
  </si>
  <si>
    <t>512</t>
  </si>
  <si>
    <t>-750279381</t>
  </si>
  <si>
    <t>36</t>
  </si>
  <si>
    <t>7497371630</t>
  </si>
  <si>
    <t>Demontáže zařízení trakčního vedení svodu propojení nebo ukolejnění na elektrizovaných tratích nebo v kolejových obvodech</t>
  </si>
  <si>
    <t>-940136043</t>
  </si>
  <si>
    <t>Demontáže zařízení trakčního vedení svodu propojení nebo ukolejnění na elektrizovaných tratích nebo v kolejových obvodech - demontáž stávajícího zařízení se všemi pomocnými doplňujícími úpravami</t>
  </si>
  <si>
    <t>37</t>
  </si>
  <si>
    <t>7594105014</t>
  </si>
  <si>
    <t>Odpojení a zpětné připojení lan ke stojánku KSLP</t>
  </si>
  <si>
    <t>-758019225</t>
  </si>
  <si>
    <t>Odpojení a zpětné připojení lan ke stojánku KSLP - včetně odpojení a připevnění lanového propojení na pražce nebo montážní trámky</t>
  </si>
  <si>
    <t>38</t>
  </si>
  <si>
    <t>9901000200</t>
  </si>
  <si>
    <t>Doprava obousměrná mechanizací o nosnosti do 3,5 t do 20 km - dovoz betonu, odvoz kusů suti</t>
  </si>
  <si>
    <t>1409169889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</si>
  <si>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</si>
  <si>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</si>
  <si>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39</t>
  </si>
  <si>
    <t>9902100100</t>
  </si>
  <si>
    <t xml:space="preserve">Doprava obousměrná  mechanizací o nosnosti přes 3,5 t sypanin do 10 km</t>
  </si>
  <si>
    <t>-1905474779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</si>
  <si>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</si>
  <si>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</si>
  <si>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40</t>
  </si>
  <si>
    <t>9902201200</t>
  </si>
  <si>
    <t>Doprava obousměrná - přejezdové konstrukce</t>
  </si>
  <si>
    <t>-1016322137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</si>
  <si>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</si>
  <si>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</t>
  </si>
  <si>
    <t>9902100200</t>
  </si>
  <si>
    <t xml:space="preserve">Doprava dodávek zhotovitele, dodávek objednatele nebo výzisku mechanizací přes 3,5 t sypanin  do 20 km - asfaltový beton</t>
  </si>
  <si>
    <t>2024524655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</si>
  <si>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</si>
  <si>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42</t>
  </si>
  <si>
    <t>9902100500</t>
  </si>
  <si>
    <t>Doprava obousměrná (např. dodávek z vlastních zásob zhotovitele nebo objednatele nebo výzisku) mechanizací o nosnosti přes 3,5 t sypanin (kameniva) do 60 km</t>
  </si>
  <si>
    <t>566103903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</si>
  <si>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</si>
  <si>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</t>
  </si>
  <si>
    <t>9903200100</t>
  </si>
  <si>
    <t>Přeprava mechanizace na místo prováděných prací o hmotnosti přes 12 t přes 50 do 100 km</t>
  </si>
  <si>
    <t>-1101965702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</si>
  <si>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</si>
  <si>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44</t>
  </si>
  <si>
    <t>9909000600</t>
  </si>
  <si>
    <t>Poplatek za recyklaci odpadu (asfaltové směsi, kusový beton)</t>
  </si>
  <si>
    <t>-2045335723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</si>
  <si>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</si>
  <si>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45</t>
  </si>
  <si>
    <t>9909000700</t>
  </si>
  <si>
    <t>Poplatek za recyklaci kameniva</t>
  </si>
  <si>
    <t>-1931515458</t>
  </si>
  <si>
    <t xml:space="preserve">Poplatek za recyklaci kameniva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</si>
  <si>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</t>
  </si>
  <si>
    <t>Vedlejší a ostatní náklady</t>
  </si>
  <si>
    <t>46</t>
  </si>
  <si>
    <t>021211001</t>
  </si>
  <si>
    <t>Průzkumné práce pro opravy Doplňující laboratorní rozbor kontaminace zeminy nebo kol. lože</t>
  </si>
  <si>
    <t>-939148210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</si>
  <si>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</si>
  <si>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47</t>
  </si>
  <si>
    <t>022111011</t>
  </si>
  <si>
    <t>Geodetické práce Kontrola PPK při směrové a výškové úpravě koleje zaměřením APK trať dvoukolejná</t>
  </si>
  <si>
    <t>-1445315526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</si>
  <si>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</si>
  <si>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48</t>
  </si>
  <si>
    <t>023112011</t>
  </si>
  <si>
    <t>Projektové práce Technický projekt zajištění PPK bez optimalizace nivelety/osy koleje trať dvoukolejná zajištění PPK</t>
  </si>
  <si>
    <t>-1996649295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</si>
  <si>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</si>
  <si>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49</t>
  </si>
  <si>
    <t>024101001</t>
  </si>
  <si>
    <t>Inženýrská činnost střežení pracovní skupiny zaměstnanců</t>
  </si>
  <si>
    <t>%</t>
  </si>
  <si>
    <t>1708111958</t>
  </si>
  <si>
    <t>Poznámka k položce:_x000d_
Základna pro výpočet - dotyčné práce</t>
  </si>
  <si>
    <t>50</t>
  </si>
  <si>
    <t>033111001</t>
  </si>
  <si>
    <t>Provozní vlivy Výluka silničního provozu se zajištěním objížďky</t>
  </si>
  <si>
    <t>1569674261</t>
  </si>
  <si>
    <t>51</t>
  </si>
  <si>
    <t>033131001</t>
  </si>
  <si>
    <t>Provozní vlivy Organizační zajištění prací při zřizování a udržování BK kolejí a výhybek</t>
  </si>
  <si>
    <t>-731271793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</si>
  <si>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</si>
  <si>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52</t>
  </si>
  <si>
    <t>034111001</t>
  </si>
  <si>
    <t>Další náklady na pracovníky Zákonné příplatky ke mzdě za práci o sobotách, nedělích a státem uznaných svátcích</t>
  </si>
  <si>
    <t>Kč/hod</t>
  </si>
  <si>
    <t>1522008307</t>
  </si>
  <si>
    <t>Poznámka k položce:_x000d_
ocení se dle platné legislativy</t>
  </si>
  <si>
    <t>SO 02 - Oprava přejezdu P7969 v km 109,993 Hradčovice</t>
  </si>
  <si>
    <t>TO Kunovice</t>
  </si>
  <si>
    <t>M - Dodávky materiálu - zhotovitel</t>
  </si>
  <si>
    <t>373689300</t>
  </si>
  <si>
    <t>1219982877</t>
  </si>
  <si>
    <t>5906130080</t>
  </si>
  <si>
    <t>Montáž kolejového roštu v ose koleje pražce dřevěné nevystrojené tv. S49 rozdělení "d"</t>
  </si>
  <si>
    <t>1025696700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</si>
  <si>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</si>
  <si>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5906130390</t>
  </si>
  <si>
    <t>Montáž kolejového roštu v ose koleje pražce betonové vystrojené tv. S49 rozdělení "d"</t>
  </si>
  <si>
    <t>775912531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</si>
  <si>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</si>
  <si>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5906130400</t>
  </si>
  <si>
    <t>Montáž kolejového roštu v ose koleje pražce betonové vystrojené tv. S49 rozdělení "u"</t>
  </si>
  <si>
    <t>-1694987962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</si>
  <si>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</si>
  <si>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5906140080</t>
  </si>
  <si>
    <t>Demontáž kolejového roštu koleje v ose koleje pražce dřevěné tv. S49 rozdělení "d"</t>
  </si>
  <si>
    <t>-1740285109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</si>
  <si>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</si>
  <si>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5907050120</t>
  </si>
  <si>
    <t>Dělení kolejnic kyslíkem tv. S49</t>
  </si>
  <si>
    <t>1848296173</t>
  </si>
  <si>
    <t>Dělení kolejnic kyslíkem tv. S49. Poznámka: 1. V cenách jsou započteny náklady na manipulaci podložení, označení a provedení řezu kolejnice.</t>
  </si>
  <si>
    <t>-773457004</t>
  </si>
  <si>
    <t>-1334739019</t>
  </si>
  <si>
    <t>5909041010</t>
  </si>
  <si>
    <t>Úprava GPK výhybky směrové a výškové uspořádání pražce dřevěné nebo ocelové</t>
  </si>
  <si>
    <t>2090926664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</si>
  <si>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</si>
  <si>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</si>
  <si>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5910020130</t>
  </si>
  <si>
    <t>Svařování kolejnic termitem plný předehřev standardní spára svar jednotlivý tv. S49</t>
  </si>
  <si>
    <t>-1214737193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</si>
  <si>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</si>
  <si>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</si>
  <si>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</si>
  <si>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-1725538113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</si>
  <si>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</si>
  <si>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5910040230</t>
  </si>
  <si>
    <t>Umožnění volné dilatace kolejnice bez demontáže nebo montáže upevňovadel s osazením a odstraněním kluzných podložek rozdělení pražců "u"</t>
  </si>
  <si>
    <t>-694140980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</si>
  <si>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</si>
  <si>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-413266827</t>
  </si>
  <si>
    <t>-179876287</t>
  </si>
  <si>
    <t>5913215020</t>
  </si>
  <si>
    <t>Demontáž kolejnicových dílů přejezdu ochranná kolejnice</t>
  </si>
  <si>
    <t>8690020</t>
  </si>
  <si>
    <t>Demontáž kolejnicových dílů přejezdu ochranná kolejnice. Poznámka: 1. V cenách jsou započteny náklady na demontáž a naložení na dopravní prostředek.</t>
  </si>
  <si>
    <t>5913215030</t>
  </si>
  <si>
    <t>Demontáž kolejnicových dílů přejezdu výplň profilu žlábku</t>
  </si>
  <si>
    <t>1236971647</t>
  </si>
  <si>
    <t>Demontáž kolejnicových dílů přejezdu výplň profilu žlábku. Poznámka: 1. V cenách jsou započteny náklady na demontáž a naložení na dopravní prostředek.</t>
  </si>
  <si>
    <t>5913215040</t>
  </si>
  <si>
    <t>Demontáž kolejnicových dílů přejezdu náběhový klín</t>
  </si>
  <si>
    <t>1440609132</t>
  </si>
  <si>
    <t>Demontáž kolejnicových dílů přejezdu náběhový klín. Poznámka: 1. V cenách jsou započteny náklady na demontáž a naložení na dopravní prostředek.</t>
  </si>
  <si>
    <t>-937562245</t>
  </si>
  <si>
    <t>-109649126</t>
  </si>
  <si>
    <t>428993273</t>
  </si>
  <si>
    <t>923783543</t>
  </si>
  <si>
    <t>Zřízení konstrukce vozovky asfaltobetonové s ložní a obrusnou vrstvou tlouštky do 10 cm</t>
  </si>
  <si>
    <t>-392079184</t>
  </si>
  <si>
    <t>Zřízení konstrukce vozovky asfaltobetonové s ložní a obrusnou vrstvou tlouštky do 10 cm. Poznámka: 1. V cenách jsou započteny náklady na zřízení vozovky s živičným na podkladu ze stmelených vrstev a na manipulaci. 2. V cenách nejsou obsaženy náklady na dodávku materiálu.</t>
  </si>
  <si>
    <t>-435438694</t>
  </si>
  <si>
    <t>5913280025</t>
  </si>
  <si>
    <t>Demontáž dílů komunikace z betonových dlaždic uložení v podsypu</t>
  </si>
  <si>
    <t>170011338</t>
  </si>
  <si>
    <t>Demontáž dílů komunikace z betonových dlaždic uložení v podsypu.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</si>
  <si>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</si>
  <si>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</si>
  <si>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-1349188017</t>
  </si>
  <si>
    <t>Demontáž dílů komunikace ze zámkové dlažby uložení v podsypu. Poznámka: 1. V cenách jsou započteny náklady na odstranění dlažby nebo obrubníku a naložení na dopravní prostředek.</t>
  </si>
  <si>
    <t>5913280210</t>
  </si>
  <si>
    <t>Demontáž dílů komunikace obrubníku uložení v betonu</t>
  </si>
  <si>
    <t>730810654</t>
  </si>
  <si>
    <t>Demontáž dílů komunikace obrubníku uložení v betonu. Poznámka: 1. V cenách jsou započteny náklady na odstranění dlažby nebo obrubníku a naložení na dopravní prostředek.</t>
  </si>
  <si>
    <t>5913285035</t>
  </si>
  <si>
    <t>Montáž dílů komunikace ze zámkové dlažby uložení v podsypu</t>
  </si>
  <si>
    <t>-950841793</t>
  </si>
  <si>
    <t>Montáž dílů komunikace ze zámkové dlažby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</si>
  <si>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</si>
  <si>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</si>
  <si>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971142406</t>
  </si>
  <si>
    <t>Montáž dílů komunikace obrubníku uložení v betonu. Poznámka: 1. V cenách jsou započteny náklady na osazení dlažby nebo obrubníku. 2. V cenách nejsou obsaženy náklady na dodávku materiálu.</t>
  </si>
  <si>
    <t>552922421</t>
  </si>
  <si>
    <t>5914055010</t>
  </si>
  <si>
    <t>Zřízení krytých odvodňovacích zařízení potrubí trativodu</t>
  </si>
  <si>
    <t>-52150951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</si>
  <si>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</si>
  <si>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</si>
  <si>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</si>
  <si>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-1281432594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</si>
  <si>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</si>
  <si>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5914075110</t>
  </si>
  <si>
    <t>Zřízení konstrukční vrstvy pražcového podloží včetně geotextilie tl. 0,15 m</t>
  </si>
  <si>
    <t>-1519316031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</si>
  <si>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</si>
  <si>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</si>
  <si>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5915005020</t>
  </si>
  <si>
    <t>Hloubení rýh nebo jam na železničním spodku II. třídy - trativody</t>
  </si>
  <si>
    <t>1244085687</t>
  </si>
  <si>
    <t>Hloubení rýh nebo jam na železničním spodku II. třídy.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</si>
  <si>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</si>
  <si>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</si>
  <si>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-818827529</t>
  </si>
  <si>
    <t>Zásyp jam nebo rýh sypaninou na železničním spodku bez zhutnění. Poznámka: 1. Ceny zásypu jam a rýh se zhutněním jsou určeny pro jakoukoliv míru zhutnění.</t>
  </si>
  <si>
    <t>5915010020</t>
  </si>
  <si>
    <t>Těžení zeminy nebo horniny železničního spodku II. třídy</t>
  </si>
  <si>
    <t>-69057959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</si>
  <si>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</si>
  <si>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Dodávky materiálu - zhotovitel</t>
  </si>
  <si>
    <t>-351847905</t>
  </si>
  <si>
    <t>5955101040</t>
  </si>
  <si>
    <t>Kamenivo těžené 0/8</t>
  </si>
  <si>
    <t>-2025601389</t>
  </si>
  <si>
    <t>5955101020</t>
  </si>
  <si>
    <t>Kamenivo drcené štěrkodrť frakce 0/32</t>
  </si>
  <si>
    <t>-1429667146</t>
  </si>
  <si>
    <t>5955101012</t>
  </si>
  <si>
    <t>Kamenivo drcené štěrk frakce 16/32</t>
  </si>
  <si>
    <t>-209604601</t>
  </si>
  <si>
    <t>5958125000</t>
  </si>
  <si>
    <t>Komplety s antikorozní úpravou Skl 14 (svěrka Skl14, vrtule R1, podložka Uls7)</t>
  </si>
  <si>
    <t>370581725</t>
  </si>
  <si>
    <t>Přejezd celopryžový pro zatížené komunikace se závěrnou zídkou a základovým blokem</t>
  </si>
  <si>
    <t>482933452</t>
  </si>
  <si>
    <t xml:space="preserve">Přejezd celopryžový -  náběhový klín pero</t>
  </si>
  <si>
    <t>1826083632</t>
  </si>
  <si>
    <t xml:space="preserve">Přejezd celopryžový -  náběhový klín drážka</t>
  </si>
  <si>
    <t>-1884657115</t>
  </si>
  <si>
    <t>Přejezd celopryžový - pojistka proti posuvu</t>
  </si>
  <si>
    <t>-600522132</t>
  </si>
  <si>
    <t>2008661525</t>
  </si>
  <si>
    <t>5963146025</t>
  </si>
  <si>
    <t>Asfaltový beton ACP 22S 50/70 hrubozrnný podkladní vrstva</t>
  </si>
  <si>
    <t>784432852</t>
  </si>
  <si>
    <t>686965889</t>
  </si>
  <si>
    <t>5964151000</t>
  </si>
  <si>
    <t>Dlažba zámková hladká cihla</t>
  </si>
  <si>
    <t>-280520337</t>
  </si>
  <si>
    <t>5964151015</t>
  </si>
  <si>
    <t>Dlažba zámková hladká vlnka</t>
  </si>
  <si>
    <t>-712401227</t>
  </si>
  <si>
    <t>5964159000</t>
  </si>
  <si>
    <t>Obrubník krajový</t>
  </si>
  <si>
    <t>205979521</t>
  </si>
  <si>
    <t>5964159005</t>
  </si>
  <si>
    <t>Obrubník chodníkový</t>
  </si>
  <si>
    <t>230108942</t>
  </si>
  <si>
    <t>53</t>
  </si>
  <si>
    <t>5964103010</t>
  </si>
  <si>
    <t>Drenážní plastové díly trubka celoperforovaná DN 200 mm</t>
  </si>
  <si>
    <t>1687038221</t>
  </si>
  <si>
    <t>54</t>
  </si>
  <si>
    <t>5964104150</t>
  </si>
  <si>
    <t>Kanalizační díly plastové Krycí víko šachty plastové pochůzné</t>
  </si>
  <si>
    <t>2062033264</t>
  </si>
  <si>
    <t>55</t>
  </si>
  <si>
    <t>5964104165</t>
  </si>
  <si>
    <t>Kanalizační díly plastové Šachtové dno přímé DN 200 - jeden vtok a výtok</t>
  </si>
  <si>
    <t>835859384</t>
  </si>
  <si>
    <t>56</t>
  </si>
  <si>
    <t>5964104175</t>
  </si>
  <si>
    <t>Kanalizační díly plastové Prodlužovací trubka šachty DN 300</t>
  </si>
  <si>
    <t>366691092</t>
  </si>
  <si>
    <t>57</t>
  </si>
  <si>
    <t>5964104185</t>
  </si>
  <si>
    <t>Kanalizační díly plastové Záslepka potrubí DN 200</t>
  </si>
  <si>
    <t>374766154</t>
  </si>
  <si>
    <t>Kanalizační díly plastové Záslepka potrubí DN 250</t>
  </si>
  <si>
    <t>58</t>
  </si>
  <si>
    <t>5964133005</t>
  </si>
  <si>
    <t>Geotextilie separační</t>
  </si>
  <si>
    <t>804678786</t>
  </si>
  <si>
    <t>59</t>
  </si>
  <si>
    <t>5964161000</t>
  </si>
  <si>
    <t>Beton lehce zhutnitelný C 12/15;X0 F5 2 080 2 517</t>
  </si>
  <si>
    <t>245808772</t>
  </si>
  <si>
    <t>60</t>
  </si>
  <si>
    <t>7592005076</t>
  </si>
  <si>
    <t>Montáž počítacího bodu počítače náprav ALCATEL SK30</t>
  </si>
  <si>
    <t>-1781255953</t>
  </si>
  <si>
    <t>Montáž počítacího bodu počítače náprav ALCATEL SK30 - uložení a připevnění na určené místo, seřízení polohy, přezkoušení</t>
  </si>
  <si>
    <t>61</t>
  </si>
  <si>
    <t>7592007076</t>
  </si>
  <si>
    <t>Demontáž počítacího bodu počítače náprav ALCATEL SK30</t>
  </si>
  <si>
    <t>451759577</t>
  </si>
  <si>
    <t>62</t>
  </si>
  <si>
    <t>9901000100</t>
  </si>
  <si>
    <t xml:space="preserve">Doprava obousměrná mechanizací o nosnosti do 3,5 t  atd. do 10 km -  BETON, ODVODNĚNÍ, DLAŽBA, SUŤ,PÍSEK</t>
  </si>
  <si>
    <t>1545655090</t>
  </si>
  <si>
    <t>Doprava obousměrná (např. dodávek z vlastních zásob zhotovitele nebo objednatele nebo výzisku) mechanizací o nosnosti do 3,5 t elektrosoučástek, montážního materiálu, kameniva, písku, dlažebních kostek, suti, atd.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</si>
  <si>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63</t>
  </si>
  <si>
    <t xml:space="preserve">Doprava dodávek zhotovitele, dodávek objednatele nebo výzisku mechanizací přes 3,5 t sypanin  do 10 km - odvoz odpadu + dovoz ŠD 16/32</t>
  </si>
  <si>
    <t>252789310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</si>
  <si>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</si>
  <si>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64</t>
  </si>
  <si>
    <t>9902100300</t>
  </si>
  <si>
    <t>Doprava obousměrná (např. dodávek z vlastních zásob zhotovitele nebo objednatele nebo výzisku) mechanizací o nosnosti přes 3,5 t sypanin (kameniva, písku, suti, dlažebních kostek, atd.) do 30 km - AB</t>
  </si>
  <si>
    <t>-1517813496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</si>
  <si>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</si>
  <si>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</t>
  </si>
  <si>
    <t>Doprava obousměrná - mechanizací o nosnosti přes 3,5 t (kameniva do 60 km - KL, ŠD</t>
  </si>
  <si>
    <t>-1928070365</t>
  </si>
  <si>
    <t>66</t>
  </si>
  <si>
    <t>9902109100</t>
  </si>
  <si>
    <t xml:space="preserve">Doprava obousměrná  mechanizací o nosnosti přes 3,5 t  kameniva příplatek za každý další 1 km 164,4tx6km - KL,ŠD</t>
  </si>
  <si>
    <t>-1299833299</t>
  </si>
  <si>
    <t>Doprava obousměrná (např. dodávek z vlastních zásob zhotovitele nebo objednatele nebo výzisku)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</si>
  <si>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67</t>
  </si>
  <si>
    <t>9902201201</t>
  </si>
  <si>
    <t>Doprava dodávek zhotovitele - přeprava přejezdové konstrukce</t>
  </si>
  <si>
    <t>120079265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</si>
  <si>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</si>
  <si>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68</t>
  </si>
  <si>
    <t>152147544</t>
  </si>
  <si>
    <t>69</t>
  </si>
  <si>
    <t>9909000100</t>
  </si>
  <si>
    <t>Poplatek za uložení suti nebo hmot na oficiální skládku</t>
  </si>
  <si>
    <t>-1684949415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</si>
  <si>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</si>
  <si>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70</t>
  </si>
  <si>
    <t>1241398434</t>
  </si>
  <si>
    <t xml:space="preserve">Poplatek za recyklaci odpadu (asfaltové směsi, kusový beton)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</si>
  <si>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71</t>
  </si>
  <si>
    <t>66173156</t>
  </si>
  <si>
    <t>72</t>
  </si>
  <si>
    <t>022111001</t>
  </si>
  <si>
    <t>Geodetické práce Kontrola PPK při směrové a výškové úpravě koleje zaměřením APK trať jednokolejná</t>
  </si>
  <si>
    <t>-1606045609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</si>
  <si>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</si>
  <si>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73</t>
  </si>
  <si>
    <t>022121001</t>
  </si>
  <si>
    <t>Geodetické práce Diagnostika technické infrastruktury Vytýčení trasy inženýrských sítí</t>
  </si>
  <si>
    <t>-1096478573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</si>
  <si>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</si>
  <si>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74</t>
  </si>
  <si>
    <t>023111011</t>
  </si>
  <si>
    <t>Projektové práce Technický projekt zajištění PPK bez optimalizace nivelety/osy koleje trať jednokolejná zajištění PPK</t>
  </si>
  <si>
    <t>-1836310355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</si>
  <si>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</si>
  <si>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75</t>
  </si>
  <si>
    <t>-1469183020</t>
  </si>
  <si>
    <t>76</t>
  </si>
  <si>
    <t>1202488738</t>
  </si>
  <si>
    <t>77</t>
  </si>
  <si>
    <t>-770595272</t>
  </si>
  <si>
    <t>SO 03 - Oprava přejezdu P8169 v km 160,859 Tlumačov jih</t>
  </si>
  <si>
    <t>TO Hulín</t>
  </si>
  <si>
    <t>5902005010</t>
  </si>
  <si>
    <t>Operativní odstranění závad na železničním spodku nebo svršku</t>
  </si>
  <si>
    <t>hod</t>
  </si>
  <si>
    <t>-1791841851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</si>
  <si>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</si>
  <si>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5905020020</t>
  </si>
  <si>
    <t>Oprava stezky strojně s odstraněním drnu a nánosu přes 10 cm do 20 cm</t>
  </si>
  <si>
    <t>-581275717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</si>
  <si>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</si>
  <si>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VV</t>
  </si>
  <si>
    <t>drážní stezky před, za a mezi přejezdem a přechodem</t>
  </si>
  <si>
    <t>2*(2,0+1,3+2,0)*4,1</t>
  </si>
  <si>
    <t>3*(2,0+1,3+2,0)*1,8</t>
  </si>
  <si>
    <t>Součet</t>
  </si>
  <si>
    <t>5905023020</t>
  </si>
  <si>
    <t>Úprava povrchu stezky rozprostřením štěrkodrtě přes 3 do 5 cm</t>
  </si>
  <si>
    <t>-1751584472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</si>
  <si>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</si>
  <si>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</si>
  <si>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</si>
  <si>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547833598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</si>
  <si>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</si>
  <si>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drážní stezky před, za a mezi přejezdem a přechodem, tl. 50 mm</t>
  </si>
  <si>
    <t>2*(2,0+1,3+2,0)*4,1*0,05</t>
  </si>
  <si>
    <t>3*(2,0+1,3+2,0)*1,8*0,05</t>
  </si>
  <si>
    <t>5905035020</t>
  </si>
  <si>
    <t>Výměna KL malou těžící mechanizací mimo lavičku lože zapuštěné</t>
  </si>
  <si>
    <t>-677414778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</si>
  <si>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</si>
  <si>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4-kolejný přejezd, délka přej. k-ce 7,2 m + délka přechodu 3,6 m</t>
  </si>
  <si>
    <t>4*(8+4+1,5)*(2,7*0,2-1,67*0,119)</t>
  </si>
  <si>
    <t>-1728444556</t>
  </si>
  <si>
    <t>4-kolejný přejezd, délka přej. k-ce 7,2 m + délka přechodu 3,6 m + rezerva</t>
  </si>
  <si>
    <t>4*(8+4+1,5)*(2,7*0,2-1,67*0,119) + 5</t>
  </si>
  <si>
    <t>5908050010</t>
  </si>
  <si>
    <t>Výměna upevnění podkladnicového komplety a pryžová podložka</t>
  </si>
  <si>
    <t>úl.pl.</t>
  </si>
  <si>
    <t>-704142620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</si>
  <si>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</si>
  <si>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přejezdy v koleji 3 a 4, délky přej. k-cí 7,2 m (13 ks pražců) a 3,6 m (7 ks pražců), rozděl. "u"</t>
  </si>
  <si>
    <t>2*13*2 + 2*7*2</t>
  </si>
  <si>
    <t>5908063010</t>
  </si>
  <si>
    <t>Oprava rozchodu koleje otočením podkladnice</t>
  </si>
  <si>
    <t>-871788814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</si>
  <si>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</si>
  <si>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přejezd v koleji 3 , délka přej. k-ce 7,2 m</t>
  </si>
  <si>
    <t>2*13</t>
  </si>
  <si>
    <t>5909010030</t>
  </si>
  <si>
    <t>Ojedinělé ruční podbití pražců příčných betonových</t>
  </si>
  <si>
    <t>1626982711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</si>
  <si>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</si>
  <si>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Přesná úprava GPK koleje směrové a výškové uspořádání pražce betonové</t>
  </si>
  <si>
    <t>1818500217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</si>
  <si>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</si>
  <si>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5909042020</t>
  </si>
  <si>
    <t>Přesná úprava GPK výhybky směrové a výškové uspořádání pražce betonové</t>
  </si>
  <si>
    <t>-390408516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</si>
  <si>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</si>
  <si>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</si>
  <si>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5911523110</t>
  </si>
  <si>
    <t>Seřízení výměnové části výhybky jednoduché s dvěma čelisťovými závěry soustavy UIC60</t>
  </si>
  <si>
    <t>-58469682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</si>
  <si>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</si>
  <si>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Poznámka k položce:_x000d_
Výměnová část=kus</t>
  </si>
  <si>
    <t>1692473875</t>
  </si>
  <si>
    <t>4-kolejný přejezd</t>
  </si>
  <si>
    <t>4*2*2</t>
  </si>
  <si>
    <t>5913030010</t>
  </si>
  <si>
    <t>Montáž dílů přejezdu celopryžového v koleji vnější panel - PŘEJEZD MOTN.</t>
  </si>
  <si>
    <t>410355474</t>
  </si>
  <si>
    <t>Montáž dílů přejezdu celopryžového v koleji vnější panel. Poznámka: 1. V cenách jsou započteny náklady na montáž dílů. 2. V cenách nejsou obsaženy náklady na dodávku materiálu.</t>
  </si>
  <si>
    <t>4-kolejný přejezd, délka přej. k-ce 7,2 m, 6 ks vněj. panelů - montáž nových</t>
  </si>
  <si>
    <t>4*6*2</t>
  </si>
  <si>
    <t>5913030020</t>
  </si>
  <si>
    <t>Montáž dílů přejezdu celopryžového v koleji vnitřní panel - PŘEDJEZD MONT.</t>
  </si>
  <si>
    <t>-1706659742</t>
  </si>
  <si>
    <t>Montáž dílů přejezdu celopryžového v koleji vnitřní panel. Poznámka: 1. V cenách jsou započteny náklady na montáž dílů. 2. V cenách nejsou obsaženy náklady na dodávku materiálu.</t>
  </si>
  <si>
    <t>4-kolejný přejezd, délka přej. k-ce 7,2 m, 12 ks vnitř. panelů - montáž stávajících</t>
  </si>
  <si>
    <t>4*12</t>
  </si>
  <si>
    <t>-1403883355</t>
  </si>
  <si>
    <t>5913035010</t>
  </si>
  <si>
    <t>Demontáž celopryžové přejezdové konstrukce málo zatížené v koleji část vnější a vnitřní bez závěrných zídek - PŘECHOD DEM.</t>
  </si>
  <si>
    <t>2100192287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</si>
  <si>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</si>
  <si>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4-kolejný přechod, délka přech. k-ce 3,6 m - demontáž původních pryžových dílců</t>
  </si>
  <si>
    <t>4*3,6</t>
  </si>
  <si>
    <t>5913035210</t>
  </si>
  <si>
    <t>Demontáž celopryžové přejezdové konstrukce silně zatížené v koleji část vnější a vnitřní bez závěrných zídek - PŘEJEZD DEM.</t>
  </si>
  <si>
    <t>-1689019622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</si>
  <si>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</si>
  <si>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4-kolejný přejezd, dl. 7,2 m v jedné koleji</t>
  </si>
  <si>
    <t>4*7,2</t>
  </si>
  <si>
    <t>5913040010</t>
  </si>
  <si>
    <t>Montáž celopryžové přejezdové konstrukce málo zatížené v koleji část vnější a vnitřní bez závěrných zídek - PŘECHOD MONT.</t>
  </si>
  <si>
    <t>937194425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</si>
  <si>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</si>
  <si>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4-kolejný přechod, délka přech. k-ce 3,6 m - montáž původních pryžových dílců</t>
  </si>
  <si>
    <t>5913045010</t>
  </si>
  <si>
    <t>Demontáž závěrné zídky celopryžové přejezdové konstrukce</t>
  </si>
  <si>
    <t>-657927526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</si>
  <si>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</si>
  <si>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4-kolejný přejezd, délka stáv. zídek 8,0 m</t>
  </si>
  <si>
    <t>4*2*8</t>
  </si>
  <si>
    <t>5913050010</t>
  </si>
  <si>
    <t>Montáž závěrné zídky celopryžové přejezdové konstrukce</t>
  </si>
  <si>
    <t>275832168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</si>
  <si>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</si>
  <si>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4-kolejný přejezd, délka přej. k-ce 7,2 m - dílce 1,8 m</t>
  </si>
  <si>
    <t>7,2*2*4</t>
  </si>
  <si>
    <t xml:space="preserve">Odstranění AB komunikace odtěžením nebo frézováním hloubky do 20 cm -  tl. 150 mm</t>
  </si>
  <si>
    <t>-1933377250</t>
  </si>
  <si>
    <t>živičné plochy mezi přejezdy</t>
  </si>
  <si>
    <t>2*7,2*4,1</t>
  </si>
  <si>
    <t>3*7,2*1,8</t>
  </si>
  <si>
    <t>Zřízení konstrukce vozovky asfaltobetonové s podkladní, ložní a obrusnou vrstvou tloušťky do 20 cm - tl. 150 mm</t>
  </si>
  <si>
    <t>1864982949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</si>
  <si>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</si>
  <si>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2*7,2*4,0</t>
  </si>
  <si>
    <t>3*7,2*1,56</t>
  </si>
  <si>
    <t>-1749683074</t>
  </si>
  <si>
    <t>dlážděné plochy mezi přejezdy</t>
  </si>
  <si>
    <t>2*3,6*1,8</t>
  </si>
  <si>
    <t>702589431</t>
  </si>
  <si>
    <t>dlážděné plochy mezi přejezdy - oprava výšky obrubníků</t>
  </si>
  <si>
    <t>-341060559</t>
  </si>
  <si>
    <t>528088705</t>
  </si>
  <si>
    <t>5913335030</t>
  </si>
  <si>
    <t>Nátěr vodorovného dopravního značení souvislá čára šíře do 150 mm</t>
  </si>
  <si>
    <t>1532173393</t>
  </si>
  <si>
    <t>Nátěr vodorovného dopravního značení souvislá čára šíře do 150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</si>
  <si>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délka přejezdů včetně pryž. dílců</t>
  </si>
  <si>
    <t>26*2</t>
  </si>
  <si>
    <t>5914015130</t>
  </si>
  <si>
    <t>Čištění odvodňovacích zařízení ručně prahová vpusť s mříží</t>
  </si>
  <si>
    <t>595474538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</si>
  <si>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</si>
  <si>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15+15</t>
  </si>
  <si>
    <t>1793389083</t>
  </si>
  <si>
    <t>23,5*1,8</t>
  </si>
  <si>
    <t>5955101030</t>
  </si>
  <si>
    <t>Kamenivo drcené drť frakce 8/16</t>
  </si>
  <si>
    <t>-375384380</t>
  </si>
  <si>
    <t>doplnění stezky + podsyp pod dlažbou</t>
  </si>
  <si>
    <t>3,6*1,8 + 0,5*1,8</t>
  </si>
  <si>
    <t>5958125010</t>
  </si>
  <si>
    <t>Komplety s antikorozní úpravou ŽS 4 (svěrka ŽS4, šroub RS 1, matice M24, podložka Fe6)</t>
  </si>
  <si>
    <t>1214313982</t>
  </si>
  <si>
    <t>80*2 'Přepočtené koeficientem množství</t>
  </si>
  <si>
    <t>5958158020</t>
  </si>
  <si>
    <t>Podložka pryžová pod patu kolejnice R65 183/151/6</t>
  </si>
  <si>
    <t>1738281534</t>
  </si>
  <si>
    <t>5963101040</t>
  </si>
  <si>
    <t>Přejezd celopryžový panel vnější, modul 1200 mm, min. šířky 710 mm, uložené na záv. zídce, 24 ks na pražec SB8 + kolejnice UIC60, 24 ks na pražec B91-P + kolejnice UIC60</t>
  </si>
  <si>
    <t>-212157260</t>
  </si>
  <si>
    <t>Přejezd celopryžový Strail panel vnější</t>
  </si>
  <si>
    <t>4-kolejný přejezd, délka přej. k-ce 7,2 m, 6 ks vněj. panelů modul 1,2 m</t>
  </si>
  <si>
    <t>5963101045</t>
  </si>
  <si>
    <t>Přejezd celopryžový kolejová opěrka modul 600 mm</t>
  </si>
  <si>
    <t>-1267332857</t>
  </si>
  <si>
    <t>Přejezd celopryžový Strail kolejová opěrka</t>
  </si>
  <si>
    <t>4-kolejný přejezd, délka přej. k-ce 7,2 m, 12 ks mezipražcových prostor</t>
  </si>
  <si>
    <t>48*2</t>
  </si>
  <si>
    <t>5963101050</t>
  </si>
  <si>
    <t>Přejezd celopryžový spínací táhlo střední 1200 mm</t>
  </si>
  <si>
    <t>2080693321</t>
  </si>
  <si>
    <t>Přejezd celopryžový Strail spínací táhlo střední 1200 mm</t>
  </si>
  <si>
    <t>4-kolejný přejezd, délka přej. k-ce 7,2 m, 2 ks táhel v jedné přej. k-ci modul 1,2 m</t>
  </si>
  <si>
    <t>4*2</t>
  </si>
  <si>
    <t>5963101085</t>
  </si>
  <si>
    <t>Přejezd celopryžový spínací táhlo 1200 mm</t>
  </si>
  <si>
    <t>-1361959773</t>
  </si>
  <si>
    <t>Přejezd celopryžový Strail spínací táhlo 1200 mm</t>
  </si>
  <si>
    <t>4-kolejný přejezd, délka přej. k-ce 7,2 m, 10 ks táhel v jedné přej. k-ci modul 1,2 m</t>
  </si>
  <si>
    <t>4*10</t>
  </si>
  <si>
    <t>5963101115</t>
  </si>
  <si>
    <t>Přejezd celopryžový závěrná zídka tvaru T délky 1800 mm</t>
  </si>
  <si>
    <t>104114940</t>
  </si>
  <si>
    <t>Přejezd celopryžový Strail závěrná zídka tvaru T délky 1800 mm</t>
  </si>
  <si>
    <t>4-kolejný přejezd, délka přej. k-ce 7,2 m, 4 ks v jedné zídce, modul 1,8 m</t>
  </si>
  <si>
    <t>4*2*4</t>
  </si>
  <si>
    <t>5963101120</t>
  </si>
  <si>
    <t>Přejezd celopryžový betonový základ délky 1500 mm</t>
  </si>
  <si>
    <t>1582688445</t>
  </si>
  <si>
    <t>Přejezd celopryžový Strail betonový základ délky 1500 mm</t>
  </si>
  <si>
    <t>4-kolejný přejezd, délka přej. k-ce 7,2 m, 5 ks v jedné zídce, modul 1,8 m</t>
  </si>
  <si>
    <t>4*2*5</t>
  </si>
  <si>
    <t>1427823814</t>
  </si>
  <si>
    <t>4-kolejný přejezd, délka jedné záv. zídky 7,5 m</t>
  </si>
  <si>
    <t>4*2*7,5*0,003*0,05*1100</t>
  </si>
  <si>
    <t>5963146005</t>
  </si>
  <si>
    <t>Asfaltový beton ACO 8 50/70 jemnozrnný-obrusná vrstva</t>
  </si>
  <si>
    <t>363498036</t>
  </si>
  <si>
    <t>2*7,2*4,0*0,05*2</t>
  </si>
  <si>
    <t>3*7,2*1,56*0,05*2</t>
  </si>
  <si>
    <t>-1416997690</t>
  </si>
  <si>
    <t>2*7,2*4,0*0,10*2</t>
  </si>
  <si>
    <t>3*7,2*1,56*0,10*2</t>
  </si>
  <si>
    <t>-380197591</t>
  </si>
  <si>
    <t>4*2*7,5*(0,1*0,5+0,4*0,03)</t>
  </si>
  <si>
    <t>7592005162</t>
  </si>
  <si>
    <t>Montáž balízy do kolejiště pomocí systému Vortok</t>
  </si>
  <si>
    <t>-132864578</t>
  </si>
  <si>
    <t>7592007162</t>
  </si>
  <si>
    <t>Demontáž balízy upevněné pomocí systému Vortok</t>
  </si>
  <si>
    <t>854261</t>
  </si>
  <si>
    <t>Doprava obousměrná (např. dodávek z vlastních zásob zhotovitele nebo objednatele nebo výzisku) mechanizací o nosnosti přes 3,5 t sypanin (kameniva, písku, suti, dlažebních kostek, atd.) do 10 km - Asfaltový beton, odpad</t>
  </si>
  <si>
    <t>1042303360</t>
  </si>
  <si>
    <t>Asfaltový beton</t>
  </si>
  <si>
    <t>9,13+18,26</t>
  </si>
  <si>
    <t>odpad - živice</t>
  </si>
  <si>
    <t>odpad - vytěžené KL, bet. suť</t>
  </si>
  <si>
    <t>9902100600</t>
  </si>
  <si>
    <t>Doprava obousměrná (např. dodávek z vlastních zásob zhotovitele nebo objednatele nebo výzisku) mechanizací o nosnosti přes 3,5 t sypanin (kameniva, písku, suti, dlažebních kostek, atd.) do 80 km - kamenivo</t>
  </si>
  <si>
    <t>-1122684150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</si>
  <si>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</si>
  <si>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</si>
  <si>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- přeprava přejezdové konstrukce</t>
  </si>
  <si>
    <t>kč/km</t>
  </si>
  <si>
    <t>1142510415</t>
  </si>
  <si>
    <t>Doprava jednosměrná (např. nakupovaného materiálu)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</si>
  <si>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-356228952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</si>
  <si>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</si>
  <si>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dvoucest. bagr, ASP</t>
  </si>
  <si>
    <t>1433863929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</si>
  <si>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</si>
  <si>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</si>
  <si>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</si>
  <si>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-133868959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</si>
  <si>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</si>
  <si>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-1024870573</t>
  </si>
  <si>
    <t>395654294</t>
  </si>
  <si>
    <t>1830948856</t>
  </si>
  <si>
    <t>-1246240570</t>
  </si>
  <si>
    <t>-820016968</t>
  </si>
  <si>
    <t>-691619246</t>
  </si>
  <si>
    <t>1983709287</t>
  </si>
  <si>
    <t>SO 04 - Prostějov hl.n. P7588 km 81,128</t>
  </si>
  <si>
    <t>VRN - Vedlejší rozpočtové náklady</t>
  </si>
  <si>
    <t>5905050070</t>
  </si>
  <si>
    <t>Souvislá výměna KL se snesením KR koleje pražce betonové rozdělení "u"</t>
  </si>
  <si>
    <t>-1598935750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</si>
  <si>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</si>
  <si>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(23+19)/1000</t>
  </si>
  <si>
    <t>5906130290</t>
  </si>
  <si>
    <t>Montáž kolejového roštu v ose koleje pražce betonové nevystrojené tv. S49 rozdělení "u"</t>
  </si>
  <si>
    <t>1439000091</t>
  </si>
  <si>
    <t>Montáž kolejového roštu v ose koleje pražce betonové nevystrojené tv. S49 rozdělení "u". Poznámka: 1. V cenách jsou započteny náklady na manipulaci a montáž KR, u pražců dřevěných nevystrojených i na vrtání pražců. 2. V cenách nejsou obsaženy náklady na dodávku materiálu.</t>
  </si>
  <si>
    <t>5906140090</t>
  </si>
  <si>
    <t>Demontáž kolejového roštu koleje v ose koleje pražce dřevěné tv. S49 rozdělení "u"</t>
  </si>
  <si>
    <t>-282972335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</si>
  <si>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</si>
  <si>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5906140210</t>
  </si>
  <si>
    <t>Demontáž kolejového roštu koleje v ose koleje pražce betonové tv. S49 rozdělení "u"</t>
  </si>
  <si>
    <t>616093776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</si>
  <si>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</si>
  <si>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5907015020</t>
  </si>
  <si>
    <t>Ojedinělá výměna kolejnic stávající upevnění tv. R65 rozdělení "d"</t>
  </si>
  <si>
    <t>2079835023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</si>
  <si>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</si>
  <si>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2*5</t>
  </si>
  <si>
    <t>930373704</t>
  </si>
  <si>
    <t>Dělení kolejnic kyslíkem tv. UIC60 nebo R65. Poznámka: 1. V cenách jsou započteny náklady na manipulaci, podložení, označení a provedení řezu kolejnice.</t>
  </si>
  <si>
    <t>-654692908</t>
  </si>
  <si>
    <t>Dělení kolejnic kyslíkem tv. S49. Poznámka: 1. V cenách jsou započteny náklady na manipulaci, podložení, označení a provedení řezu kolejnice.</t>
  </si>
  <si>
    <t>5908050007</t>
  </si>
  <si>
    <t>Výměna upevnění podkladnicového komplety</t>
  </si>
  <si>
    <t>594673523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</si>
  <si>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</si>
  <si>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82*2</t>
  </si>
  <si>
    <t>5910020120</t>
  </si>
  <si>
    <t>Svařování kolejnic termitem plný předehřev standardní spára svar jednotlivý tv. R65</t>
  </si>
  <si>
    <t>3860662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</si>
  <si>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</si>
  <si>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1569306712</t>
  </si>
  <si>
    <t>5910035020</t>
  </si>
  <si>
    <t>Dosažení dovolené upínací teploty v BK prodloužením kolejnicového pásu v koleji tv. R65</t>
  </si>
  <si>
    <t>-904729458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</si>
  <si>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</si>
  <si>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996509528</t>
  </si>
  <si>
    <t>5910040020</t>
  </si>
  <si>
    <t>Umožnění volné dilatace kolejnice demontáž upevňovadel bez osazení kluzných podložek rozdělení pražců "d"</t>
  </si>
  <si>
    <t>-383110513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</si>
  <si>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</si>
  <si>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4*50</t>
  </si>
  <si>
    <t>5910040120</t>
  </si>
  <si>
    <t>Umožnění volné dilatace kolejnice montáž upevňovadel bez odstranění kluzných podložek rozdělení pražců "d"</t>
  </si>
  <si>
    <t>115861181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</si>
  <si>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</si>
  <si>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5910050010</t>
  </si>
  <si>
    <t>Umožnění volné dilatace dílů výhybek demontáž upevňovadel výhybka I. generace</t>
  </si>
  <si>
    <t>-952515204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</si>
  <si>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</si>
  <si>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</si>
  <si>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</si>
  <si>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129299150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</si>
  <si>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</si>
  <si>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5910130030</t>
  </si>
  <si>
    <t>Demontáž zádržné opěrky z jazyka i opornice</t>
  </si>
  <si>
    <t>pár</t>
  </si>
  <si>
    <t>209311944</t>
  </si>
  <si>
    <t>Demontáž zádržné opěrky z jazyka i opornice. Poznámka: 1. V cenách jsou započteny náklady na demontáž a naložení výzisku na dopravní prostředek.</t>
  </si>
  <si>
    <t>2*2</t>
  </si>
  <si>
    <t>5910131030</t>
  </si>
  <si>
    <t>Montáž zádržné opěrky na jazyk i opornici</t>
  </si>
  <si>
    <t>-151102494</t>
  </si>
  <si>
    <t>Montáž zádržné opěrky na jazyk i opornici. Poznámka: 1. V cenách jsou započteny náklady na montáž. 2. V cenách nejsou obsaženy náklady na dodávku materiálu a vrtání otvorů.</t>
  </si>
  <si>
    <t>2+2</t>
  </si>
  <si>
    <t>5910136010</t>
  </si>
  <si>
    <t>Montáž pražcové kotvy v koleji</t>
  </si>
  <si>
    <t>842036911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</si>
  <si>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</si>
  <si>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</si>
  <si>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</si>
  <si>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595152897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</si>
  <si>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</si>
  <si>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5960101000</t>
  </si>
  <si>
    <t>Pražcové kotvy TDHB pro pražec betonový B 91</t>
  </si>
  <si>
    <t>481796614</t>
  </si>
  <si>
    <t>5960101040</t>
  </si>
  <si>
    <t>Pražcové kotvy TDHB pro pražec dřevěný</t>
  </si>
  <si>
    <t>-849710044</t>
  </si>
  <si>
    <t>5958128005</t>
  </si>
  <si>
    <t>Komplety Skl 24 (šroub RS 0, matice M 22, podložka Uls 6)</t>
  </si>
  <si>
    <t>-314596450</t>
  </si>
  <si>
    <t>82*4</t>
  </si>
  <si>
    <t>5911013030</t>
  </si>
  <si>
    <t>Výměna jazyka a opornice výhybky jednoduché s jedním hákovým závěrem soustavy T</t>
  </si>
  <si>
    <t>-227031816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</si>
  <si>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</si>
  <si>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4*13</t>
  </si>
  <si>
    <t>5911309030</t>
  </si>
  <si>
    <t>Demontáž hákového závěru výhybky jednoduché jednozávěrové soustavy T</t>
  </si>
  <si>
    <t>-1208701083</t>
  </si>
  <si>
    <t>Demontáž hákového závěru výhybky jednoduché jednozávěrové soustavy T. Poznámka: 1. V cenách jsou započteny náklady na demontáž závěru a naložení na dopravní prostředek.</t>
  </si>
  <si>
    <t>Poznámka k položce:_x000d_
Závěr=kus</t>
  </si>
  <si>
    <t>5911311030</t>
  </si>
  <si>
    <t>Montáž hákového závěru výhybky jednoduché jednozávěrové soustavy T</t>
  </si>
  <si>
    <t>-1482985762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</si>
  <si>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</si>
  <si>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Demontáž celopryžové přejezdové konstrukce málo zatížené v koleji část vnější a vnitřní bez závěrných zídek</t>
  </si>
  <si>
    <t>-1630902536</t>
  </si>
  <si>
    <t>2*3,6</t>
  </si>
  <si>
    <t>-147193559</t>
  </si>
  <si>
    <t>10,8*2</t>
  </si>
  <si>
    <t>Montáž celopryžové přejezdové konstrukce málo zatížené v koleji část vnější a vnitřní bez závěrných zídek</t>
  </si>
  <si>
    <t>-147762773</t>
  </si>
  <si>
    <t>1127602579</t>
  </si>
  <si>
    <t>5913235030</t>
  </si>
  <si>
    <t>Dělení AB komunikace řezáním hloubky do 30 cm</t>
  </si>
  <si>
    <t>1097686223</t>
  </si>
  <si>
    <t>Dělení AB komunikace řezáním hloubky do 30 cm. Poznámka: 1. V cenách jsou započteny náklady na provedení úkolu.</t>
  </si>
  <si>
    <t>2*11</t>
  </si>
  <si>
    <t>5913240030</t>
  </si>
  <si>
    <t>Odstranění AB komunikace odtěžením nebo frézováním hloubky do 30 cm</t>
  </si>
  <si>
    <t>-894729757</t>
  </si>
  <si>
    <t>Odstranění AB komunikace odtěžením nebo frézováním hloubky do 30 cm. Poznámka: 1. V cenách jsou započteny náklady na odtěžení nebo frézování a naložení výzisku na dopravní prostředek.</t>
  </si>
  <si>
    <t>11*4,5</t>
  </si>
  <si>
    <t>1814511487</t>
  </si>
  <si>
    <t>6*11</t>
  </si>
  <si>
    <t>1117321465</t>
  </si>
  <si>
    <t>1485407129</t>
  </si>
  <si>
    <t>11*4,5*0,1*1,8</t>
  </si>
  <si>
    <t>-1850232549</t>
  </si>
  <si>
    <t>((23+7)*0,4*0,5)+((23+19)*0,05*3,5)*1,8</t>
  </si>
  <si>
    <t>1658510116</t>
  </si>
  <si>
    <t>658463447</t>
  </si>
  <si>
    <t>(11*4,5)*0,05*2,3</t>
  </si>
  <si>
    <t>-1581382138</t>
  </si>
  <si>
    <t>(11*4,5)*0,1*2,2</t>
  </si>
  <si>
    <t>5963146020</t>
  </si>
  <si>
    <t>Asfaltový beton ACP 16S 50/70 středněznný-podkladní vrstva</t>
  </si>
  <si>
    <t>-640912717</t>
  </si>
  <si>
    <t>5963125015</t>
  </si>
  <si>
    <t>Panel železobetonový silniční rozměru 300x100x15</t>
  </si>
  <si>
    <t>1050297502</t>
  </si>
  <si>
    <t>23+19</t>
  </si>
  <si>
    <t>5964103030</t>
  </si>
  <si>
    <t>Drenážní plastové díly trubka s částečnou perforací DN 160 mm</t>
  </si>
  <si>
    <t>-1078635299</t>
  </si>
  <si>
    <t>5964103125</t>
  </si>
  <si>
    <t xml:space="preserve">Drenážní plastové díly šachta odbočná DN 400/250  2 vtoky/1 odtok DN 250 mm</t>
  </si>
  <si>
    <t>-1604541533</t>
  </si>
  <si>
    <t>5964103130</t>
  </si>
  <si>
    <t>Drenážní plastové díly prodlužovací nástavec šachty D 400, délka 3 m</t>
  </si>
  <si>
    <t>-1313627249</t>
  </si>
  <si>
    <t>5964103135</t>
  </si>
  <si>
    <t>Drenážní plastové díly krytka šachty plastová D 400</t>
  </si>
  <si>
    <t>-2063572517</t>
  </si>
  <si>
    <t>5964104000</t>
  </si>
  <si>
    <t>Kanalizační díly plastové trubka hladká DN 150</t>
  </si>
  <si>
    <t>1879958086</t>
  </si>
  <si>
    <t>5964105010</t>
  </si>
  <si>
    <t>Díly pro odvodnění betonové skruž šachtová 1000x1000</t>
  </si>
  <si>
    <t>322870318</t>
  </si>
  <si>
    <t>5964105025</t>
  </si>
  <si>
    <t>Díly pro odvodnění betonové poklop na šachtu 1100/80</t>
  </si>
  <si>
    <t>-213382527</t>
  </si>
  <si>
    <t>911598266</t>
  </si>
  <si>
    <t>(23+7)*4*0,4+(23+19)*3,5</t>
  </si>
  <si>
    <t>-1794186932</t>
  </si>
  <si>
    <t>19*4*2</t>
  </si>
  <si>
    <t>5958128010</t>
  </si>
  <si>
    <t>Komplety ŽS 4 (šroub RS 1, matice M 24, podložka Fe6, svěrka ŽS4)</t>
  </si>
  <si>
    <t>430935367</t>
  </si>
  <si>
    <t>5958134075</t>
  </si>
  <si>
    <t>Součásti upevňovací vrtule R1(145)</t>
  </si>
  <si>
    <t>-339450427</t>
  </si>
  <si>
    <t>595R8140005</t>
  </si>
  <si>
    <t>Podkladnice žebrová tv. S4pl s antikorozní úpravou</t>
  </si>
  <si>
    <t>-1368821369</t>
  </si>
  <si>
    <t>Podkladnice žebrová tv. S4pl</t>
  </si>
  <si>
    <t>5958134040</t>
  </si>
  <si>
    <t>Součásti upevňovací kroužek pružný dvojitý Fe 6</t>
  </si>
  <si>
    <t>690447926</t>
  </si>
  <si>
    <t>5958131050</t>
  </si>
  <si>
    <t>Součásti upevňovací s antikorozní úpravou vrtule R1(145)</t>
  </si>
  <si>
    <t>-87915906</t>
  </si>
  <si>
    <t>19*8*2</t>
  </si>
  <si>
    <t>5958131070</t>
  </si>
  <si>
    <t>Součásti upevňovací s antikorozní úpravou kroužek pružný dvojitý Fe 6</t>
  </si>
  <si>
    <t>-986218652</t>
  </si>
  <si>
    <t>5958140005</t>
  </si>
  <si>
    <t xml:space="preserve">Podkladnice žebrová tv. S4pl </t>
  </si>
  <si>
    <t>994961224</t>
  </si>
  <si>
    <t>19*2*2</t>
  </si>
  <si>
    <t>5956140020</t>
  </si>
  <si>
    <t>Pražec betonový příčný nevystrojený tv. SB 8 P</t>
  </si>
  <si>
    <t>-222478569</t>
  </si>
  <si>
    <t>38+35</t>
  </si>
  <si>
    <t>5958158005</t>
  </si>
  <si>
    <t xml:space="preserve">Podložka pryžová pod patu kolejnice S49  183/126/6</t>
  </si>
  <si>
    <t>-234405495</t>
  </si>
  <si>
    <t>72*2</t>
  </si>
  <si>
    <t>5958158070</t>
  </si>
  <si>
    <t>Podložka polyetylenová pod podkladnici 380/160/2 (S4, R4)</t>
  </si>
  <si>
    <t>-944662472</t>
  </si>
  <si>
    <t>-1283233840</t>
  </si>
  <si>
    <t>8*4*2</t>
  </si>
  <si>
    <t>-178779553</t>
  </si>
  <si>
    <t>217211673</t>
  </si>
  <si>
    <t>6*2*2</t>
  </si>
  <si>
    <t>-946131946</t>
  </si>
  <si>
    <t>7*2*2</t>
  </si>
  <si>
    <t>5913250020</t>
  </si>
  <si>
    <t>Zřízení konstrukce vozovky asfaltobetonové dle vzorového listu Ž těžké - podkladní, ložní a obrusná vrstva tloušťky do 25 cm</t>
  </si>
  <si>
    <t>1189951185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</si>
  <si>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</si>
  <si>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-1959801569</t>
  </si>
  <si>
    <t>637551692</t>
  </si>
  <si>
    <t>5914055030</t>
  </si>
  <si>
    <t>Zřízení krytých odvodňovacích zařízení svodného potrubí</t>
  </si>
  <si>
    <t>-1211176369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</si>
  <si>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</si>
  <si>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5914055050</t>
  </si>
  <si>
    <t>Zřízení krytých odvodňovacích zařízení vsakovací šachty</t>
  </si>
  <si>
    <t>ks</t>
  </si>
  <si>
    <t>683948156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</si>
  <si>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</si>
  <si>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5914075430</t>
  </si>
  <si>
    <t>Zřízení konstrukční vrstvy pražcového podloží podle konstrukce typ 6</t>
  </si>
  <si>
    <t>1804911234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</si>
  <si>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</si>
  <si>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Poznámka k položce:_x000d_
VL č. Ž4</t>
  </si>
  <si>
    <t>(23+19)*3,5</t>
  </si>
  <si>
    <t>Hloubení rýh nebo jam na železničním spodku II. třídy</t>
  </si>
  <si>
    <t>-1559740003</t>
  </si>
  <si>
    <t>(23+7)*0,4*1,5+1*1*2</t>
  </si>
  <si>
    <t>1647015428</t>
  </si>
  <si>
    <t>(23+19)*0,5*3,5</t>
  </si>
  <si>
    <t>9902300200</t>
  </si>
  <si>
    <t>Doprava jednosměrná (např. nakupovaného materiálu) mechanizací o nosnosti přes 3,5 t sypanin (kameniva, písku, suti, dlažebních kostek, atd.) do 20 km</t>
  </si>
  <si>
    <t>-1417058569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</si>
  <si>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</si>
  <si>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</si>
  <si>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</si>
  <si>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-1835577011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</si>
  <si>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</si>
  <si>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</si>
  <si>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</si>
  <si>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-990285173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</si>
  <si>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</si>
  <si>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46,2+19,28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</si>
  <si>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</si>
  <si>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</si>
  <si>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-332252045</t>
  </si>
  <si>
    <t>Doprava jednosměrná (např. nakupovaného materiálu) mechanizací o nosnosti přes 3,5 t objemnějšího kusového materiálu (prefabrikátů, stožárů, výhybek, rozvaděčů, vybouraných hmot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</si>
  <si>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400717797</t>
  </si>
  <si>
    <t>VRN</t>
  </si>
  <si>
    <t>Vedlejší rozpočtové náklady</t>
  </si>
  <si>
    <t>78</t>
  </si>
  <si>
    <t>1920750534</t>
  </si>
  <si>
    <t>79</t>
  </si>
  <si>
    <t>022101001</t>
  </si>
  <si>
    <t>Geodetické práce Geodetické práce před opravou</t>
  </si>
  <si>
    <t>1241564949</t>
  </si>
  <si>
    <t>80</t>
  </si>
  <si>
    <t>022101011</t>
  </si>
  <si>
    <t>Geodetické práce Geodetické práce v průběhu opravy</t>
  </si>
  <si>
    <t>1460132471</t>
  </si>
  <si>
    <t>81</t>
  </si>
  <si>
    <t>022101021</t>
  </si>
  <si>
    <t>Geodetické práce Geodetické práce po ukončení opravy</t>
  </si>
  <si>
    <t>1410413775</t>
  </si>
  <si>
    <t>82</t>
  </si>
  <si>
    <t>522067590</t>
  </si>
  <si>
    <t>83</t>
  </si>
  <si>
    <t>024101401</t>
  </si>
  <si>
    <t>Inženýrská činnost koordinační a kompletační činnost</t>
  </si>
  <si>
    <t>-1405156486</t>
  </si>
  <si>
    <t>Poznámka k položce:_x000d_
Základna pro výpočet - ZRN</t>
  </si>
  <si>
    <t>84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</si>
  <si>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</si>
  <si>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</si>
  <si>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654521883</t>
  </si>
  <si>
    <t>85</t>
  </si>
  <si>
    <t>1144984848</t>
  </si>
  <si>
    <t>86</t>
  </si>
  <si>
    <t>-1924755103</t>
  </si>
  <si>
    <t>4*8*10</t>
  </si>
  <si>
    <t>SO 05 - Kojetín P7202 km 73,747</t>
  </si>
  <si>
    <t>-759829707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</si>
  <si>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</si>
  <si>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-332868176</t>
  </si>
  <si>
    <t>1677971018</t>
  </si>
  <si>
    <t>2*3</t>
  </si>
  <si>
    <t>5907015040</t>
  </si>
  <si>
    <t>Ojedinělá výměna kolejnic stávající upevnění tv. S49 rozdělení "d"</t>
  </si>
  <si>
    <t>-1990635281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</si>
  <si>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</si>
  <si>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5957113005</t>
  </si>
  <si>
    <t>Kolejnice přechodové tv. R65/49E1 levá</t>
  </si>
  <si>
    <t>1017422862</t>
  </si>
  <si>
    <t>3+5</t>
  </si>
  <si>
    <t>5957113010</t>
  </si>
  <si>
    <t>Kolejnice přechodové tv. R65/49E1 pravá</t>
  </si>
  <si>
    <t>-73635277</t>
  </si>
  <si>
    <t>-2030182093</t>
  </si>
  <si>
    <t>612670991</t>
  </si>
  <si>
    <t>-1113747000</t>
  </si>
  <si>
    <t>2*40+2*60</t>
  </si>
  <si>
    <t>-1064590234</t>
  </si>
  <si>
    <t>1115602362</t>
  </si>
  <si>
    <t>-1948989019</t>
  </si>
  <si>
    <t>2*10</t>
  </si>
  <si>
    <t>6,5*10</t>
  </si>
  <si>
    <t>10*6,5*0,1*1,8</t>
  </si>
  <si>
    <t>((30+3)*0,4*0,5)+((30)*0,05*3,5)*1,8</t>
  </si>
  <si>
    <t>(6,5*10)*0,05*2,3</t>
  </si>
  <si>
    <t>(6,5*10)*0,1*2,2</t>
  </si>
  <si>
    <t>5956140030</t>
  </si>
  <si>
    <t>Pražec betonový příčný vystrojený včetně kompletů tv. B 91S/2 (S)</t>
  </si>
  <si>
    <t>-2021723677</t>
  </si>
  <si>
    <t>(30)*4*0,4+(30)*3,5</t>
  </si>
  <si>
    <t>-993162932</t>
  </si>
  <si>
    <t>19*4</t>
  </si>
  <si>
    <t>1695949921</t>
  </si>
  <si>
    <t>10,8</t>
  </si>
  <si>
    <t>(30)*3,5</t>
  </si>
  <si>
    <t>(30)*0,4*1,5</t>
  </si>
  <si>
    <t>(30)*0,5*3,5</t>
  </si>
  <si>
    <t>16,35+33</t>
  </si>
  <si>
    <t>57619018</t>
  </si>
  <si>
    <t>2*8*10</t>
  </si>
  <si>
    <t>SO 06 - Kojetín - Chropyně P7204 km 75,075</t>
  </si>
  <si>
    <t>-2115277296</t>
  </si>
  <si>
    <t>2*9</t>
  </si>
  <si>
    <t>9*9</t>
  </si>
  <si>
    <t>4*9</t>
  </si>
  <si>
    <t>9*9*0,1*1,8</t>
  </si>
  <si>
    <t>((20+3)*0,4*0,5)+((20)*0,05*3,5)*1,8</t>
  </si>
  <si>
    <t>(9*9)*0,05*2,3</t>
  </si>
  <si>
    <t>(9*9)*0,1*2,2</t>
  </si>
  <si>
    <t>899064023</t>
  </si>
  <si>
    <t>(23)*4*0,4+(23)*3,5</t>
  </si>
  <si>
    <t>(20)*3,5</t>
  </si>
  <si>
    <t>(23)*0,4*1,5</t>
  </si>
  <si>
    <t>(20)*0,5*3,5</t>
  </si>
  <si>
    <t>22+7,8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</si>
</sst>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2020_04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přejezdů u OŘ 2020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přejezdy č. P8164, P7969, P8169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přejezdu 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 01 - Oprava přejezdu P...'!P121</f>
        <v>0</v>
      </c>
      <c r="AV95" s="128">
        <f>'SO 01 - Oprava přejezdu P...'!J33</f>
        <v>0</v>
      </c>
      <c r="AW95" s="128">
        <f>'SO 01 - Oprava přejezdu P...'!J34</f>
        <v>0</v>
      </c>
      <c r="AX95" s="128">
        <f>'SO 01 - Oprava přejezdu P...'!J35</f>
        <v>0</v>
      </c>
      <c r="AY95" s="128">
        <f>'SO 01 - Oprava přejezdu P...'!J36</f>
        <v>0</v>
      </c>
      <c r="AZ95" s="128">
        <f>'SO 01 - Oprava přejezdu P...'!F33</f>
        <v>0</v>
      </c>
      <c r="BA95" s="128">
        <f>'SO 01 - Oprava přejezdu P...'!F34</f>
        <v>0</v>
      </c>
      <c r="BB95" s="128">
        <f>'SO 01 - Oprava přejezdu P...'!F35</f>
        <v>0</v>
      </c>
      <c r="BC95" s="128">
        <f>'SO 01 - Oprava přejezdu P...'!F36</f>
        <v>0</v>
      </c>
      <c r="BD95" s="130">
        <f>'SO 01 - Oprava přejezdu P...'!F37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24.7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přejezdu 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'SO 02 - Oprava přejezdu P...'!P121</f>
        <v>0</v>
      </c>
      <c r="AV96" s="128">
        <f>'SO 02 - Oprava přejezdu P...'!J33</f>
        <v>0</v>
      </c>
      <c r="AW96" s="128">
        <f>'SO 02 - Oprava přejezdu P...'!J34</f>
        <v>0</v>
      </c>
      <c r="AX96" s="128">
        <f>'SO 02 - Oprava přejezdu P...'!J35</f>
        <v>0</v>
      </c>
      <c r="AY96" s="128">
        <f>'SO 02 - Oprava přejezdu P...'!J36</f>
        <v>0</v>
      </c>
      <c r="AZ96" s="128">
        <f>'SO 02 - Oprava přejezdu P...'!F33</f>
        <v>0</v>
      </c>
      <c r="BA96" s="128">
        <f>'SO 02 - Oprava přejezdu P...'!F34</f>
        <v>0</v>
      </c>
      <c r="BB96" s="128">
        <f>'SO 02 - Oprava přejezdu P...'!F35</f>
        <v>0</v>
      </c>
      <c r="BC96" s="128">
        <f>'SO 02 - Oprava přejezdu P...'!F36</f>
        <v>0</v>
      </c>
      <c r="BD96" s="130">
        <f>'SO 02 - Oprava přejezdu P...'!F37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24.7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Oprava přejezdu P...'!J30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'SO 03 - Oprava přejezdu P...'!P121</f>
        <v>0</v>
      </c>
      <c r="AV97" s="128">
        <f>'SO 03 - Oprava přejezdu P...'!J33</f>
        <v>0</v>
      </c>
      <c r="AW97" s="128">
        <f>'SO 03 - Oprava přejezdu P...'!J34</f>
        <v>0</v>
      </c>
      <c r="AX97" s="128">
        <f>'SO 03 - Oprava přejezdu P...'!J35</f>
        <v>0</v>
      </c>
      <c r="AY97" s="128">
        <f>'SO 03 - Oprava přejezdu P...'!J36</f>
        <v>0</v>
      </c>
      <c r="AZ97" s="128">
        <f>'SO 03 - Oprava přejezdu P...'!F33</f>
        <v>0</v>
      </c>
      <c r="BA97" s="128">
        <f>'SO 03 - Oprava přejezdu P...'!F34</f>
        <v>0</v>
      </c>
      <c r="BB97" s="128">
        <f>'SO 03 - Oprava přejezdu P...'!F35</f>
        <v>0</v>
      </c>
      <c r="BC97" s="128">
        <f>'SO 03 - Oprava přejezdu P...'!F36</f>
        <v>0</v>
      </c>
      <c r="BD97" s="130">
        <f>'SO 03 - Oprava přejezdu P...'!F37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16.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Prostějov hl.n. P...'!J30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81</v>
      </c>
      <c r="AR98" s="126"/>
      <c r="AS98" s="127">
        <v>0</v>
      </c>
      <c r="AT98" s="128">
        <f>ROUND(SUM(AV98:AW98),2)</f>
        <v>0</v>
      </c>
      <c r="AU98" s="129">
        <f>'SO 04 - Prostějov hl.n. P...'!P120</f>
        <v>0</v>
      </c>
      <c r="AV98" s="128">
        <f>'SO 04 - Prostějov hl.n. P...'!J33</f>
        <v>0</v>
      </c>
      <c r="AW98" s="128">
        <f>'SO 04 - Prostějov hl.n. P...'!J34</f>
        <v>0</v>
      </c>
      <c r="AX98" s="128">
        <f>'SO 04 - Prostějov hl.n. P...'!J35</f>
        <v>0</v>
      </c>
      <c r="AY98" s="128">
        <f>'SO 04 - Prostějov hl.n. P...'!J36</f>
        <v>0</v>
      </c>
      <c r="AZ98" s="128">
        <f>'SO 04 - Prostějov hl.n. P...'!F33</f>
        <v>0</v>
      </c>
      <c r="BA98" s="128">
        <f>'SO 04 - Prostějov hl.n. P...'!F34</f>
        <v>0</v>
      </c>
      <c r="BB98" s="128">
        <f>'SO 04 - Prostějov hl.n. P...'!F35</f>
        <v>0</v>
      </c>
      <c r="BC98" s="128">
        <f>'SO 04 - Prostějov hl.n. P...'!F36</f>
        <v>0</v>
      </c>
      <c r="BD98" s="130">
        <f>'SO 04 - Prostějov hl.n. P...'!F37</f>
        <v>0</v>
      </c>
      <c r="BE98" s="7"/>
      <c r="BT98" s="131" t="s">
        <v>82</v>
      </c>
      <c r="BV98" s="131" t="s">
        <v>76</v>
      </c>
      <c r="BW98" s="131" t="s">
        <v>93</v>
      </c>
      <c r="BX98" s="131" t="s">
        <v>5</v>
      </c>
      <c r="CL98" s="131" t="s">
        <v>1</v>
      </c>
      <c r="CM98" s="131" t="s">
        <v>84</v>
      </c>
    </row>
    <row r="99" s="7" customFormat="1" ht="16.5" customHeight="1">
      <c r="A99" s="119" t="s">
        <v>78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Kojetín P7202 km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81</v>
      </c>
      <c r="AR99" s="126"/>
      <c r="AS99" s="127">
        <v>0</v>
      </c>
      <c r="AT99" s="128">
        <f>ROUND(SUM(AV99:AW99),2)</f>
        <v>0</v>
      </c>
      <c r="AU99" s="129">
        <f>'SO 05 - Kojetín P7202 km ...'!P120</f>
        <v>0</v>
      </c>
      <c r="AV99" s="128">
        <f>'SO 05 - Kojetín P7202 km ...'!J33</f>
        <v>0</v>
      </c>
      <c r="AW99" s="128">
        <f>'SO 05 - Kojetín P7202 km ...'!J34</f>
        <v>0</v>
      </c>
      <c r="AX99" s="128">
        <f>'SO 05 - Kojetín P7202 km ...'!J35</f>
        <v>0</v>
      </c>
      <c r="AY99" s="128">
        <f>'SO 05 - Kojetín P7202 km ...'!J36</f>
        <v>0</v>
      </c>
      <c r="AZ99" s="128">
        <f>'SO 05 - Kojetín P7202 km ...'!F33</f>
        <v>0</v>
      </c>
      <c r="BA99" s="128">
        <f>'SO 05 - Kojetín P7202 km ...'!F34</f>
        <v>0</v>
      </c>
      <c r="BB99" s="128">
        <f>'SO 05 - Kojetín P7202 km ...'!F35</f>
        <v>0</v>
      </c>
      <c r="BC99" s="128">
        <f>'SO 05 - Kojetín P7202 km ...'!F36</f>
        <v>0</v>
      </c>
      <c r="BD99" s="130">
        <f>'SO 05 - Kojetín P7202 km ...'!F37</f>
        <v>0</v>
      </c>
      <c r="BE99" s="7"/>
      <c r="BT99" s="131" t="s">
        <v>82</v>
      </c>
      <c r="BV99" s="131" t="s">
        <v>76</v>
      </c>
      <c r="BW99" s="131" t="s">
        <v>96</v>
      </c>
      <c r="BX99" s="131" t="s">
        <v>5</v>
      </c>
      <c r="CL99" s="131" t="s">
        <v>1</v>
      </c>
      <c r="CM99" s="131" t="s">
        <v>84</v>
      </c>
    </row>
    <row r="100" s="7" customFormat="1" ht="16.5" customHeight="1">
      <c r="A100" s="119" t="s">
        <v>78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06 - Kojetín - Chropyn...'!J30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32">
        <v>0</v>
      </c>
      <c r="AT100" s="133">
        <f>ROUND(SUM(AV100:AW100),2)</f>
        <v>0</v>
      </c>
      <c r="AU100" s="134">
        <f>'SO 06 - Kojetín - Chropyn...'!P120</f>
        <v>0</v>
      </c>
      <c r="AV100" s="133">
        <f>'SO 06 - Kojetín - Chropyn...'!J33</f>
        <v>0</v>
      </c>
      <c r="AW100" s="133">
        <f>'SO 06 - Kojetín - Chropyn...'!J34</f>
        <v>0</v>
      </c>
      <c r="AX100" s="133">
        <f>'SO 06 - Kojetín - Chropyn...'!J35</f>
        <v>0</v>
      </c>
      <c r="AY100" s="133">
        <f>'SO 06 - Kojetín - Chropyn...'!J36</f>
        <v>0</v>
      </c>
      <c r="AZ100" s="133">
        <f>'SO 06 - Kojetín - Chropyn...'!F33</f>
        <v>0</v>
      </c>
      <c r="BA100" s="133">
        <f>'SO 06 - Kojetín - Chropyn...'!F34</f>
        <v>0</v>
      </c>
      <c r="BB100" s="133">
        <f>'SO 06 - Kojetín - Chropyn...'!F35</f>
        <v>0</v>
      </c>
      <c r="BC100" s="133">
        <f>'SO 06 - Kojetín - Chropyn...'!F36</f>
        <v>0</v>
      </c>
      <c r="BD100" s="135">
        <f>'SO 06 - Kojetín - Chropyn...'!F37</f>
        <v>0</v>
      </c>
      <c r="BE100" s="7"/>
      <c r="BT100" s="131" t="s">
        <v>82</v>
      </c>
      <c r="BV100" s="131" t="s">
        <v>76</v>
      </c>
      <c r="BW100" s="131" t="s">
        <v>99</v>
      </c>
      <c r="BX100" s="131" t="s">
        <v>5</v>
      </c>
      <c r="CL100" s="131" t="s">
        <v>1</v>
      </c>
      <c r="CM100" s="131" t="s">
        <v>84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mkhHZrvAwIIMgitvLoxaFZlngSyITr7i/mLlOipsz75VhjvBLj/tFSNwr4ovzcIwKVuO5PnV0dgsXmC5LvW8hg==" hashValue="30pnJY7+qfnMh9ShwfE6s1knflPvzEgC3NzYPPe9owL3WgCqZkS2nYPXuGaaFgqoxPhvxH8D8G0yrix2YXRvuw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přejezdu P...'!C2" display="/"/>
    <hyperlink ref="A96" location="'SO 02 - Oprava přejezdu P...'!C2" display="/"/>
    <hyperlink ref="A97" location="'SO 03 - Oprava přejezdu P...'!C2" display="/"/>
    <hyperlink ref="A98" location="'SO 04 - Prostějov hl.n. P...'!C2" display="/"/>
    <hyperlink ref="A99" location="'SO 05 - Kojetín P7202 km ...'!C2" display="/"/>
    <hyperlink ref="A100" location="'SO 06 - Kojetín - Chropy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103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ROUND((SUM(BE121:BE245)),  2)</f>
        <v>0</v>
      </c>
      <c r="G33" s="38"/>
      <c r="H33" s="38"/>
      <c r="I33" s="162">
        <v>0.20999999999999999</v>
      </c>
      <c r="J33" s="161">
        <f>ROUND(((SUM(BE121:BE245))*I33),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ROUND((SUM(BF121:BF245)),  2)</f>
        <v>0</v>
      </c>
      <c r="G34" s="38"/>
      <c r="H34" s="38"/>
      <c r="I34" s="162">
        <v>0.14999999999999999</v>
      </c>
      <c r="J34" s="161">
        <f>ROUND(((SUM(BF121:BF245))*I34),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ROUND((SUM(BG121:BG245)),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ROUND((SUM(BH121:BH245)),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ROUND((SUM(BI121:BI245)),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 přejezdu P8164 v km 147,076 Spytihněv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 Staré Město u Uherského Hradiště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J179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112</v>
      </c>
      <c r="E100" s="196"/>
      <c r="F100" s="196"/>
      <c r="G100" s="196"/>
      <c r="H100" s="196"/>
      <c r="I100" s="197"/>
      <c r="J100" s="198">
        <f>J200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113</v>
      </c>
      <c r="E101" s="196"/>
      <c r="F101" s="196"/>
      <c r="G101" s="196"/>
      <c r="H101" s="196"/>
      <c r="I101" s="197"/>
      <c r="J101" s="198">
        <f>J228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přejezdů u OŘ 2020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01 - Oprava přejezdu P8164 v km 147,076 Spytihněv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TO Staré Město u Uherského Hradiště</v>
      </c>
      <c r="G115" s="40"/>
      <c r="H115" s="40"/>
      <c r="I115" s="147" t="s">
        <v>22</v>
      </c>
      <c r="J115" s="79" t="str">
        <f>IF(J12="","",J12)</f>
        <v>21. 1. 2020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115</v>
      </c>
      <c r="D120" s="210" t="s">
        <v>59</v>
      </c>
      <c r="E120" s="210" t="s">
        <v>55</v>
      </c>
      <c r="F120" s="210" t="s">
        <v>56</v>
      </c>
      <c r="G120" s="210" t="s">
        <v>116</v>
      </c>
      <c r="H120" s="210" t="s">
        <v>117</v>
      </c>
      <c r="I120" s="211" t="s">
        <v>118</v>
      </c>
      <c r="J120" s="210" t="s">
        <v>106</v>
      </c>
      <c r="K120" s="212" t="s">
        <v>119</v>
      </c>
      <c r="L120" s="213"/>
      <c r="M120" s="100" t="s">
        <v>1</v>
      </c>
      <c r="N120" s="101" t="s">
        <v>38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P122+P179+P200+P228</f>
        <v>0</v>
      </c>
      <c r="Q121" s="104"/>
      <c r="R121" s="216">
        <f>R122+R179+R200+R228</f>
        <v>202.93340000000001</v>
      </c>
      <c r="S121" s="104"/>
      <c r="T121" s="217">
        <f>T122+T179+T200+T228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108</v>
      </c>
      <c r="BK121" s="218">
        <f>BK122+BK179+BK200+BK228</f>
        <v>0</v>
      </c>
    </row>
    <row r="122" s="12" customFormat="1" ht="25.92" customHeight="1">
      <c r="A122" s="12"/>
      <c r="B122" s="219"/>
      <c r="C122" s="220"/>
      <c r="D122" s="221" t="s">
        <v>73</v>
      </c>
      <c r="E122" s="222" t="s">
        <v>127</v>
      </c>
      <c r="F122" s="222" t="s">
        <v>128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74</v>
      </c>
      <c r="AY122" s="230" t="s">
        <v>129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73</v>
      </c>
      <c r="E123" s="233" t="s">
        <v>130</v>
      </c>
      <c r="F123" s="233" t="s">
        <v>131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SUM(P124:P178)</f>
        <v>0</v>
      </c>
      <c r="Q123" s="227"/>
      <c r="R123" s="228">
        <f>SUM(R124:R178)</f>
        <v>0</v>
      </c>
      <c r="S123" s="227"/>
      <c r="T123" s="229">
        <f>SUM(T124:T178)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82</v>
      </c>
      <c r="AT123" s="231" t="s">
        <v>73</v>
      </c>
      <c r="AU123" s="231" t="s">
        <v>82</v>
      </c>
      <c r="AY123" s="230" t="s">
        <v>129</v>
      </c>
      <c r="BK123" s="232">
        <f>SUM(BK124:BK178)</f>
        <v>0</v>
      </c>
    </row>
    <row r="124" s="2" customFormat="1" ht="21.75" customHeight="1">
      <c r="A124" s="38"/>
      <c r="B124" s="39"/>
      <c r="C124" s="235" t="s">
        <v>82</v>
      </c>
      <c r="D124" s="235" t="s">
        <v>132</v>
      </c>
      <c r="E124" s="236" t="s">
        <v>133</v>
      </c>
      <c r="F124" s="237" t="s">
        <v>134</v>
      </c>
      <c r="G124" s="238" t="s">
        <v>135</v>
      </c>
      <c r="H124" s="239">
        <v>42</v>
      </c>
      <c r="I124" s="240"/>
      <c r="J124" s="241">
        <f>ROUND(I124*H124,2)</f>
        <v>0</v>
      </c>
      <c r="K124" s="237" t="s">
        <v>136</v>
      </c>
      <c r="L124" s="44"/>
      <c r="M124" s="242" t="s">
        <v>1</v>
      </c>
      <c r="N124" s="243" t="s">
        <v>39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137</v>
      </c>
      <c r="AT124" s="246" t="s">
        <v>132</v>
      </c>
      <c r="AU124" s="246" t="s">
        <v>84</v>
      </c>
      <c r="AY124" s="17" t="s">
        <v>129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82</v>
      </c>
      <c r="BK124" s="247">
        <f>ROUND(I124*H124,2)</f>
        <v>0</v>
      </c>
      <c r="BL124" s="17" t="s">
        <v>137</v>
      </c>
      <c r="BM124" s="246" t="s">
        <v>138</v>
      </c>
    </row>
    <row r="125" s="2" customFormat="1">
      <c r="A125" s="38"/>
      <c r="B125" s="39"/>
      <c r="C125" s="40"/>
      <c r="D125" s="248" t="s">
        <v>139</v>
      </c>
      <c r="E125" s="40"/>
      <c r="F125" s="249" t="s">
        <v>140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84</v>
      </c>
    </row>
    <row r="126" s="2" customFormat="1" ht="21.75" customHeight="1">
      <c r="A126" s="38"/>
      <c r="B126" s="39"/>
      <c r="C126" s="235" t="s">
        <v>84</v>
      </c>
      <c r="D126" s="235" t="s">
        <v>132</v>
      </c>
      <c r="E126" s="236" t="s">
        <v>141</v>
      </c>
      <c r="F126" s="237" t="s">
        <v>142</v>
      </c>
      <c r="G126" s="238" t="s">
        <v>135</v>
      </c>
      <c r="H126" s="239">
        <v>75</v>
      </c>
      <c r="I126" s="240"/>
      <c r="J126" s="241">
        <f>ROUND(I126*H126,2)</f>
        <v>0</v>
      </c>
      <c r="K126" s="237" t="s">
        <v>136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137</v>
      </c>
      <c r="AT126" s="246" t="s">
        <v>132</v>
      </c>
      <c r="AU126" s="246" t="s">
        <v>84</v>
      </c>
      <c r="AY126" s="17" t="s">
        <v>129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137</v>
      </c>
      <c r="BM126" s="246" t="s">
        <v>143</v>
      </c>
    </row>
    <row r="127" s="2" customFormat="1">
      <c r="A127" s="38"/>
      <c r="B127" s="39"/>
      <c r="C127" s="40"/>
      <c r="D127" s="248" t="s">
        <v>139</v>
      </c>
      <c r="E127" s="40"/>
      <c r="F127" s="249" t="s">
        <v>144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84</v>
      </c>
    </row>
    <row r="128" s="2" customFormat="1" ht="21.75" customHeight="1">
      <c r="A128" s="38"/>
      <c r="B128" s="39"/>
      <c r="C128" s="235" t="s">
        <v>145</v>
      </c>
      <c r="D128" s="235" t="s">
        <v>132</v>
      </c>
      <c r="E128" s="236" t="s">
        <v>146</v>
      </c>
      <c r="F128" s="237" t="s">
        <v>147</v>
      </c>
      <c r="G128" s="238" t="s">
        <v>148</v>
      </c>
      <c r="H128" s="239">
        <v>0.024</v>
      </c>
      <c r="I128" s="240"/>
      <c r="J128" s="241">
        <f>ROUND(I128*H128,2)</f>
        <v>0</v>
      </c>
      <c r="K128" s="237" t="s">
        <v>136</v>
      </c>
      <c r="L128" s="44"/>
      <c r="M128" s="242" t="s">
        <v>1</v>
      </c>
      <c r="N128" s="243" t="s">
        <v>39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137</v>
      </c>
      <c r="AT128" s="246" t="s">
        <v>132</v>
      </c>
      <c r="AU128" s="246" t="s">
        <v>84</v>
      </c>
      <c r="AY128" s="17" t="s">
        <v>129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82</v>
      </c>
      <c r="BK128" s="247">
        <f>ROUND(I128*H128,2)</f>
        <v>0</v>
      </c>
      <c r="BL128" s="17" t="s">
        <v>137</v>
      </c>
      <c r="BM128" s="246" t="s">
        <v>149</v>
      </c>
    </row>
    <row r="129" s="2" customFormat="1">
      <c r="A129" s="38"/>
      <c r="B129" s="39"/>
      <c r="C129" s="40"/>
      <c r="D129" s="248" t="s">
        <v>139</v>
      </c>
      <c r="E129" s="40"/>
      <c r="F129" s="249" t="s">
        <v>150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139</v>
      </c>
      <c r="AU129" s="17" t="s">
        <v>84</v>
      </c>
    </row>
    <row r="130" s="2" customFormat="1" ht="21.75" customHeight="1">
      <c r="A130" s="38"/>
      <c r="B130" s="39"/>
      <c r="C130" s="235" t="s">
        <v>137</v>
      </c>
      <c r="D130" s="235" t="s">
        <v>132</v>
      </c>
      <c r="E130" s="236" t="s">
        <v>151</v>
      </c>
      <c r="F130" s="237" t="s">
        <v>152</v>
      </c>
      <c r="G130" s="238" t="s">
        <v>148</v>
      </c>
      <c r="H130" s="239">
        <v>0.024</v>
      </c>
      <c r="I130" s="240"/>
      <c r="J130" s="241">
        <f>ROUND(I130*H130,2)</f>
        <v>0</v>
      </c>
      <c r="K130" s="237" t="s">
        <v>136</v>
      </c>
      <c r="L130" s="44"/>
      <c r="M130" s="242" t="s">
        <v>1</v>
      </c>
      <c r="N130" s="243" t="s">
        <v>39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137</v>
      </c>
      <c r="AT130" s="246" t="s">
        <v>132</v>
      </c>
      <c r="AU130" s="246" t="s">
        <v>84</v>
      </c>
      <c r="AY130" s="17" t="s">
        <v>129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82</v>
      </c>
      <c r="BK130" s="247">
        <f>ROUND(I130*H130,2)</f>
        <v>0</v>
      </c>
      <c r="BL130" s="17" t="s">
        <v>137</v>
      </c>
      <c r="BM130" s="246" t="s">
        <v>153</v>
      </c>
    </row>
    <row r="131" s="2" customFormat="1">
      <c r="A131" s="38"/>
      <c r="B131" s="39"/>
      <c r="C131" s="40"/>
      <c r="D131" s="248" t="s">
        <v>139</v>
      </c>
      <c r="E131" s="40"/>
      <c r="F131" s="249" t="s">
        <v>154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84</v>
      </c>
    </row>
    <row r="132" s="2" customFormat="1" ht="21.75" customHeight="1">
      <c r="A132" s="38"/>
      <c r="B132" s="39"/>
      <c r="C132" s="235" t="s">
        <v>130</v>
      </c>
      <c r="D132" s="235" t="s">
        <v>132</v>
      </c>
      <c r="E132" s="236" t="s">
        <v>155</v>
      </c>
      <c r="F132" s="237" t="s">
        <v>156</v>
      </c>
      <c r="G132" s="238" t="s">
        <v>157</v>
      </c>
      <c r="H132" s="239">
        <v>102</v>
      </c>
      <c r="I132" s="240"/>
      <c r="J132" s="241">
        <f>ROUND(I132*H132,2)</f>
        <v>0</v>
      </c>
      <c r="K132" s="237" t="s">
        <v>136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137</v>
      </c>
      <c r="AT132" s="246" t="s">
        <v>132</v>
      </c>
      <c r="AU132" s="246" t="s">
        <v>84</v>
      </c>
      <c r="AY132" s="17" t="s">
        <v>129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137</v>
      </c>
      <c r="BM132" s="246" t="s">
        <v>158</v>
      </c>
    </row>
    <row r="133" s="2" customFormat="1">
      <c r="A133" s="38"/>
      <c r="B133" s="39"/>
      <c r="C133" s="40"/>
      <c r="D133" s="248" t="s">
        <v>139</v>
      </c>
      <c r="E133" s="40"/>
      <c r="F133" s="249" t="s">
        <v>159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84</v>
      </c>
    </row>
    <row r="134" s="2" customFormat="1">
      <c r="A134" s="38"/>
      <c r="B134" s="39"/>
      <c r="C134" s="40"/>
      <c r="D134" s="248" t="s">
        <v>160</v>
      </c>
      <c r="E134" s="40"/>
      <c r="F134" s="252" t="s">
        <v>161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84</v>
      </c>
    </row>
    <row r="135" s="2" customFormat="1" ht="21.75" customHeight="1">
      <c r="A135" s="38"/>
      <c r="B135" s="39"/>
      <c r="C135" s="235" t="s">
        <v>162</v>
      </c>
      <c r="D135" s="235" t="s">
        <v>132</v>
      </c>
      <c r="E135" s="236" t="s">
        <v>163</v>
      </c>
      <c r="F135" s="237" t="s">
        <v>164</v>
      </c>
      <c r="G135" s="238" t="s">
        <v>165</v>
      </c>
      <c r="H135" s="239">
        <v>10</v>
      </c>
      <c r="I135" s="240"/>
      <c r="J135" s="241">
        <f>ROUND(I135*H135,2)</f>
        <v>0</v>
      </c>
      <c r="K135" s="237" t="s">
        <v>136</v>
      </c>
      <c r="L135" s="44"/>
      <c r="M135" s="242" t="s">
        <v>1</v>
      </c>
      <c r="N135" s="243" t="s">
        <v>39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137</v>
      </c>
      <c r="AT135" s="246" t="s">
        <v>132</v>
      </c>
      <c r="AU135" s="246" t="s">
        <v>84</v>
      </c>
      <c r="AY135" s="17" t="s">
        <v>129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82</v>
      </c>
      <c r="BK135" s="247">
        <f>ROUND(I135*H135,2)</f>
        <v>0</v>
      </c>
      <c r="BL135" s="17" t="s">
        <v>137</v>
      </c>
      <c r="BM135" s="246" t="s">
        <v>166</v>
      </c>
    </row>
    <row r="136" s="2" customFormat="1">
      <c r="A136" s="38"/>
      <c r="B136" s="39"/>
      <c r="C136" s="40"/>
      <c r="D136" s="248" t="s">
        <v>139</v>
      </c>
      <c r="E136" s="40"/>
      <c r="F136" s="249" t="s">
        <v>167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139</v>
      </c>
      <c r="AU136" s="17" t="s">
        <v>84</v>
      </c>
    </row>
    <row r="137" s="2" customFormat="1">
      <c r="A137" s="38"/>
      <c r="B137" s="39"/>
      <c r="C137" s="40"/>
      <c r="D137" s="248" t="s">
        <v>160</v>
      </c>
      <c r="E137" s="40"/>
      <c r="F137" s="252" t="s">
        <v>168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84</v>
      </c>
    </row>
    <row r="138" s="2" customFormat="1" ht="21.75" customHeight="1">
      <c r="A138" s="38"/>
      <c r="B138" s="39"/>
      <c r="C138" s="235" t="s">
        <v>169</v>
      </c>
      <c r="D138" s="235" t="s">
        <v>132</v>
      </c>
      <c r="E138" s="236" t="s">
        <v>170</v>
      </c>
      <c r="F138" s="237" t="s">
        <v>171</v>
      </c>
      <c r="G138" s="238" t="s">
        <v>165</v>
      </c>
      <c r="H138" s="239">
        <v>12</v>
      </c>
      <c r="I138" s="240"/>
      <c r="J138" s="241">
        <f>ROUND(I138*H138,2)</f>
        <v>0</v>
      </c>
      <c r="K138" s="237" t="s">
        <v>136</v>
      </c>
      <c r="L138" s="44"/>
      <c r="M138" s="242" t="s">
        <v>1</v>
      </c>
      <c r="N138" s="243" t="s">
        <v>39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137</v>
      </c>
      <c r="AT138" s="246" t="s">
        <v>132</v>
      </c>
      <c r="AU138" s="246" t="s">
        <v>84</v>
      </c>
      <c r="AY138" s="17" t="s">
        <v>129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82</v>
      </c>
      <c r="BK138" s="247">
        <f>ROUND(I138*H138,2)</f>
        <v>0</v>
      </c>
      <c r="BL138" s="17" t="s">
        <v>137</v>
      </c>
      <c r="BM138" s="246" t="s">
        <v>172</v>
      </c>
    </row>
    <row r="139" s="2" customFormat="1">
      <c r="A139" s="38"/>
      <c r="B139" s="39"/>
      <c r="C139" s="40"/>
      <c r="D139" s="248" t="s">
        <v>139</v>
      </c>
      <c r="E139" s="40"/>
      <c r="F139" s="249" t="s">
        <v>173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139</v>
      </c>
      <c r="AU139" s="17" t="s">
        <v>84</v>
      </c>
    </row>
    <row r="140" s="2" customFormat="1">
      <c r="A140" s="38"/>
      <c r="B140" s="39"/>
      <c r="C140" s="40"/>
      <c r="D140" s="248" t="s">
        <v>160</v>
      </c>
      <c r="E140" s="40"/>
      <c r="F140" s="252" t="s">
        <v>174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84</v>
      </c>
    </row>
    <row r="141" s="2" customFormat="1" ht="21.75" customHeight="1">
      <c r="A141" s="38"/>
      <c r="B141" s="39"/>
      <c r="C141" s="235" t="s">
        <v>175</v>
      </c>
      <c r="D141" s="235" t="s">
        <v>132</v>
      </c>
      <c r="E141" s="236" t="s">
        <v>176</v>
      </c>
      <c r="F141" s="237" t="s">
        <v>177</v>
      </c>
      <c r="G141" s="238" t="s">
        <v>148</v>
      </c>
      <c r="H141" s="239">
        <v>2</v>
      </c>
      <c r="I141" s="240"/>
      <c r="J141" s="241">
        <f>ROUND(I141*H141,2)</f>
        <v>0</v>
      </c>
      <c r="K141" s="237" t="s">
        <v>136</v>
      </c>
      <c r="L141" s="44"/>
      <c r="M141" s="242" t="s">
        <v>1</v>
      </c>
      <c r="N141" s="243" t="s">
        <v>39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137</v>
      </c>
      <c r="AT141" s="246" t="s">
        <v>132</v>
      </c>
      <c r="AU141" s="246" t="s">
        <v>84</v>
      </c>
      <c r="AY141" s="17" t="s">
        <v>129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82</v>
      </c>
      <c r="BK141" s="247">
        <f>ROUND(I141*H141,2)</f>
        <v>0</v>
      </c>
      <c r="BL141" s="17" t="s">
        <v>137</v>
      </c>
      <c r="BM141" s="246" t="s">
        <v>178</v>
      </c>
    </row>
    <row r="142" s="2" customFormat="1">
      <c r="A142" s="38"/>
      <c r="B142" s="39"/>
      <c r="C142" s="40"/>
      <c r="D142" s="248" t="s">
        <v>139</v>
      </c>
      <c r="E142" s="40"/>
      <c r="F142" s="249" t="s">
        <v>179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84</v>
      </c>
    </row>
    <row r="143" s="2" customFormat="1">
      <c r="A143" s="38"/>
      <c r="B143" s="39"/>
      <c r="C143" s="40"/>
      <c r="D143" s="248" t="s">
        <v>160</v>
      </c>
      <c r="E143" s="40"/>
      <c r="F143" s="252" t="s">
        <v>180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160</v>
      </c>
      <c r="AU143" s="17" t="s">
        <v>84</v>
      </c>
    </row>
    <row r="144" s="2" customFormat="1" ht="21.75" customHeight="1">
      <c r="A144" s="38"/>
      <c r="B144" s="39"/>
      <c r="C144" s="235" t="s">
        <v>181</v>
      </c>
      <c r="D144" s="235" t="s">
        <v>132</v>
      </c>
      <c r="E144" s="236" t="s">
        <v>182</v>
      </c>
      <c r="F144" s="237" t="s">
        <v>183</v>
      </c>
      <c r="G144" s="238" t="s">
        <v>148</v>
      </c>
      <c r="H144" s="239">
        <v>0.20000000000000001</v>
      </c>
      <c r="I144" s="240"/>
      <c r="J144" s="241">
        <f>ROUND(I144*H144,2)</f>
        <v>0</v>
      </c>
      <c r="K144" s="237" t="s">
        <v>136</v>
      </c>
      <c r="L144" s="44"/>
      <c r="M144" s="242" t="s">
        <v>1</v>
      </c>
      <c r="N144" s="243" t="s">
        <v>39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137</v>
      </c>
      <c r="AT144" s="246" t="s">
        <v>132</v>
      </c>
      <c r="AU144" s="246" t="s">
        <v>84</v>
      </c>
      <c r="AY144" s="17" t="s">
        <v>129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82</v>
      </c>
      <c r="BK144" s="247">
        <f>ROUND(I144*H144,2)</f>
        <v>0</v>
      </c>
      <c r="BL144" s="17" t="s">
        <v>137</v>
      </c>
      <c r="BM144" s="246" t="s">
        <v>184</v>
      </c>
    </row>
    <row r="145" s="2" customFormat="1">
      <c r="A145" s="38"/>
      <c r="B145" s="39"/>
      <c r="C145" s="40"/>
      <c r="D145" s="248" t="s">
        <v>139</v>
      </c>
      <c r="E145" s="40"/>
      <c r="F145" s="249" t="s">
        <v>185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84</v>
      </c>
    </row>
    <row r="146" s="2" customFormat="1">
      <c r="A146" s="38"/>
      <c r="B146" s="39"/>
      <c r="C146" s="40"/>
      <c r="D146" s="248" t="s">
        <v>160</v>
      </c>
      <c r="E146" s="40"/>
      <c r="F146" s="252" t="s">
        <v>186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160</v>
      </c>
      <c r="AU146" s="17" t="s">
        <v>84</v>
      </c>
    </row>
    <row r="147" s="2" customFormat="1" ht="21.75" customHeight="1">
      <c r="A147" s="38"/>
      <c r="B147" s="39"/>
      <c r="C147" s="235" t="s">
        <v>187</v>
      </c>
      <c r="D147" s="235" t="s">
        <v>132</v>
      </c>
      <c r="E147" s="236" t="s">
        <v>188</v>
      </c>
      <c r="F147" s="237" t="s">
        <v>189</v>
      </c>
      <c r="G147" s="238" t="s">
        <v>190</v>
      </c>
      <c r="H147" s="239">
        <v>10</v>
      </c>
      <c r="I147" s="240"/>
      <c r="J147" s="241">
        <f>ROUND(I147*H147,2)</f>
        <v>0</v>
      </c>
      <c r="K147" s="237" t="s">
        <v>136</v>
      </c>
      <c r="L147" s="44"/>
      <c r="M147" s="242" t="s">
        <v>1</v>
      </c>
      <c r="N147" s="243" t="s">
        <v>39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137</v>
      </c>
      <c r="AT147" s="246" t="s">
        <v>132</v>
      </c>
      <c r="AU147" s="246" t="s">
        <v>84</v>
      </c>
      <c r="AY147" s="17" t="s">
        <v>129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82</v>
      </c>
      <c r="BK147" s="247">
        <f>ROUND(I147*H147,2)</f>
        <v>0</v>
      </c>
      <c r="BL147" s="17" t="s">
        <v>137</v>
      </c>
      <c r="BM147" s="246" t="s">
        <v>191</v>
      </c>
    </row>
    <row r="148" s="2" customFormat="1">
      <c r="A148" s="38"/>
      <c r="B148" s="39"/>
      <c r="C148" s="40"/>
      <c r="D148" s="248" t="s">
        <v>139</v>
      </c>
      <c r="E148" s="40"/>
      <c r="F148" s="249" t="s">
        <v>192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84</v>
      </c>
    </row>
    <row r="149" s="2" customFormat="1" ht="21.75" customHeight="1">
      <c r="A149" s="38"/>
      <c r="B149" s="39"/>
      <c r="C149" s="235" t="s">
        <v>193</v>
      </c>
      <c r="D149" s="235" t="s">
        <v>132</v>
      </c>
      <c r="E149" s="236" t="s">
        <v>194</v>
      </c>
      <c r="F149" s="237" t="s">
        <v>195</v>
      </c>
      <c r="G149" s="238" t="s">
        <v>190</v>
      </c>
      <c r="H149" s="239">
        <v>4</v>
      </c>
      <c r="I149" s="240"/>
      <c r="J149" s="241">
        <f>ROUND(I149*H149,2)</f>
        <v>0</v>
      </c>
      <c r="K149" s="237" t="s">
        <v>136</v>
      </c>
      <c r="L149" s="44"/>
      <c r="M149" s="242" t="s">
        <v>1</v>
      </c>
      <c r="N149" s="243" t="s">
        <v>39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137</v>
      </c>
      <c r="AT149" s="246" t="s">
        <v>132</v>
      </c>
      <c r="AU149" s="246" t="s">
        <v>84</v>
      </c>
      <c r="AY149" s="17" t="s">
        <v>129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82</v>
      </c>
      <c r="BK149" s="247">
        <f>ROUND(I149*H149,2)</f>
        <v>0</v>
      </c>
      <c r="BL149" s="17" t="s">
        <v>137</v>
      </c>
      <c r="BM149" s="246" t="s">
        <v>196</v>
      </c>
    </row>
    <row r="150" s="2" customFormat="1">
      <c r="A150" s="38"/>
      <c r="B150" s="39"/>
      <c r="C150" s="40"/>
      <c r="D150" s="248" t="s">
        <v>139</v>
      </c>
      <c r="E150" s="40"/>
      <c r="F150" s="249" t="s">
        <v>197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84</v>
      </c>
    </row>
    <row r="151" s="2" customFormat="1" ht="33" customHeight="1">
      <c r="A151" s="38"/>
      <c r="B151" s="39"/>
      <c r="C151" s="235" t="s">
        <v>198</v>
      </c>
      <c r="D151" s="235" t="s">
        <v>132</v>
      </c>
      <c r="E151" s="236" t="s">
        <v>199</v>
      </c>
      <c r="F151" s="237" t="s">
        <v>200</v>
      </c>
      <c r="G151" s="238" t="s">
        <v>157</v>
      </c>
      <c r="H151" s="239">
        <v>400</v>
      </c>
      <c r="I151" s="240"/>
      <c r="J151" s="241">
        <f>ROUND(I151*H151,2)</f>
        <v>0</v>
      </c>
      <c r="K151" s="237" t="s">
        <v>136</v>
      </c>
      <c r="L151" s="44"/>
      <c r="M151" s="242" t="s">
        <v>1</v>
      </c>
      <c r="N151" s="243" t="s">
        <v>39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137</v>
      </c>
      <c r="AT151" s="246" t="s">
        <v>132</v>
      </c>
      <c r="AU151" s="246" t="s">
        <v>84</v>
      </c>
      <c r="AY151" s="17" t="s">
        <v>129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82</v>
      </c>
      <c r="BK151" s="247">
        <f>ROUND(I151*H151,2)</f>
        <v>0</v>
      </c>
      <c r="BL151" s="17" t="s">
        <v>137</v>
      </c>
      <c r="BM151" s="246" t="s">
        <v>201</v>
      </c>
    </row>
    <row r="152" s="2" customFormat="1">
      <c r="A152" s="38"/>
      <c r="B152" s="39"/>
      <c r="C152" s="40"/>
      <c r="D152" s="248" t="s">
        <v>139</v>
      </c>
      <c r="E152" s="40"/>
      <c r="F152" s="249" t="s">
        <v>202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139</v>
      </c>
      <c r="AU152" s="17" t="s">
        <v>84</v>
      </c>
    </row>
    <row r="153" s="2" customFormat="1">
      <c r="A153" s="38"/>
      <c r="B153" s="39"/>
      <c r="C153" s="40"/>
      <c r="D153" s="248" t="s">
        <v>160</v>
      </c>
      <c r="E153" s="40"/>
      <c r="F153" s="252" t="s">
        <v>161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84</v>
      </c>
    </row>
    <row r="154" s="2" customFormat="1" ht="33" customHeight="1">
      <c r="A154" s="38"/>
      <c r="B154" s="39"/>
      <c r="C154" s="235" t="s">
        <v>203</v>
      </c>
      <c r="D154" s="235" t="s">
        <v>132</v>
      </c>
      <c r="E154" s="236" t="s">
        <v>204</v>
      </c>
      <c r="F154" s="237" t="s">
        <v>205</v>
      </c>
      <c r="G154" s="238" t="s">
        <v>157</v>
      </c>
      <c r="H154" s="239">
        <v>400</v>
      </c>
      <c r="I154" s="240"/>
      <c r="J154" s="241">
        <f>ROUND(I154*H154,2)</f>
        <v>0</v>
      </c>
      <c r="K154" s="237" t="s">
        <v>136</v>
      </c>
      <c r="L154" s="44"/>
      <c r="M154" s="242" t="s">
        <v>1</v>
      </c>
      <c r="N154" s="243" t="s">
        <v>39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137</v>
      </c>
      <c r="AT154" s="246" t="s">
        <v>132</v>
      </c>
      <c r="AU154" s="246" t="s">
        <v>84</v>
      </c>
      <c r="AY154" s="17" t="s">
        <v>129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82</v>
      </c>
      <c r="BK154" s="247">
        <f>ROUND(I154*H154,2)</f>
        <v>0</v>
      </c>
      <c r="BL154" s="17" t="s">
        <v>137</v>
      </c>
      <c r="BM154" s="246" t="s">
        <v>206</v>
      </c>
    </row>
    <row r="155" s="2" customFormat="1">
      <c r="A155" s="38"/>
      <c r="B155" s="39"/>
      <c r="C155" s="40"/>
      <c r="D155" s="248" t="s">
        <v>139</v>
      </c>
      <c r="E155" s="40"/>
      <c r="F155" s="249" t="s">
        <v>207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84</v>
      </c>
    </row>
    <row r="156" s="2" customFormat="1">
      <c r="A156" s="38"/>
      <c r="B156" s="39"/>
      <c r="C156" s="40"/>
      <c r="D156" s="248" t="s">
        <v>160</v>
      </c>
      <c r="E156" s="40"/>
      <c r="F156" s="252" t="s">
        <v>161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84</v>
      </c>
    </row>
    <row r="157" s="2" customFormat="1" ht="21.75" customHeight="1">
      <c r="A157" s="38"/>
      <c r="B157" s="39"/>
      <c r="C157" s="235" t="s">
        <v>208</v>
      </c>
      <c r="D157" s="235" t="s">
        <v>132</v>
      </c>
      <c r="E157" s="236" t="s">
        <v>209</v>
      </c>
      <c r="F157" s="237" t="s">
        <v>210</v>
      </c>
      <c r="G157" s="238" t="s">
        <v>165</v>
      </c>
      <c r="H157" s="239">
        <v>4</v>
      </c>
      <c r="I157" s="240"/>
      <c r="J157" s="241">
        <f>ROUND(I157*H157,2)</f>
        <v>0</v>
      </c>
      <c r="K157" s="237" t="s">
        <v>136</v>
      </c>
      <c r="L157" s="44"/>
      <c r="M157" s="242" t="s">
        <v>1</v>
      </c>
      <c r="N157" s="243" t="s">
        <v>39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137</v>
      </c>
      <c r="AT157" s="246" t="s">
        <v>132</v>
      </c>
      <c r="AU157" s="246" t="s">
        <v>84</v>
      </c>
      <c r="AY157" s="17" t="s">
        <v>129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137</v>
      </c>
      <c r="BM157" s="246" t="s">
        <v>211</v>
      </c>
    </row>
    <row r="158" s="2" customFormat="1">
      <c r="A158" s="38"/>
      <c r="B158" s="39"/>
      <c r="C158" s="40"/>
      <c r="D158" s="248" t="s">
        <v>139</v>
      </c>
      <c r="E158" s="40"/>
      <c r="F158" s="249" t="s">
        <v>212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84</v>
      </c>
    </row>
    <row r="159" s="2" customFormat="1" ht="21.75" customHeight="1">
      <c r="A159" s="38"/>
      <c r="B159" s="39"/>
      <c r="C159" s="235" t="s">
        <v>8</v>
      </c>
      <c r="D159" s="235" t="s">
        <v>132</v>
      </c>
      <c r="E159" s="236" t="s">
        <v>213</v>
      </c>
      <c r="F159" s="237" t="s">
        <v>214</v>
      </c>
      <c r="G159" s="238" t="s">
        <v>165</v>
      </c>
      <c r="H159" s="239">
        <v>4</v>
      </c>
      <c r="I159" s="240"/>
      <c r="J159" s="241">
        <f>ROUND(I159*H159,2)</f>
        <v>0</v>
      </c>
      <c r="K159" s="237" t="s">
        <v>136</v>
      </c>
      <c r="L159" s="44"/>
      <c r="M159" s="242" t="s">
        <v>1</v>
      </c>
      <c r="N159" s="243" t="s">
        <v>39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137</v>
      </c>
      <c r="AT159" s="246" t="s">
        <v>132</v>
      </c>
      <c r="AU159" s="246" t="s">
        <v>84</v>
      </c>
      <c r="AY159" s="17" t="s">
        <v>129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82</v>
      </c>
      <c r="BK159" s="247">
        <f>ROUND(I159*H159,2)</f>
        <v>0</v>
      </c>
      <c r="BL159" s="17" t="s">
        <v>137</v>
      </c>
      <c r="BM159" s="246" t="s">
        <v>215</v>
      </c>
    </row>
    <row r="160" s="2" customFormat="1">
      <c r="A160" s="38"/>
      <c r="B160" s="39"/>
      <c r="C160" s="40"/>
      <c r="D160" s="248" t="s">
        <v>139</v>
      </c>
      <c r="E160" s="40"/>
      <c r="F160" s="249" t="s">
        <v>216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84</v>
      </c>
    </row>
    <row r="161" s="2" customFormat="1" ht="33" customHeight="1">
      <c r="A161" s="38"/>
      <c r="B161" s="39"/>
      <c r="C161" s="235" t="s">
        <v>217</v>
      </c>
      <c r="D161" s="235" t="s">
        <v>132</v>
      </c>
      <c r="E161" s="236" t="s">
        <v>218</v>
      </c>
      <c r="F161" s="237" t="s">
        <v>219</v>
      </c>
      <c r="G161" s="238" t="s">
        <v>157</v>
      </c>
      <c r="H161" s="239">
        <v>19.199999999999999</v>
      </c>
      <c r="I161" s="240"/>
      <c r="J161" s="241">
        <f>ROUND(I161*H161,2)</f>
        <v>0</v>
      </c>
      <c r="K161" s="237" t="s">
        <v>220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137</v>
      </c>
      <c r="AT161" s="246" t="s">
        <v>132</v>
      </c>
      <c r="AU161" s="246" t="s">
        <v>84</v>
      </c>
      <c r="AY161" s="17" t="s">
        <v>129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137</v>
      </c>
      <c r="BM161" s="246" t="s">
        <v>221</v>
      </c>
    </row>
    <row r="162" s="2" customFormat="1">
      <c r="A162" s="38"/>
      <c r="B162" s="39"/>
      <c r="C162" s="40"/>
      <c r="D162" s="248" t="s">
        <v>139</v>
      </c>
      <c r="E162" s="40"/>
      <c r="F162" s="249" t="s">
        <v>222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84</v>
      </c>
    </row>
    <row r="163" s="2" customFormat="1" ht="33" customHeight="1">
      <c r="A163" s="38"/>
      <c r="B163" s="39"/>
      <c r="C163" s="235" t="s">
        <v>223</v>
      </c>
      <c r="D163" s="235" t="s">
        <v>132</v>
      </c>
      <c r="E163" s="236" t="s">
        <v>224</v>
      </c>
      <c r="F163" s="237" t="s">
        <v>225</v>
      </c>
      <c r="G163" s="238" t="s">
        <v>157</v>
      </c>
      <c r="H163" s="239">
        <v>19.199999999999999</v>
      </c>
      <c r="I163" s="240"/>
      <c r="J163" s="241">
        <f>ROUND(I163*H163,2)</f>
        <v>0</v>
      </c>
      <c r="K163" s="237" t="s">
        <v>220</v>
      </c>
      <c r="L163" s="44"/>
      <c r="M163" s="242" t="s">
        <v>1</v>
      </c>
      <c r="N163" s="243" t="s">
        <v>39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137</v>
      </c>
      <c r="AT163" s="246" t="s">
        <v>132</v>
      </c>
      <c r="AU163" s="246" t="s">
        <v>84</v>
      </c>
      <c r="AY163" s="17" t="s">
        <v>129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82</v>
      </c>
      <c r="BK163" s="247">
        <f>ROUND(I163*H163,2)</f>
        <v>0</v>
      </c>
      <c r="BL163" s="17" t="s">
        <v>137</v>
      </c>
      <c r="BM163" s="246" t="s">
        <v>226</v>
      </c>
    </row>
    <row r="164" s="2" customFormat="1">
      <c r="A164" s="38"/>
      <c r="B164" s="39"/>
      <c r="C164" s="40"/>
      <c r="D164" s="248" t="s">
        <v>139</v>
      </c>
      <c r="E164" s="40"/>
      <c r="F164" s="249" t="s">
        <v>227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139</v>
      </c>
      <c r="AU164" s="17" t="s">
        <v>84</v>
      </c>
    </row>
    <row r="165" s="2" customFormat="1" ht="21.75" customHeight="1">
      <c r="A165" s="38"/>
      <c r="B165" s="39"/>
      <c r="C165" s="235" t="s">
        <v>228</v>
      </c>
      <c r="D165" s="235" t="s">
        <v>132</v>
      </c>
      <c r="E165" s="236" t="s">
        <v>229</v>
      </c>
      <c r="F165" s="237" t="s">
        <v>230</v>
      </c>
      <c r="G165" s="238" t="s">
        <v>157</v>
      </c>
      <c r="H165" s="239">
        <v>20</v>
      </c>
      <c r="I165" s="240"/>
      <c r="J165" s="241">
        <f>ROUND(I165*H165,2)</f>
        <v>0</v>
      </c>
      <c r="K165" s="237" t="s">
        <v>220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137</v>
      </c>
      <c r="AT165" s="246" t="s">
        <v>132</v>
      </c>
      <c r="AU165" s="246" t="s">
        <v>84</v>
      </c>
      <c r="AY165" s="17" t="s">
        <v>129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137</v>
      </c>
      <c r="BM165" s="246" t="s">
        <v>231</v>
      </c>
    </row>
    <row r="166" s="2" customFormat="1">
      <c r="A166" s="38"/>
      <c r="B166" s="39"/>
      <c r="C166" s="40"/>
      <c r="D166" s="248" t="s">
        <v>139</v>
      </c>
      <c r="E166" s="40"/>
      <c r="F166" s="249" t="s">
        <v>232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84</v>
      </c>
    </row>
    <row r="167" s="2" customFormat="1" ht="21.75" customHeight="1">
      <c r="A167" s="38"/>
      <c r="B167" s="39"/>
      <c r="C167" s="235" t="s">
        <v>233</v>
      </c>
      <c r="D167" s="235" t="s">
        <v>132</v>
      </c>
      <c r="E167" s="236" t="s">
        <v>234</v>
      </c>
      <c r="F167" s="237" t="s">
        <v>235</v>
      </c>
      <c r="G167" s="238" t="s">
        <v>236</v>
      </c>
      <c r="H167" s="239">
        <v>65</v>
      </c>
      <c r="I167" s="240"/>
      <c r="J167" s="241">
        <f>ROUND(I167*H167,2)</f>
        <v>0</v>
      </c>
      <c r="K167" s="237" t="s">
        <v>220</v>
      </c>
      <c r="L167" s="44"/>
      <c r="M167" s="242" t="s">
        <v>1</v>
      </c>
      <c r="N167" s="243" t="s">
        <v>39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137</v>
      </c>
      <c r="AT167" s="246" t="s">
        <v>132</v>
      </c>
      <c r="AU167" s="246" t="s">
        <v>84</v>
      </c>
      <c r="AY167" s="17" t="s">
        <v>129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137</v>
      </c>
      <c r="BM167" s="246" t="s">
        <v>237</v>
      </c>
    </row>
    <row r="168" s="2" customFormat="1">
      <c r="A168" s="38"/>
      <c r="B168" s="39"/>
      <c r="C168" s="40"/>
      <c r="D168" s="248" t="s">
        <v>139</v>
      </c>
      <c r="E168" s="40"/>
      <c r="F168" s="249" t="s">
        <v>238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84</v>
      </c>
    </row>
    <row r="169" s="2" customFormat="1" ht="21.75" customHeight="1">
      <c r="A169" s="38"/>
      <c r="B169" s="39"/>
      <c r="C169" s="235" t="s">
        <v>239</v>
      </c>
      <c r="D169" s="235" t="s">
        <v>132</v>
      </c>
      <c r="E169" s="236" t="s">
        <v>240</v>
      </c>
      <c r="F169" s="237" t="s">
        <v>241</v>
      </c>
      <c r="G169" s="238" t="s">
        <v>236</v>
      </c>
      <c r="H169" s="239">
        <v>35</v>
      </c>
      <c r="I169" s="240"/>
      <c r="J169" s="241">
        <f>ROUND(I169*H169,2)</f>
        <v>0</v>
      </c>
      <c r="K169" s="237" t="s">
        <v>136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137</v>
      </c>
      <c r="AT169" s="246" t="s">
        <v>132</v>
      </c>
      <c r="AU169" s="246" t="s">
        <v>84</v>
      </c>
      <c r="AY169" s="17" t="s">
        <v>129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137</v>
      </c>
      <c r="BM169" s="246" t="s">
        <v>242</v>
      </c>
    </row>
    <row r="170" s="2" customFormat="1">
      <c r="A170" s="38"/>
      <c r="B170" s="39"/>
      <c r="C170" s="40"/>
      <c r="D170" s="248" t="s">
        <v>139</v>
      </c>
      <c r="E170" s="40"/>
      <c r="F170" s="249" t="s">
        <v>243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139</v>
      </c>
      <c r="AU170" s="17" t="s">
        <v>84</v>
      </c>
    </row>
    <row r="171" s="2" customFormat="1" ht="21.75" customHeight="1">
      <c r="A171" s="38"/>
      <c r="B171" s="39"/>
      <c r="C171" s="235" t="s">
        <v>7</v>
      </c>
      <c r="D171" s="235" t="s">
        <v>132</v>
      </c>
      <c r="E171" s="236" t="s">
        <v>244</v>
      </c>
      <c r="F171" s="237" t="s">
        <v>245</v>
      </c>
      <c r="G171" s="238" t="s">
        <v>157</v>
      </c>
      <c r="H171" s="239">
        <v>80</v>
      </c>
      <c r="I171" s="240"/>
      <c r="J171" s="241">
        <f>ROUND(I171*H171,2)</f>
        <v>0</v>
      </c>
      <c r="K171" s="237" t="s">
        <v>136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137</v>
      </c>
      <c r="AT171" s="246" t="s">
        <v>132</v>
      </c>
      <c r="AU171" s="246" t="s">
        <v>84</v>
      </c>
      <c r="AY171" s="17" t="s">
        <v>129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137</v>
      </c>
      <c r="BM171" s="246" t="s">
        <v>246</v>
      </c>
    </row>
    <row r="172" s="2" customFormat="1">
      <c r="A172" s="38"/>
      <c r="B172" s="39"/>
      <c r="C172" s="40"/>
      <c r="D172" s="248" t="s">
        <v>139</v>
      </c>
      <c r="E172" s="40"/>
      <c r="F172" s="249" t="s">
        <v>247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84</v>
      </c>
    </row>
    <row r="173" s="2" customFormat="1" ht="21.75" customHeight="1">
      <c r="A173" s="38"/>
      <c r="B173" s="39"/>
      <c r="C173" s="235" t="s">
        <v>248</v>
      </c>
      <c r="D173" s="235" t="s">
        <v>132</v>
      </c>
      <c r="E173" s="236" t="s">
        <v>249</v>
      </c>
      <c r="F173" s="237" t="s">
        <v>250</v>
      </c>
      <c r="G173" s="238" t="s">
        <v>236</v>
      </c>
      <c r="H173" s="239">
        <v>65</v>
      </c>
      <c r="I173" s="240"/>
      <c r="J173" s="241">
        <f>ROUND(I173*H173,2)</f>
        <v>0</v>
      </c>
      <c r="K173" s="237" t="s">
        <v>220</v>
      </c>
      <c r="L173" s="44"/>
      <c r="M173" s="242" t="s">
        <v>1</v>
      </c>
      <c r="N173" s="243" t="s">
        <v>39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137</v>
      </c>
      <c r="AT173" s="246" t="s">
        <v>132</v>
      </c>
      <c r="AU173" s="246" t="s">
        <v>84</v>
      </c>
      <c r="AY173" s="17" t="s">
        <v>129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82</v>
      </c>
      <c r="BK173" s="247">
        <f>ROUND(I173*H173,2)</f>
        <v>0</v>
      </c>
      <c r="BL173" s="17" t="s">
        <v>137</v>
      </c>
      <c r="BM173" s="246" t="s">
        <v>251</v>
      </c>
    </row>
    <row r="174" s="2" customFormat="1">
      <c r="A174" s="38"/>
      <c r="B174" s="39"/>
      <c r="C174" s="40"/>
      <c r="D174" s="248" t="s">
        <v>139</v>
      </c>
      <c r="E174" s="40"/>
      <c r="F174" s="249" t="s">
        <v>252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84</v>
      </c>
    </row>
    <row r="175" s="2" customFormat="1" ht="21.75" customHeight="1">
      <c r="A175" s="38"/>
      <c r="B175" s="39"/>
      <c r="C175" s="235" t="s">
        <v>253</v>
      </c>
      <c r="D175" s="235" t="s">
        <v>132</v>
      </c>
      <c r="E175" s="236" t="s">
        <v>254</v>
      </c>
      <c r="F175" s="237" t="s">
        <v>255</v>
      </c>
      <c r="G175" s="238" t="s">
        <v>236</v>
      </c>
      <c r="H175" s="239">
        <v>30</v>
      </c>
      <c r="I175" s="240"/>
      <c r="J175" s="241">
        <f>ROUND(I175*H175,2)</f>
        <v>0</v>
      </c>
      <c r="K175" s="237" t="s">
        <v>136</v>
      </c>
      <c r="L175" s="44"/>
      <c r="M175" s="242" t="s">
        <v>1</v>
      </c>
      <c r="N175" s="243" t="s">
        <v>39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137</v>
      </c>
      <c r="AT175" s="246" t="s">
        <v>132</v>
      </c>
      <c r="AU175" s="246" t="s">
        <v>84</v>
      </c>
      <c r="AY175" s="17" t="s">
        <v>129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82</v>
      </c>
      <c r="BK175" s="247">
        <f>ROUND(I175*H175,2)</f>
        <v>0</v>
      </c>
      <c r="BL175" s="17" t="s">
        <v>137</v>
      </c>
      <c r="BM175" s="246" t="s">
        <v>256</v>
      </c>
    </row>
    <row r="176" s="2" customFormat="1">
      <c r="A176" s="38"/>
      <c r="B176" s="39"/>
      <c r="C176" s="40"/>
      <c r="D176" s="248" t="s">
        <v>139</v>
      </c>
      <c r="E176" s="40"/>
      <c r="F176" s="249" t="s">
        <v>257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139</v>
      </c>
      <c r="AU176" s="17" t="s">
        <v>84</v>
      </c>
    </row>
    <row r="177" s="2" customFormat="1" ht="21.75" customHeight="1">
      <c r="A177" s="38"/>
      <c r="B177" s="39"/>
      <c r="C177" s="235" t="s">
        <v>258</v>
      </c>
      <c r="D177" s="235" t="s">
        <v>132</v>
      </c>
      <c r="E177" s="236" t="s">
        <v>259</v>
      </c>
      <c r="F177" s="237" t="s">
        <v>260</v>
      </c>
      <c r="G177" s="238" t="s">
        <v>157</v>
      </c>
      <c r="H177" s="239">
        <v>20</v>
      </c>
      <c r="I177" s="240"/>
      <c r="J177" s="241">
        <f>ROUND(I177*H177,2)</f>
        <v>0</v>
      </c>
      <c r="K177" s="237" t="s">
        <v>136</v>
      </c>
      <c r="L177" s="44"/>
      <c r="M177" s="242" t="s">
        <v>1</v>
      </c>
      <c r="N177" s="243" t="s">
        <v>39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137</v>
      </c>
      <c r="AT177" s="246" t="s">
        <v>132</v>
      </c>
      <c r="AU177" s="246" t="s">
        <v>84</v>
      </c>
      <c r="AY177" s="17" t="s">
        <v>129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82</v>
      </c>
      <c r="BK177" s="247">
        <f>ROUND(I177*H177,2)</f>
        <v>0</v>
      </c>
      <c r="BL177" s="17" t="s">
        <v>137</v>
      </c>
      <c r="BM177" s="246" t="s">
        <v>261</v>
      </c>
    </row>
    <row r="178" s="2" customFormat="1">
      <c r="A178" s="38"/>
      <c r="B178" s="39"/>
      <c r="C178" s="40"/>
      <c r="D178" s="248" t="s">
        <v>139</v>
      </c>
      <c r="E178" s="40"/>
      <c r="F178" s="249" t="s">
        <v>262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84</v>
      </c>
    </row>
    <row r="179" s="12" customFormat="1" ht="25.92" customHeight="1">
      <c r="A179" s="12"/>
      <c r="B179" s="219"/>
      <c r="C179" s="220"/>
      <c r="D179" s="221" t="s">
        <v>73</v>
      </c>
      <c r="E179" s="222" t="s">
        <v>263</v>
      </c>
      <c r="F179" s="222" t="s">
        <v>264</v>
      </c>
      <c r="G179" s="220"/>
      <c r="H179" s="220"/>
      <c r="I179" s="223"/>
      <c r="J179" s="224">
        <f>BK179</f>
        <v>0</v>
      </c>
      <c r="K179" s="220"/>
      <c r="L179" s="225"/>
      <c r="M179" s="226"/>
      <c r="N179" s="227"/>
      <c r="O179" s="227"/>
      <c r="P179" s="228">
        <f>SUM(P180:P199)</f>
        <v>0</v>
      </c>
      <c r="Q179" s="227"/>
      <c r="R179" s="228">
        <f>SUM(R180:R199)</f>
        <v>202.93340000000001</v>
      </c>
      <c r="S179" s="227"/>
      <c r="T179" s="229">
        <f>SUM(T180:T199)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0" t="s">
        <v>145</v>
      </c>
      <c r="AT179" s="231" t="s">
        <v>73</v>
      </c>
      <c r="AU179" s="231" t="s">
        <v>74</v>
      </c>
      <c r="AY179" s="230" t="s">
        <v>129</v>
      </c>
      <c r="BK179" s="232">
        <f>SUM(BK180:BK199)</f>
        <v>0</v>
      </c>
    </row>
    <row r="180" s="2" customFormat="1" ht="21.75" customHeight="1">
      <c r="A180" s="38"/>
      <c r="B180" s="39"/>
      <c r="C180" s="253" t="s">
        <v>265</v>
      </c>
      <c r="D180" s="253" t="s">
        <v>263</v>
      </c>
      <c r="E180" s="254" t="s">
        <v>266</v>
      </c>
      <c r="F180" s="255" t="s">
        <v>267</v>
      </c>
      <c r="G180" s="256" t="s">
        <v>157</v>
      </c>
      <c r="H180" s="257">
        <v>19.199999999999999</v>
      </c>
      <c r="I180" s="258"/>
      <c r="J180" s="259">
        <f>ROUND(I180*H180,2)</f>
        <v>0</v>
      </c>
      <c r="K180" s="255" t="s">
        <v>220</v>
      </c>
      <c r="L180" s="260"/>
      <c r="M180" s="261" t="s">
        <v>1</v>
      </c>
      <c r="N180" s="262" t="s">
        <v>39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268</v>
      </c>
      <c r="AT180" s="246" t="s">
        <v>263</v>
      </c>
      <c r="AU180" s="246" t="s">
        <v>82</v>
      </c>
      <c r="AY180" s="17" t="s">
        <v>129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82</v>
      </c>
      <c r="BK180" s="247">
        <f>ROUND(I180*H180,2)</f>
        <v>0</v>
      </c>
      <c r="BL180" s="17" t="s">
        <v>268</v>
      </c>
      <c r="BM180" s="246" t="s">
        <v>269</v>
      </c>
    </row>
    <row r="181" s="2" customFormat="1">
      <c r="A181" s="38"/>
      <c r="B181" s="39"/>
      <c r="C181" s="40"/>
      <c r="D181" s="248" t="s">
        <v>139</v>
      </c>
      <c r="E181" s="40"/>
      <c r="F181" s="249" t="s">
        <v>270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139</v>
      </c>
      <c r="AU181" s="17" t="s">
        <v>82</v>
      </c>
    </row>
    <row r="182" s="2" customFormat="1" ht="21.75" customHeight="1">
      <c r="A182" s="38"/>
      <c r="B182" s="39"/>
      <c r="C182" s="253" t="s">
        <v>271</v>
      </c>
      <c r="D182" s="253" t="s">
        <v>263</v>
      </c>
      <c r="E182" s="254" t="s">
        <v>272</v>
      </c>
      <c r="F182" s="255" t="s">
        <v>273</v>
      </c>
      <c r="G182" s="256" t="s">
        <v>165</v>
      </c>
      <c r="H182" s="257">
        <v>160</v>
      </c>
      <c r="I182" s="258"/>
      <c r="J182" s="259">
        <f>ROUND(I182*H182,2)</f>
        <v>0</v>
      </c>
      <c r="K182" s="255" t="s">
        <v>220</v>
      </c>
      <c r="L182" s="260"/>
      <c r="M182" s="261" t="s">
        <v>1</v>
      </c>
      <c r="N182" s="262" t="s">
        <v>39</v>
      </c>
      <c r="O182" s="91"/>
      <c r="P182" s="244">
        <f>O182*H182</f>
        <v>0</v>
      </c>
      <c r="Q182" s="244">
        <v>0.00055999999999999995</v>
      </c>
      <c r="R182" s="244">
        <f>Q182*H182</f>
        <v>0.089599999999999985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268</v>
      </c>
      <c r="AT182" s="246" t="s">
        <v>263</v>
      </c>
      <c r="AU182" s="246" t="s">
        <v>82</v>
      </c>
      <c r="AY182" s="17" t="s">
        <v>129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82</v>
      </c>
      <c r="BK182" s="247">
        <f>ROUND(I182*H182,2)</f>
        <v>0</v>
      </c>
      <c r="BL182" s="17" t="s">
        <v>268</v>
      </c>
      <c r="BM182" s="246" t="s">
        <v>274</v>
      </c>
    </row>
    <row r="183" s="2" customFormat="1">
      <c r="A183" s="38"/>
      <c r="B183" s="39"/>
      <c r="C183" s="40"/>
      <c r="D183" s="248" t="s">
        <v>139</v>
      </c>
      <c r="E183" s="40"/>
      <c r="F183" s="249" t="s">
        <v>273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82</v>
      </c>
    </row>
    <row r="184" s="2" customFormat="1" ht="21.75" customHeight="1">
      <c r="A184" s="38"/>
      <c r="B184" s="39"/>
      <c r="C184" s="253" t="s">
        <v>275</v>
      </c>
      <c r="D184" s="253" t="s">
        <v>263</v>
      </c>
      <c r="E184" s="254" t="s">
        <v>276</v>
      </c>
      <c r="F184" s="255" t="s">
        <v>277</v>
      </c>
      <c r="G184" s="256" t="s">
        <v>278</v>
      </c>
      <c r="H184" s="257">
        <v>175</v>
      </c>
      <c r="I184" s="258"/>
      <c r="J184" s="259">
        <f>ROUND(I184*H184,2)</f>
        <v>0</v>
      </c>
      <c r="K184" s="255" t="s">
        <v>136</v>
      </c>
      <c r="L184" s="260"/>
      <c r="M184" s="261" t="s">
        <v>1</v>
      </c>
      <c r="N184" s="262" t="s">
        <v>39</v>
      </c>
      <c r="O184" s="91"/>
      <c r="P184" s="244">
        <f>O184*H184</f>
        <v>0</v>
      </c>
      <c r="Q184" s="244">
        <v>1</v>
      </c>
      <c r="R184" s="244">
        <f>Q184*H184</f>
        <v>175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268</v>
      </c>
      <c r="AT184" s="246" t="s">
        <v>263</v>
      </c>
      <c r="AU184" s="246" t="s">
        <v>82</v>
      </c>
      <c r="AY184" s="17" t="s">
        <v>129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82</v>
      </c>
      <c r="BK184" s="247">
        <f>ROUND(I184*H184,2)</f>
        <v>0</v>
      </c>
      <c r="BL184" s="17" t="s">
        <v>268</v>
      </c>
      <c r="BM184" s="246" t="s">
        <v>279</v>
      </c>
    </row>
    <row r="185" s="2" customFormat="1">
      <c r="A185" s="38"/>
      <c r="B185" s="39"/>
      <c r="C185" s="40"/>
      <c r="D185" s="248" t="s">
        <v>139</v>
      </c>
      <c r="E185" s="40"/>
      <c r="F185" s="249" t="s">
        <v>277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82</v>
      </c>
    </row>
    <row r="186" s="2" customFormat="1" ht="21.75" customHeight="1">
      <c r="A186" s="38"/>
      <c r="B186" s="39"/>
      <c r="C186" s="253" t="s">
        <v>280</v>
      </c>
      <c r="D186" s="253" t="s">
        <v>263</v>
      </c>
      <c r="E186" s="254" t="s">
        <v>281</v>
      </c>
      <c r="F186" s="255" t="s">
        <v>282</v>
      </c>
      <c r="G186" s="256" t="s">
        <v>165</v>
      </c>
      <c r="H186" s="257">
        <v>1</v>
      </c>
      <c r="I186" s="258"/>
      <c r="J186" s="259">
        <f>ROUND(I186*H186,2)</f>
        <v>0</v>
      </c>
      <c r="K186" s="255" t="s">
        <v>220</v>
      </c>
      <c r="L186" s="260"/>
      <c r="M186" s="261" t="s">
        <v>1</v>
      </c>
      <c r="N186" s="262" t="s">
        <v>39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268</v>
      </c>
      <c r="AT186" s="246" t="s">
        <v>263</v>
      </c>
      <c r="AU186" s="246" t="s">
        <v>82</v>
      </c>
      <c r="AY186" s="17" t="s">
        <v>129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82</v>
      </c>
      <c r="BK186" s="247">
        <f>ROUND(I186*H186,2)</f>
        <v>0</v>
      </c>
      <c r="BL186" s="17" t="s">
        <v>268</v>
      </c>
      <c r="BM186" s="246" t="s">
        <v>283</v>
      </c>
    </row>
    <row r="187" s="2" customFormat="1">
      <c r="A187" s="38"/>
      <c r="B187" s="39"/>
      <c r="C187" s="40"/>
      <c r="D187" s="248" t="s">
        <v>139</v>
      </c>
      <c r="E187" s="40"/>
      <c r="F187" s="249" t="s">
        <v>282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139</v>
      </c>
      <c r="AU187" s="17" t="s">
        <v>82</v>
      </c>
    </row>
    <row r="188" s="2" customFormat="1" ht="21.75" customHeight="1">
      <c r="A188" s="38"/>
      <c r="B188" s="39"/>
      <c r="C188" s="253" t="s">
        <v>284</v>
      </c>
      <c r="D188" s="253" t="s">
        <v>263</v>
      </c>
      <c r="E188" s="254" t="s">
        <v>285</v>
      </c>
      <c r="F188" s="255" t="s">
        <v>286</v>
      </c>
      <c r="G188" s="256" t="s">
        <v>165</v>
      </c>
      <c r="H188" s="257">
        <v>1</v>
      </c>
      <c r="I188" s="258"/>
      <c r="J188" s="259">
        <f>ROUND(I188*H188,2)</f>
        <v>0</v>
      </c>
      <c r="K188" s="255" t="s">
        <v>220</v>
      </c>
      <c r="L188" s="260"/>
      <c r="M188" s="261" t="s">
        <v>1</v>
      </c>
      <c r="N188" s="262" t="s">
        <v>39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268</v>
      </c>
      <c r="AT188" s="246" t="s">
        <v>263</v>
      </c>
      <c r="AU188" s="246" t="s">
        <v>82</v>
      </c>
      <c r="AY188" s="17" t="s">
        <v>129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82</v>
      </c>
      <c r="BK188" s="247">
        <f>ROUND(I188*H188,2)</f>
        <v>0</v>
      </c>
      <c r="BL188" s="17" t="s">
        <v>268</v>
      </c>
      <c r="BM188" s="246" t="s">
        <v>287</v>
      </c>
    </row>
    <row r="189" s="2" customFormat="1">
      <c r="A189" s="38"/>
      <c r="B189" s="39"/>
      <c r="C189" s="40"/>
      <c r="D189" s="248" t="s">
        <v>139</v>
      </c>
      <c r="E189" s="40"/>
      <c r="F189" s="249" t="s">
        <v>286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82</v>
      </c>
    </row>
    <row r="190" s="2" customFormat="1" ht="21.75" customHeight="1">
      <c r="A190" s="38"/>
      <c r="B190" s="39"/>
      <c r="C190" s="253" t="s">
        <v>288</v>
      </c>
      <c r="D190" s="253" t="s">
        <v>263</v>
      </c>
      <c r="E190" s="254" t="s">
        <v>289</v>
      </c>
      <c r="F190" s="255" t="s">
        <v>290</v>
      </c>
      <c r="G190" s="256" t="s">
        <v>165</v>
      </c>
      <c r="H190" s="257">
        <v>16</v>
      </c>
      <c r="I190" s="258"/>
      <c r="J190" s="259">
        <f>ROUND(I190*H190,2)</f>
        <v>0</v>
      </c>
      <c r="K190" s="255" t="s">
        <v>220</v>
      </c>
      <c r="L190" s="260"/>
      <c r="M190" s="261" t="s">
        <v>1</v>
      </c>
      <c r="N190" s="262" t="s">
        <v>39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268</v>
      </c>
      <c r="AT190" s="246" t="s">
        <v>263</v>
      </c>
      <c r="AU190" s="246" t="s">
        <v>82</v>
      </c>
      <c r="AY190" s="17" t="s">
        <v>129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82</v>
      </c>
      <c r="BK190" s="247">
        <f>ROUND(I190*H190,2)</f>
        <v>0</v>
      </c>
      <c r="BL190" s="17" t="s">
        <v>268</v>
      </c>
      <c r="BM190" s="246" t="s">
        <v>291</v>
      </c>
    </row>
    <row r="191" s="2" customFormat="1">
      <c r="A191" s="38"/>
      <c r="B191" s="39"/>
      <c r="C191" s="40"/>
      <c r="D191" s="248" t="s">
        <v>139</v>
      </c>
      <c r="E191" s="40"/>
      <c r="F191" s="249" t="s">
        <v>290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139</v>
      </c>
      <c r="AU191" s="17" t="s">
        <v>82</v>
      </c>
    </row>
    <row r="192" s="2" customFormat="1" ht="21.75" customHeight="1">
      <c r="A192" s="38"/>
      <c r="B192" s="39"/>
      <c r="C192" s="253" t="s">
        <v>292</v>
      </c>
      <c r="D192" s="253" t="s">
        <v>263</v>
      </c>
      <c r="E192" s="254" t="s">
        <v>293</v>
      </c>
      <c r="F192" s="255" t="s">
        <v>294</v>
      </c>
      <c r="G192" s="256" t="s">
        <v>278</v>
      </c>
      <c r="H192" s="257">
        <v>8.5999999999999996</v>
      </c>
      <c r="I192" s="258"/>
      <c r="J192" s="259">
        <f>ROUND(I192*H192,2)</f>
        <v>0</v>
      </c>
      <c r="K192" s="255" t="s">
        <v>136</v>
      </c>
      <c r="L192" s="260"/>
      <c r="M192" s="261" t="s">
        <v>1</v>
      </c>
      <c r="N192" s="262" t="s">
        <v>39</v>
      </c>
      <c r="O192" s="91"/>
      <c r="P192" s="244">
        <f>O192*H192</f>
        <v>0</v>
      </c>
      <c r="Q192" s="244">
        <v>1</v>
      </c>
      <c r="R192" s="244">
        <f>Q192*H192</f>
        <v>8.5999999999999996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268</v>
      </c>
      <c r="AT192" s="246" t="s">
        <v>263</v>
      </c>
      <c r="AU192" s="246" t="s">
        <v>82</v>
      </c>
      <c r="AY192" s="17" t="s">
        <v>129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82</v>
      </c>
      <c r="BK192" s="247">
        <f>ROUND(I192*H192,2)</f>
        <v>0</v>
      </c>
      <c r="BL192" s="17" t="s">
        <v>268</v>
      </c>
      <c r="BM192" s="246" t="s">
        <v>295</v>
      </c>
    </row>
    <row r="193" s="2" customFormat="1">
      <c r="A193" s="38"/>
      <c r="B193" s="39"/>
      <c r="C193" s="40"/>
      <c r="D193" s="248" t="s">
        <v>139</v>
      </c>
      <c r="E193" s="40"/>
      <c r="F193" s="249" t="s">
        <v>294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139</v>
      </c>
      <c r="AU193" s="17" t="s">
        <v>82</v>
      </c>
    </row>
    <row r="194" s="2" customFormat="1" ht="21.75" customHeight="1">
      <c r="A194" s="38"/>
      <c r="B194" s="39"/>
      <c r="C194" s="253" t="s">
        <v>296</v>
      </c>
      <c r="D194" s="253" t="s">
        <v>263</v>
      </c>
      <c r="E194" s="254" t="s">
        <v>297</v>
      </c>
      <c r="F194" s="255" t="s">
        <v>298</v>
      </c>
      <c r="G194" s="256" t="s">
        <v>278</v>
      </c>
      <c r="H194" s="257">
        <v>13.9</v>
      </c>
      <c r="I194" s="258"/>
      <c r="J194" s="259">
        <f>ROUND(I194*H194,2)</f>
        <v>0</v>
      </c>
      <c r="K194" s="255" t="s">
        <v>220</v>
      </c>
      <c r="L194" s="260"/>
      <c r="M194" s="261" t="s">
        <v>1</v>
      </c>
      <c r="N194" s="262" t="s">
        <v>39</v>
      </c>
      <c r="O194" s="91"/>
      <c r="P194" s="244">
        <f>O194*H194</f>
        <v>0</v>
      </c>
      <c r="Q194" s="244">
        <v>1</v>
      </c>
      <c r="R194" s="244">
        <f>Q194*H194</f>
        <v>13.9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268</v>
      </c>
      <c r="AT194" s="246" t="s">
        <v>263</v>
      </c>
      <c r="AU194" s="246" t="s">
        <v>82</v>
      </c>
      <c r="AY194" s="17" t="s">
        <v>129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82</v>
      </c>
      <c r="BK194" s="247">
        <f>ROUND(I194*H194,2)</f>
        <v>0</v>
      </c>
      <c r="BL194" s="17" t="s">
        <v>268</v>
      </c>
      <c r="BM194" s="246" t="s">
        <v>299</v>
      </c>
    </row>
    <row r="195" s="2" customFormat="1">
      <c r="A195" s="38"/>
      <c r="B195" s="39"/>
      <c r="C195" s="40"/>
      <c r="D195" s="248" t="s">
        <v>139</v>
      </c>
      <c r="E195" s="40"/>
      <c r="F195" s="249" t="s">
        <v>298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82</v>
      </c>
    </row>
    <row r="196" s="2" customFormat="1" ht="21.75" customHeight="1">
      <c r="A196" s="38"/>
      <c r="B196" s="39"/>
      <c r="C196" s="253" t="s">
        <v>300</v>
      </c>
      <c r="D196" s="253" t="s">
        <v>263</v>
      </c>
      <c r="E196" s="254" t="s">
        <v>301</v>
      </c>
      <c r="F196" s="255" t="s">
        <v>302</v>
      </c>
      <c r="G196" s="256" t="s">
        <v>303</v>
      </c>
      <c r="H196" s="257">
        <v>5</v>
      </c>
      <c r="I196" s="258"/>
      <c r="J196" s="259">
        <f>ROUND(I196*H196,2)</f>
        <v>0</v>
      </c>
      <c r="K196" s="255" t="s">
        <v>136</v>
      </c>
      <c r="L196" s="260"/>
      <c r="M196" s="261" t="s">
        <v>1</v>
      </c>
      <c r="N196" s="262" t="s">
        <v>39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268</v>
      </c>
      <c r="AT196" s="246" t="s">
        <v>263</v>
      </c>
      <c r="AU196" s="246" t="s">
        <v>82</v>
      </c>
      <c r="AY196" s="17" t="s">
        <v>129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82</v>
      </c>
      <c r="BK196" s="247">
        <f>ROUND(I196*H196,2)</f>
        <v>0</v>
      </c>
      <c r="BL196" s="17" t="s">
        <v>268</v>
      </c>
      <c r="BM196" s="246" t="s">
        <v>304</v>
      </c>
    </row>
    <row r="197" s="2" customFormat="1">
      <c r="A197" s="38"/>
      <c r="B197" s="39"/>
      <c r="C197" s="40"/>
      <c r="D197" s="248" t="s">
        <v>139</v>
      </c>
      <c r="E197" s="40"/>
      <c r="F197" s="249" t="s">
        <v>302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139</v>
      </c>
      <c r="AU197" s="17" t="s">
        <v>82</v>
      </c>
    </row>
    <row r="198" s="2" customFormat="1" ht="21.75" customHeight="1">
      <c r="A198" s="38"/>
      <c r="B198" s="39"/>
      <c r="C198" s="253" t="s">
        <v>305</v>
      </c>
      <c r="D198" s="253" t="s">
        <v>263</v>
      </c>
      <c r="E198" s="254" t="s">
        <v>306</v>
      </c>
      <c r="F198" s="255" t="s">
        <v>307</v>
      </c>
      <c r="G198" s="256" t="s">
        <v>135</v>
      </c>
      <c r="H198" s="257">
        <v>2.2000000000000002</v>
      </c>
      <c r="I198" s="258"/>
      <c r="J198" s="259">
        <f>ROUND(I198*H198,2)</f>
        <v>0</v>
      </c>
      <c r="K198" s="255" t="s">
        <v>136</v>
      </c>
      <c r="L198" s="260"/>
      <c r="M198" s="261" t="s">
        <v>1</v>
      </c>
      <c r="N198" s="262" t="s">
        <v>39</v>
      </c>
      <c r="O198" s="91"/>
      <c r="P198" s="244">
        <f>O198*H198</f>
        <v>0</v>
      </c>
      <c r="Q198" s="244">
        <v>2.4289999999999998</v>
      </c>
      <c r="R198" s="244">
        <f>Q198*H198</f>
        <v>5.3437999999999999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268</v>
      </c>
      <c r="AT198" s="246" t="s">
        <v>263</v>
      </c>
      <c r="AU198" s="246" t="s">
        <v>82</v>
      </c>
      <c r="AY198" s="17" t="s">
        <v>129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82</v>
      </c>
      <c r="BK198" s="247">
        <f>ROUND(I198*H198,2)</f>
        <v>0</v>
      </c>
      <c r="BL198" s="17" t="s">
        <v>268</v>
      </c>
      <c r="BM198" s="246" t="s">
        <v>308</v>
      </c>
    </row>
    <row r="199" s="2" customFormat="1">
      <c r="A199" s="38"/>
      <c r="B199" s="39"/>
      <c r="C199" s="40"/>
      <c r="D199" s="248" t="s">
        <v>139</v>
      </c>
      <c r="E199" s="40"/>
      <c r="F199" s="249" t="s">
        <v>307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82</v>
      </c>
    </row>
    <row r="200" s="12" customFormat="1" ht="25.92" customHeight="1">
      <c r="A200" s="12"/>
      <c r="B200" s="219"/>
      <c r="C200" s="220"/>
      <c r="D200" s="221" t="s">
        <v>73</v>
      </c>
      <c r="E200" s="222" t="s">
        <v>309</v>
      </c>
      <c r="F200" s="222" t="s">
        <v>310</v>
      </c>
      <c r="G200" s="220"/>
      <c r="H200" s="220"/>
      <c r="I200" s="223"/>
      <c r="J200" s="224">
        <f>BK200</f>
        <v>0</v>
      </c>
      <c r="K200" s="220"/>
      <c r="L200" s="225"/>
      <c r="M200" s="226"/>
      <c r="N200" s="227"/>
      <c r="O200" s="227"/>
      <c r="P200" s="228">
        <f>SUM(P201:P227)</f>
        <v>0</v>
      </c>
      <c r="Q200" s="227"/>
      <c r="R200" s="228">
        <f>SUM(R201:R227)</f>
        <v>0</v>
      </c>
      <c r="S200" s="227"/>
      <c r="T200" s="229">
        <f>SUM(T201:T227)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0" t="s">
        <v>137</v>
      </c>
      <c r="AT200" s="231" t="s">
        <v>73</v>
      </c>
      <c r="AU200" s="231" t="s">
        <v>74</v>
      </c>
      <c r="AY200" s="230" t="s">
        <v>129</v>
      </c>
      <c r="BK200" s="232">
        <f>SUM(BK201:BK227)</f>
        <v>0</v>
      </c>
    </row>
    <row r="201" s="2" customFormat="1" ht="21.75" customHeight="1">
      <c r="A201" s="38"/>
      <c r="B201" s="39"/>
      <c r="C201" s="235" t="s">
        <v>311</v>
      </c>
      <c r="D201" s="235" t="s">
        <v>132</v>
      </c>
      <c r="E201" s="236" t="s">
        <v>312</v>
      </c>
      <c r="F201" s="237" t="s">
        <v>313</v>
      </c>
      <c r="G201" s="238" t="s">
        <v>165</v>
      </c>
      <c r="H201" s="239">
        <v>24</v>
      </c>
      <c r="I201" s="240"/>
      <c r="J201" s="241">
        <f>ROUND(I201*H201,2)</f>
        <v>0</v>
      </c>
      <c r="K201" s="237" t="s">
        <v>136</v>
      </c>
      <c r="L201" s="44"/>
      <c r="M201" s="242" t="s">
        <v>1</v>
      </c>
      <c r="N201" s="243" t="s">
        <v>39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314</v>
      </c>
      <c r="AT201" s="246" t="s">
        <v>132</v>
      </c>
      <c r="AU201" s="246" t="s">
        <v>82</v>
      </c>
      <c r="AY201" s="17" t="s">
        <v>129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82</v>
      </c>
      <c r="BK201" s="247">
        <f>ROUND(I201*H201,2)</f>
        <v>0</v>
      </c>
      <c r="BL201" s="17" t="s">
        <v>314</v>
      </c>
      <c r="BM201" s="246" t="s">
        <v>315</v>
      </c>
    </row>
    <row r="202" s="2" customFormat="1">
      <c r="A202" s="38"/>
      <c r="B202" s="39"/>
      <c r="C202" s="40"/>
      <c r="D202" s="248" t="s">
        <v>139</v>
      </c>
      <c r="E202" s="40"/>
      <c r="F202" s="249" t="s">
        <v>313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82</v>
      </c>
    </row>
    <row r="203" s="2" customFormat="1" ht="33" customHeight="1">
      <c r="A203" s="38"/>
      <c r="B203" s="39"/>
      <c r="C203" s="235" t="s">
        <v>316</v>
      </c>
      <c r="D203" s="235" t="s">
        <v>132</v>
      </c>
      <c r="E203" s="236" t="s">
        <v>317</v>
      </c>
      <c r="F203" s="237" t="s">
        <v>318</v>
      </c>
      <c r="G203" s="238" t="s">
        <v>165</v>
      </c>
      <c r="H203" s="239">
        <v>24</v>
      </c>
      <c r="I203" s="240"/>
      <c r="J203" s="241">
        <f>ROUND(I203*H203,2)</f>
        <v>0</v>
      </c>
      <c r="K203" s="237" t="s">
        <v>136</v>
      </c>
      <c r="L203" s="44"/>
      <c r="M203" s="242" t="s">
        <v>1</v>
      </c>
      <c r="N203" s="243" t="s">
        <v>39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314</v>
      </c>
      <c r="AT203" s="246" t="s">
        <v>132</v>
      </c>
      <c r="AU203" s="246" t="s">
        <v>82</v>
      </c>
      <c r="AY203" s="17" t="s">
        <v>129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314</v>
      </c>
      <c r="BM203" s="246" t="s">
        <v>319</v>
      </c>
    </row>
    <row r="204" s="2" customFormat="1">
      <c r="A204" s="38"/>
      <c r="B204" s="39"/>
      <c r="C204" s="40"/>
      <c r="D204" s="248" t="s">
        <v>139</v>
      </c>
      <c r="E204" s="40"/>
      <c r="F204" s="249" t="s">
        <v>320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82</v>
      </c>
    </row>
    <row r="205" s="2" customFormat="1" ht="21.75" customHeight="1">
      <c r="A205" s="38"/>
      <c r="B205" s="39"/>
      <c r="C205" s="235" t="s">
        <v>321</v>
      </c>
      <c r="D205" s="235" t="s">
        <v>132</v>
      </c>
      <c r="E205" s="236" t="s">
        <v>322</v>
      </c>
      <c r="F205" s="237" t="s">
        <v>323</v>
      </c>
      <c r="G205" s="238" t="s">
        <v>165</v>
      </c>
      <c r="H205" s="239">
        <v>16</v>
      </c>
      <c r="I205" s="240"/>
      <c r="J205" s="241">
        <f>ROUND(I205*H205,2)</f>
        <v>0</v>
      </c>
      <c r="K205" s="237" t="s">
        <v>136</v>
      </c>
      <c r="L205" s="44"/>
      <c r="M205" s="242" t="s">
        <v>1</v>
      </c>
      <c r="N205" s="243" t="s">
        <v>39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314</v>
      </c>
      <c r="AT205" s="246" t="s">
        <v>132</v>
      </c>
      <c r="AU205" s="246" t="s">
        <v>82</v>
      </c>
      <c r="AY205" s="17" t="s">
        <v>129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82</v>
      </c>
      <c r="BK205" s="247">
        <f>ROUND(I205*H205,2)</f>
        <v>0</v>
      </c>
      <c r="BL205" s="17" t="s">
        <v>314</v>
      </c>
      <c r="BM205" s="246" t="s">
        <v>324</v>
      </c>
    </row>
    <row r="206" s="2" customFormat="1">
      <c r="A206" s="38"/>
      <c r="B206" s="39"/>
      <c r="C206" s="40"/>
      <c r="D206" s="248" t="s">
        <v>139</v>
      </c>
      <c r="E206" s="40"/>
      <c r="F206" s="249" t="s">
        <v>325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82</v>
      </c>
    </row>
    <row r="207" s="2" customFormat="1" ht="21.75" customHeight="1">
      <c r="A207" s="38"/>
      <c r="B207" s="39"/>
      <c r="C207" s="235" t="s">
        <v>326</v>
      </c>
      <c r="D207" s="235" t="s">
        <v>132</v>
      </c>
      <c r="E207" s="236" t="s">
        <v>327</v>
      </c>
      <c r="F207" s="237" t="s">
        <v>328</v>
      </c>
      <c r="G207" s="238" t="s">
        <v>165</v>
      </c>
      <c r="H207" s="239">
        <v>4</v>
      </c>
      <c r="I207" s="240"/>
      <c r="J207" s="241">
        <f>ROUND(I207*H207,2)</f>
        <v>0</v>
      </c>
      <c r="K207" s="237" t="s">
        <v>220</v>
      </c>
      <c r="L207" s="44"/>
      <c r="M207" s="242" t="s">
        <v>1</v>
      </c>
      <c r="N207" s="243" t="s">
        <v>39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314</v>
      </c>
      <c r="AT207" s="246" t="s">
        <v>132</v>
      </c>
      <c r="AU207" s="246" t="s">
        <v>82</v>
      </c>
      <c r="AY207" s="17" t="s">
        <v>129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82</v>
      </c>
      <c r="BK207" s="247">
        <f>ROUND(I207*H207,2)</f>
        <v>0</v>
      </c>
      <c r="BL207" s="17" t="s">
        <v>314</v>
      </c>
      <c r="BM207" s="246" t="s">
        <v>329</v>
      </c>
    </row>
    <row r="208" s="2" customFormat="1">
      <c r="A208" s="38"/>
      <c r="B208" s="39"/>
      <c r="C208" s="40"/>
      <c r="D208" s="248" t="s">
        <v>139</v>
      </c>
      <c r="E208" s="40"/>
      <c r="F208" s="249" t="s">
        <v>330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82</v>
      </c>
    </row>
    <row r="209" s="2" customFormat="1">
      <c r="A209" s="38"/>
      <c r="B209" s="39"/>
      <c r="C209" s="40"/>
      <c r="D209" s="248" t="s">
        <v>160</v>
      </c>
      <c r="E209" s="40"/>
      <c r="F209" s="252" t="s">
        <v>331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82</v>
      </c>
    </row>
    <row r="210" s="2" customFormat="1" ht="21.75" customHeight="1">
      <c r="A210" s="38"/>
      <c r="B210" s="39"/>
      <c r="C210" s="235" t="s">
        <v>332</v>
      </c>
      <c r="D210" s="235" t="s">
        <v>132</v>
      </c>
      <c r="E210" s="236" t="s">
        <v>333</v>
      </c>
      <c r="F210" s="237" t="s">
        <v>334</v>
      </c>
      <c r="G210" s="238" t="s">
        <v>278</v>
      </c>
      <c r="H210" s="239">
        <v>106.5</v>
      </c>
      <c r="I210" s="240"/>
      <c r="J210" s="241">
        <f>ROUND(I210*H210,2)</f>
        <v>0</v>
      </c>
      <c r="K210" s="237" t="s">
        <v>220</v>
      </c>
      <c r="L210" s="44"/>
      <c r="M210" s="242" t="s">
        <v>1</v>
      </c>
      <c r="N210" s="243" t="s">
        <v>39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314</v>
      </c>
      <c r="AT210" s="246" t="s">
        <v>132</v>
      </c>
      <c r="AU210" s="246" t="s">
        <v>82</v>
      </c>
      <c r="AY210" s="17" t="s">
        <v>129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82</v>
      </c>
      <c r="BK210" s="247">
        <f>ROUND(I210*H210,2)</f>
        <v>0</v>
      </c>
      <c r="BL210" s="17" t="s">
        <v>314</v>
      </c>
      <c r="BM210" s="246" t="s">
        <v>335</v>
      </c>
    </row>
    <row r="211" s="2" customFormat="1">
      <c r="A211" s="38"/>
      <c r="B211" s="39"/>
      <c r="C211" s="40"/>
      <c r="D211" s="248" t="s">
        <v>139</v>
      </c>
      <c r="E211" s="40"/>
      <c r="F211" s="249" t="s">
        <v>336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82</v>
      </c>
    </row>
    <row r="212" s="2" customFormat="1">
      <c r="A212" s="38"/>
      <c r="B212" s="39"/>
      <c r="C212" s="40"/>
      <c r="D212" s="248" t="s">
        <v>160</v>
      </c>
      <c r="E212" s="40"/>
      <c r="F212" s="252" t="s">
        <v>337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160</v>
      </c>
      <c r="AU212" s="17" t="s">
        <v>82</v>
      </c>
    </row>
    <row r="213" s="2" customFormat="1" ht="21.75" customHeight="1">
      <c r="A213" s="38"/>
      <c r="B213" s="39"/>
      <c r="C213" s="235" t="s">
        <v>338</v>
      </c>
      <c r="D213" s="235" t="s">
        <v>132</v>
      </c>
      <c r="E213" s="236" t="s">
        <v>339</v>
      </c>
      <c r="F213" s="237" t="s">
        <v>340</v>
      </c>
      <c r="G213" s="238" t="s">
        <v>165</v>
      </c>
      <c r="H213" s="239">
        <v>1</v>
      </c>
      <c r="I213" s="240"/>
      <c r="J213" s="241">
        <f>ROUND(I213*H213,2)</f>
        <v>0</v>
      </c>
      <c r="K213" s="237" t="s">
        <v>220</v>
      </c>
      <c r="L213" s="44"/>
      <c r="M213" s="242" t="s">
        <v>1</v>
      </c>
      <c r="N213" s="243" t="s">
        <v>39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314</v>
      </c>
      <c r="AT213" s="246" t="s">
        <v>132</v>
      </c>
      <c r="AU213" s="246" t="s">
        <v>82</v>
      </c>
      <c r="AY213" s="17" t="s">
        <v>129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82</v>
      </c>
      <c r="BK213" s="247">
        <f>ROUND(I213*H213,2)</f>
        <v>0</v>
      </c>
      <c r="BL213" s="17" t="s">
        <v>314</v>
      </c>
      <c r="BM213" s="246" t="s">
        <v>341</v>
      </c>
    </row>
    <row r="214" s="2" customFormat="1">
      <c r="A214" s="38"/>
      <c r="B214" s="39"/>
      <c r="C214" s="40"/>
      <c r="D214" s="248" t="s">
        <v>139</v>
      </c>
      <c r="E214" s="40"/>
      <c r="F214" s="249" t="s">
        <v>342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82</v>
      </c>
    </row>
    <row r="215" s="2" customFormat="1">
      <c r="A215" s="38"/>
      <c r="B215" s="39"/>
      <c r="C215" s="40"/>
      <c r="D215" s="248" t="s">
        <v>160</v>
      </c>
      <c r="E215" s="40"/>
      <c r="F215" s="252" t="s">
        <v>337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160</v>
      </c>
      <c r="AU215" s="17" t="s">
        <v>82</v>
      </c>
    </row>
    <row r="216" s="2" customFormat="1" ht="33" customHeight="1">
      <c r="A216" s="38"/>
      <c r="B216" s="39"/>
      <c r="C216" s="235" t="s">
        <v>343</v>
      </c>
      <c r="D216" s="235" t="s">
        <v>132</v>
      </c>
      <c r="E216" s="236" t="s">
        <v>344</v>
      </c>
      <c r="F216" s="237" t="s">
        <v>345</v>
      </c>
      <c r="G216" s="238" t="s">
        <v>278</v>
      </c>
      <c r="H216" s="239">
        <v>22.5</v>
      </c>
      <c r="I216" s="240"/>
      <c r="J216" s="241">
        <f>ROUND(I216*H216,2)</f>
        <v>0</v>
      </c>
      <c r="K216" s="237" t="s">
        <v>136</v>
      </c>
      <c r="L216" s="44"/>
      <c r="M216" s="242" t="s">
        <v>1</v>
      </c>
      <c r="N216" s="243" t="s">
        <v>39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314</v>
      </c>
      <c r="AT216" s="246" t="s">
        <v>132</v>
      </c>
      <c r="AU216" s="246" t="s">
        <v>82</v>
      </c>
      <c r="AY216" s="17" t="s">
        <v>129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82</v>
      </c>
      <c r="BK216" s="247">
        <f>ROUND(I216*H216,2)</f>
        <v>0</v>
      </c>
      <c r="BL216" s="17" t="s">
        <v>314</v>
      </c>
      <c r="BM216" s="246" t="s">
        <v>346</v>
      </c>
    </row>
    <row r="217" s="2" customFormat="1">
      <c r="A217" s="38"/>
      <c r="B217" s="39"/>
      <c r="C217" s="40"/>
      <c r="D217" s="248" t="s">
        <v>139</v>
      </c>
      <c r="E217" s="40"/>
      <c r="F217" s="249" t="s">
        <v>347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139</v>
      </c>
      <c r="AU217" s="17" t="s">
        <v>82</v>
      </c>
    </row>
    <row r="218" s="2" customFormat="1">
      <c r="A218" s="38"/>
      <c r="B218" s="39"/>
      <c r="C218" s="40"/>
      <c r="D218" s="248" t="s">
        <v>160</v>
      </c>
      <c r="E218" s="40"/>
      <c r="F218" s="252" t="s">
        <v>337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82</v>
      </c>
    </row>
    <row r="219" s="2" customFormat="1" ht="44.25" customHeight="1">
      <c r="A219" s="38"/>
      <c r="B219" s="39"/>
      <c r="C219" s="235" t="s">
        <v>348</v>
      </c>
      <c r="D219" s="235" t="s">
        <v>132</v>
      </c>
      <c r="E219" s="236" t="s">
        <v>349</v>
      </c>
      <c r="F219" s="237" t="s">
        <v>350</v>
      </c>
      <c r="G219" s="238" t="s">
        <v>278</v>
      </c>
      <c r="H219" s="239">
        <v>175</v>
      </c>
      <c r="I219" s="240"/>
      <c r="J219" s="241">
        <f>ROUND(I219*H219,2)</f>
        <v>0</v>
      </c>
      <c r="K219" s="237" t="s">
        <v>220</v>
      </c>
      <c r="L219" s="44"/>
      <c r="M219" s="242" t="s">
        <v>1</v>
      </c>
      <c r="N219" s="243" t="s">
        <v>39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314</v>
      </c>
      <c r="AT219" s="246" t="s">
        <v>132</v>
      </c>
      <c r="AU219" s="246" t="s">
        <v>82</v>
      </c>
      <c r="AY219" s="17" t="s">
        <v>129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82</v>
      </c>
      <c r="BK219" s="247">
        <f>ROUND(I219*H219,2)</f>
        <v>0</v>
      </c>
      <c r="BL219" s="17" t="s">
        <v>314</v>
      </c>
      <c r="BM219" s="246" t="s">
        <v>351</v>
      </c>
    </row>
    <row r="220" s="2" customFormat="1">
      <c r="A220" s="38"/>
      <c r="B220" s="39"/>
      <c r="C220" s="40"/>
      <c r="D220" s="248" t="s">
        <v>139</v>
      </c>
      <c r="E220" s="40"/>
      <c r="F220" s="249" t="s">
        <v>352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139</v>
      </c>
      <c r="AU220" s="17" t="s">
        <v>82</v>
      </c>
    </row>
    <row r="221" s="2" customFormat="1">
      <c r="A221" s="38"/>
      <c r="B221" s="39"/>
      <c r="C221" s="40"/>
      <c r="D221" s="248" t="s">
        <v>160</v>
      </c>
      <c r="E221" s="40"/>
      <c r="F221" s="252" t="s">
        <v>337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82</v>
      </c>
    </row>
    <row r="222" s="2" customFormat="1" ht="21.75" customHeight="1">
      <c r="A222" s="38"/>
      <c r="B222" s="39"/>
      <c r="C222" s="235" t="s">
        <v>353</v>
      </c>
      <c r="D222" s="235" t="s">
        <v>132</v>
      </c>
      <c r="E222" s="236" t="s">
        <v>354</v>
      </c>
      <c r="F222" s="237" t="s">
        <v>355</v>
      </c>
      <c r="G222" s="238" t="s">
        <v>165</v>
      </c>
      <c r="H222" s="239">
        <v>3</v>
      </c>
      <c r="I222" s="240"/>
      <c r="J222" s="241">
        <f>ROUND(I222*H222,2)</f>
        <v>0</v>
      </c>
      <c r="K222" s="237" t="s">
        <v>136</v>
      </c>
      <c r="L222" s="44"/>
      <c r="M222" s="242" t="s">
        <v>1</v>
      </c>
      <c r="N222" s="243" t="s">
        <v>39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314</v>
      </c>
      <c r="AT222" s="246" t="s">
        <v>132</v>
      </c>
      <c r="AU222" s="246" t="s">
        <v>82</v>
      </c>
      <c r="AY222" s="17" t="s">
        <v>129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82</v>
      </c>
      <c r="BK222" s="247">
        <f>ROUND(I222*H222,2)</f>
        <v>0</v>
      </c>
      <c r="BL222" s="17" t="s">
        <v>314</v>
      </c>
      <c r="BM222" s="246" t="s">
        <v>356</v>
      </c>
    </row>
    <row r="223" s="2" customFormat="1">
      <c r="A223" s="38"/>
      <c r="B223" s="39"/>
      <c r="C223" s="40"/>
      <c r="D223" s="248" t="s">
        <v>139</v>
      </c>
      <c r="E223" s="40"/>
      <c r="F223" s="249" t="s">
        <v>357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139</v>
      </c>
      <c r="AU223" s="17" t="s">
        <v>82</v>
      </c>
    </row>
    <row r="224" s="2" customFormat="1" ht="21.75" customHeight="1">
      <c r="A224" s="38"/>
      <c r="B224" s="39"/>
      <c r="C224" s="235" t="s">
        <v>358</v>
      </c>
      <c r="D224" s="235" t="s">
        <v>132</v>
      </c>
      <c r="E224" s="236" t="s">
        <v>359</v>
      </c>
      <c r="F224" s="237" t="s">
        <v>360</v>
      </c>
      <c r="G224" s="238" t="s">
        <v>278</v>
      </c>
      <c r="H224" s="239">
        <v>24.5</v>
      </c>
      <c r="I224" s="240"/>
      <c r="J224" s="241">
        <f>ROUND(I224*H224,2)</f>
        <v>0</v>
      </c>
      <c r="K224" s="237" t="s">
        <v>136</v>
      </c>
      <c r="L224" s="44"/>
      <c r="M224" s="242" t="s">
        <v>1</v>
      </c>
      <c r="N224" s="243" t="s">
        <v>39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314</v>
      </c>
      <c r="AT224" s="246" t="s">
        <v>132</v>
      </c>
      <c r="AU224" s="246" t="s">
        <v>82</v>
      </c>
      <c r="AY224" s="17" t="s">
        <v>129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82</v>
      </c>
      <c r="BK224" s="247">
        <f>ROUND(I224*H224,2)</f>
        <v>0</v>
      </c>
      <c r="BL224" s="17" t="s">
        <v>314</v>
      </c>
      <c r="BM224" s="246" t="s">
        <v>361</v>
      </c>
    </row>
    <row r="225" s="2" customFormat="1">
      <c r="A225" s="38"/>
      <c r="B225" s="39"/>
      <c r="C225" s="40"/>
      <c r="D225" s="248" t="s">
        <v>139</v>
      </c>
      <c r="E225" s="40"/>
      <c r="F225" s="249" t="s">
        <v>362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139</v>
      </c>
      <c r="AU225" s="17" t="s">
        <v>82</v>
      </c>
    </row>
    <row r="226" s="2" customFormat="1" ht="21.75" customHeight="1">
      <c r="A226" s="38"/>
      <c r="B226" s="39"/>
      <c r="C226" s="235" t="s">
        <v>363</v>
      </c>
      <c r="D226" s="235" t="s">
        <v>132</v>
      </c>
      <c r="E226" s="236" t="s">
        <v>364</v>
      </c>
      <c r="F226" s="237" t="s">
        <v>365</v>
      </c>
      <c r="G226" s="238" t="s">
        <v>278</v>
      </c>
      <c r="H226" s="239">
        <v>84</v>
      </c>
      <c r="I226" s="240"/>
      <c r="J226" s="241">
        <f>ROUND(I226*H226,2)</f>
        <v>0</v>
      </c>
      <c r="K226" s="237" t="s">
        <v>220</v>
      </c>
      <c r="L226" s="44"/>
      <c r="M226" s="242" t="s">
        <v>1</v>
      </c>
      <c r="N226" s="243" t="s">
        <v>39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314</v>
      </c>
      <c r="AT226" s="246" t="s">
        <v>132</v>
      </c>
      <c r="AU226" s="246" t="s">
        <v>82</v>
      </c>
      <c r="AY226" s="17" t="s">
        <v>129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82</v>
      </c>
      <c r="BK226" s="247">
        <f>ROUND(I226*H226,2)</f>
        <v>0</v>
      </c>
      <c r="BL226" s="17" t="s">
        <v>314</v>
      </c>
      <c r="BM226" s="246" t="s">
        <v>366</v>
      </c>
    </row>
    <row r="227" s="2" customFormat="1">
      <c r="A227" s="38"/>
      <c r="B227" s="39"/>
      <c r="C227" s="40"/>
      <c r="D227" s="248" t="s">
        <v>139</v>
      </c>
      <c r="E227" s="40"/>
      <c r="F227" s="249" t="s">
        <v>367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82</v>
      </c>
    </row>
    <row r="228" s="12" customFormat="1" ht="25.92" customHeight="1">
      <c r="A228" s="12"/>
      <c r="B228" s="219"/>
      <c r="C228" s="220"/>
      <c r="D228" s="221" t="s">
        <v>73</v>
      </c>
      <c r="E228" s="222" t="s">
        <v>368</v>
      </c>
      <c r="F228" s="222" t="s">
        <v>369</v>
      </c>
      <c r="G228" s="220"/>
      <c r="H228" s="220"/>
      <c r="I228" s="223"/>
      <c r="J228" s="224">
        <f>BK228</f>
        <v>0</v>
      </c>
      <c r="K228" s="220"/>
      <c r="L228" s="225"/>
      <c r="M228" s="226"/>
      <c r="N228" s="227"/>
      <c r="O228" s="227"/>
      <c r="P228" s="228">
        <f>SUM(P229:P245)</f>
        <v>0</v>
      </c>
      <c r="Q228" s="227"/>
      <c r="R228" s="228">
        <f>SUM(R229:R245)</f>
        <v>0</v>
      </c>
      <c r="S228" s="227"/>
      <c r="T228" s="229">
        <f>SUM(T229:T245)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0" t="s">
        <v>130</v>
      </c>
      <c r="AT228" s="231" t="s">
        <v>73</v>
      </c>
      <c r="AU228" s="231" t="s">
        <v>74</v>
      </c>
      <c r="AY228" s="230" t="s">
        <v>129</v>
      </c>
      <c r="BK228" s="232">
        <f>SUM(BK229:BK245)</f>
        <v>0</v>
      </c>
    </row>
    <row r="229" s="2" customFormat="1" ht="21.75" customHeight="1">
      <c r="A229" s="38"/>
      <c r="B229" s="39"/>
      <c r="C229" s="235" t="s">
        <v>370</v>
      </c>
      <c r="D229" s="235" t="s">
        <v>132</v>
      </c>
      <c r="E229" s="236" t="s">
        <v>371</v>
      </c>
      <c r="F229" s="237" t="s">
        <v>372</v>
      </c>
      <c r="G229" s="238" t="s">
        <v>165</v>
      </c>
      <c r="H229" s="239">
        <v>1</v>
      </c>
      <c r="I229" s="240"/>
      <c r="J229" s="241">
        <f>ROUND(I229*H229,2)</f>
        <v>0</v>
      </c>
      <c r="K229" s="237" t="s">
        <v>220</v>
      </c>
      <c r="L229" s="44"/>
      <c r="M229" s="242" t="s">
        <v>1</v>
      </c>
      <c r="N229" s="243" t="s">
        <v>39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137</v>
      </c>
      <c r="AT229" s="246" t="s">
        <v>132</v>
      </c>
      <c r="AU229" s="246" t="s">
        <v>82</v>
      </c>
      <c r="AY229" s="17" t="s">
        <v>129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82</v>
      </c>
      <c r="BK229" s="247">
        <f>ROUND(I229*H229,2)</f>
        <v>0</v>
      </c>
      <c r="BL229" s="17" t="s">
        <v>137</v>
      </c>
      <c r="BM229" s="246" t="s">
        <v>373</v>
      </c>
    </row>
    <row r="230" s="2" customFormat="1">
      <c r="A230" s="38"/>
      <c r="B230" s="39"/>
      <c r="C230" s="40"/>
      <c r="D230" s="248" t="s">
        <v>139</v>
      </c>
      <c r="E230" s="40"/>
      <c r="F230" s="249" t="s">
        <v>374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82</v>
      </c>
    </row>
    <row r="231" s="2" customFormat="1" ht="21.75" customHeight="1">
      <c r="A231" s="38"/>
      <c r="B231" s="39"/>
      <c r="C231" s="235" t="s">
        <v>375</v>
      </c>
      <c r="D231" s="235" t="s">
        <v>132</v>
      </c>
      <c r="E231" s="236" t="s">
        <v>376</v>
      </c>
      <c r="F231" s="237" t="s">
        <v>377</v>
      </c>
      <c r="G231" s="238" t="s">
        <v>148</v>
      </c>
      <c r="H231" s="239">
        <v>1</v>
      </c>
      <c r="I231" s="240"/>
      <c r="J231" s="241">
        <f>ROUND(I231*H231,2)</f>
        <v>0</v>
      </c>
      <c r="K231" s="237" t="s">
        <v>136</v>
      </c>
      <c r="L231" s="44"/>
      <c r="M231" s="242" t="s">
        <v>1</v>
      </c>
      <c r="N231" s="243" t="s">
        <v>39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137</v>
      </c>
      <c r="AT231" s="246" t="s">
        <v>132</v>
      </c>
      <c r="AU231" s="246" t="s">
        <v>82</v>
      </c>
      <c r="AY231" s="17" t="s">
        <v>129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82</v>
      </c>
      <c r="BK231" s="247">
        <f>ROUND(I231*H231,2)</f>
        <v>0</v>
      </c>
      <c r="BL231" s="17" t="s">
        <v>137</v>
      </c>
      <c r="BM231" s="246" t="s">
        <v>378</v>
      </c>
    </row>
    <row r="232" s="2" customFormat="1">
      <c r="A232" s="38"/>
      <c r="B232" s="39"/>
      <c r="C232" s="40"/>
      <c r="D232" s="248" t="s">
        <v>139</v>
      </c>
      <c r="E232" s="40"/>
      <c r="F232" s="249" t="s">
        <v>379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82</v>
      </c>
    </row>
    <row r="233" s="2" customFormat="1" ht="33" customHeight="1">
      <c r="A233" s="38"/>
      <c r="B233" s="39"/>
      <c r="C233" s="235" t="s">
        <v>380</v>
      </c>
      <c r="D233" s="235" t="s">
        <v>132</v>
      </c>
      <c r="E233" s="236" t="s">
        <v>381</v>
      </c>
      <c r="F233" s="237" t="s">
        <v>382</v>
      </c>
      <c r="G233" s="238" t="s">
        <v>148</v>
      </c>
      <c r="H233" s="239">
        <v>1</v>
      </c>
      <c r="I233" s="240"/>
      <c r="J233" s="241">
        <f>ROUND(I233*H233,2)</f>
        <v>0</v>
      </c>
      <c r="K233" s="237" t="s">
        <v>220</v>
      </c>
      <c r="L233" s="44"/>
      <c r="M233" s="242" t="s">
        <v>1</v>
      </c>
      <c r="N233" s="243" t="s">
        <v>39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137</v>
      </c>
      <c r="AT233" s="246" t="s">
        <v>132</v>
      </c>
      <c r="AU233" s="246" t="s">
        <v>82</v>
      </c>
      <c r="AY233" s="17" t="s">
        <v>129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82</v>
      </c>
      <c r="BK233" s="247">
        <f>ROUND(I233*H233,2)</f>
        <v>0</v>
      </c>
      <c r="BL233" s="17" t="s">
        <v>137</v>
      </c>
      <c r="BM233" s="246" t="s">
        <v>383</v>
      </c>
    </row>
    <row r="234" s="2" customFormat="1">
      <c r="A234" s="38"/>
      <c r="B234" s="39"/>
      <c r="C234" s="40"/>
      <c r="D234" s="248" t="s">
        <v>139</v>
      </c>
      <c r="E234" s="40"/>
      <c r="F234" s="249" t="s">
        <v>384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139</v>
      </c>
      <c r="AU234" s="17" t="s">
        <v>82</v>
      </c>
    </row>
    <row r="235" s="2" customFormat="1" ht="21.75" customHeight="1">
      <c r="A235" s="38"/>
      <c r="B235" s="39"/>
      <c r="C235" s="235" t="s">
        <v>385</v>
      </c>
      <c r="D235" s="235" t="s">
        <v>132</v>
      </c>
      <c r="E235" s="236" t="s">
        <v>386</v>
      </c>
      <c r="F235" s="237" t="s">
        <v>387</v>
      </c>
      <c r="G235" s="238" t="s">
        <v>388</v>
      </c>
      <c r="H235" s="263"/>
      <c r="I235" s="240"/>
      <c r="J235" s="241">
        <f>ROUND(I235*H235,2)</f>
        <v>0</v>
      </c>
      <c r="K235" s="237" t="s">
        <v>220</v>
      </c>
      <c r="L235" s="44"/>
      <c r="M235" s="242" t="s">
        <v>1</v>
      </c>
      <c r="N235" s="243" t="s">
        <v>39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137</v>
      </c>
      <c r="AT235" s="246" t="s">
        <v>132</v>
      </c>
      <c r="AU235" s="246" t="s">
        <v>82</v>
      </c>
      <c r="AY235" s="17" t="s">
        <v>129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82</v>
      </c>
      <c r="BK235" s="247">
        <f>ROUND(I235*H235,2)</f>
        <v>0</v>
      </c>
      <c r="BL235" s="17" t="s">
        <v>137</v>
      </c>
      <c r="BM235" s="246" t="s">
        <v>389</v>
      </c>
    </row>
    <row r="236" s="2" customFormat="1">
      <c r="A236" s="38"/>
      <c r="B236" s="39"/>
      <c r="C236" s="40"/>
      <c r="D236" s="248" t="s">
        <v>139</v>
      </c>
      <c r="E236" s="40"/>
      <c r="F236" s="249" t="s">
        <v>387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82</v>
      </c>
    </row>
    <row r="237" s="2" customFormat="1">
      <c r="A237" s="38"/>
      <c r="B237" s="39"/>
      <c r="C237" s="40"/>
      <c r="D237" s="248" t="s">
        <v>160</v>
      </c>
      <c r="E237" s="40"/>
      <c r="F237" s="252" t="s">
        <v>390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82</v>
      </c>
    </row>
    <row r="238" s="2" customFormat="1" ht="21.75" customHeight="1">
      <c r="A238" s="38"/>
      <c r="B238" s="39"/>
      <c r="C238" s="235" t="s">
        <v>391</v>
      </c>
      <c r="D238" s="235" t="s">
        <v>132</v>
      </c>
      <c r="E238" s="236" t="s">
        <v>392</v>
      </c>
      <c r="F238" s="237" t="s">
        <v>393</v>
      </c>
      <c r="G238" s="238" t="s">
        <v>388</v>
      </c>
      <c r="H238" s="263"/>
      <c r="I238" s="240"/>
      <c r="J238" s="241">
        <f>ROUND(I238*H238,2)</f>
        <v>0</v>
      </c>
      <c r="K238" s="237" t="s">
        <v>220</v>
      </c>
      <c r="L238" s="44"/>
      <c r="M238" s="242" t="s">
        <v>1</v>
      </c>
      <c r="N238" s="243" t="s">
        <v>39</v>
      </c>
      <c r="O238" s="91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137</v>
      </c>
      <c r="AT238" s="246" t="s">
        <v>132</v>
      </c>
      <c r="AU238" s="246" t="s">
        <v>82</v>
      </c>
      <c r="AY238" s="17" t="s">
        <v>129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82</v>
      </c>
      <c r="BK238" s="247">
        <f>ROUND(I238*H238,2)</f>
        <v>0</v>
      </c>
      <c r="BL238" s="17" t="s">
        <v>137</v>
      </c>
      <c r="BM238" s="246" t="s">
        <v>394</v>
      </c>
    </row>
    <row r="239" s="2" customFormat="1">
      <c r="A239" s="38"/>
      <c r="B239" s="39"/>
      <c r="C239" s="40"/>
      <c r="D239" s="248" t="s">
        <v>139</v>
      </c>
      <c r="E239" s="40"/>
      <c r="F239" s="249" t="s">
        <v>393</v>
      </c>
      <c r="G239" s="40"/>
      <c r="H239" s="40"/>
      <c r="I239" s="144"/>
      <c r="J239" s="40"/>
      <c r="K239" s="40"/>
      <c r="L239" s="44"/>
      <c r="M239" s="250"/>
      <c r="N239" s="25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139</v>
      </c>
      <c r="AU239" s="17" t="s">
        <v>82</v>
      </c>
    </row>
    <row r="240" s="2" customFormat="1">
      <c r="A240" s="38"/>
      <c r="B240" s="39"/>
      <c r="C240" s="40"/>
      <c r="D240" s="248" t="s">
        <v>160</v>
      </c>
      <c r="E240" s="40"/>
      <c r="F240" s="252" t="s">
        <v>390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82</v>
      </c>
    </row>
    <row r="241" s="2" customFormat="1" ht="21.75" customHeight="1">
      <c r="A241" s="38"/>
      <c r="B241" s="39"/>
      <c r="C241" s="235" t="s">
        <v>395</v>
      </c>
      <c r="D241" s="235" t="s">
        <v>132</v>
      </c>
      <c r="E241" s="236" t="s">
        <v>396</v>
      </c>
      <c r="F241" s="237" t="s">
        <v>397</v>
      </c>
      <c r="G241" s="238" t="s">
        <v>157</v>
      </c>
      <c r="H241" s="239">
        <v>200</v>
      </c>
      <c r="I241" s="240"/>
      <c r="J241" s="241">
        <f>ROUND(I241*H241,2)</f>
        <v>0</v>
      </c>
      <c r="K241" s="237" t="s">
        <v>220</v>
      </c>
      <c r="L241" s="44"/>
      <c r="M241" s="242" t="s">
        <v>1</v>
      </c>
      <c r="N241" s="243" t="s">
        <v>39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137</v>
      </c>
      <c r="AT241" s="246" t="s">
        <v>132</v>
      </c>
      <c r="AU241" s="246" t="s">
        <v>82</v>
      </c>
      <c r="AY241" s="17" t="s">
        <v>129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82</v>
      </c>
      <c r="BK241" s="247">
        <f>ROUND(I241*H241,2)</f>
        <v>0</v>
      </c>
      <c r="BL241" s="17" t="s">
        <v>137</v>
      </c>
      <c r="BM241" s="246" t="s">
        <v>398</v>
      </c>
    </row>
    <row r="242" s="2" customFormat="1">
      <c r="A242" s="38"/>
      <c r="B242" s="39"/>
      <c r="C242" s="40"/>
      <c r="D242" s="248" t="s">
        <v>139</v>
      </c>
      <c r="E242" s="40"/>
      <c r="F242" s="249" t="s">
        <v>399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82</v>
      </c>
    </row>
    <row r="243" s="2" customFormat="1" ht="33" customHeight="1">
      <c r="A243" s="38"/>
      <c r="B243" s="39"/>
      <c r="C243" s="235" t="s">
        <v>400</v>
      </c>
      <c r="D243" s="235" t="s">
        <v>132</v>
      </c>
      <c r="E243" s="236" t="s">
        <v>401</v>
      </c>
      <c r="F243" s="237" t="s">
        <v>402</v>
      </c>
      <c r="G243" s="238" t="s">
        <v>403</v>
      </c>
      <c r="H243" s="239">
        <v>100</v>
      </c>
      <c r="I243" s="240"/>
      <c r="J243" s="241">
        <f>ROUND(I243*H243,2)</f>
        <v>0</v>
      </c>
      <c r="K243" s="237" t="s">
        <v>220</v>
      </c>
      <c r="L243" s="44"/>
      <c r="M243" s="242" t="s">
        <v>1</v>
      </c>
      <c r="N243" s="243" t="s">
        <v>39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137</v>
      </c>
      <c r="AT243" s="246" t="s">
        <v>132</v>
      </c>
      <c r="AU243" s="246" t="s">
        <v>82</v>
      </c>
      <c r="AY243" s="17" t="s">
        <v>129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82</v>
      </c>
      <c r="BK243" s="247">
        <f>ROUND(I243*H243,2)</f>
        <v>0</v>
      </c>
      <c r="BL243" s="17" t="s">
        <v>137</v>
      </c>
      <c r="BM243" s="246" t="s">
        <v>404</v>
      </c>
    </row>
    <row r="244" s="2" customFormat="1">
      <c r="A244" s="38"/>
      <c r="B244" s="39"/>
      <c r="C244" s="40"/>
      <c r="D244" s="248" t="s">
        <v>139</v>
      </c>
      <c r="E244" s="40"/>
      <c r="F244" s="249" t="s">
        <v>402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82</v>
      </c>
    </row>
    <row r="245" s="2" customFormat="1">
      <c r="A245" s="38"/>
      <c r="B245" s="39"/>
      <c r="C245" s="40"/>
      <c r="D245" s="248" t="s">
        <v>160</v>
      </c>
      <c r="E245" s="40"/>
      <c r="F245" s="252" t="s">
        <v>405</v>
      </c>
      <c r="G245" s="40"/>
      <c r="H245" s="40"/>
      <c r="I245" s="144"/>
      <c r="J245" s="40"/>
      <c r="K245" s="40"/>
      <c r="L245" s="44"/>
      <c r="M245" s="264"/>
      <c r="N245" s="265"/>
      <c r="O245" s="266"/>
      <c r="P245" s="266"/>
      <c r="Q245" s="266"/>
      <c r="R245" s="266"/>
      <c r="S245" s="266"/>
      <c r="T245" s="267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160</v>
      </c>
      <c r="AU245" s="17" t="s">
        <v>82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183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9uAJqO0/GjzcgjsQ+MjGy3woe9iNRI7L9hjerEDDSGQW+zdmA3pwtrtGJEaPSW6w4SPajPHNq/BU/Tt8pucP4A==" hashValue="nO0U8NSCzZzUYY49iNGhF04V97kMiNG547Pz60rCAvNce0ee4Lv4htOOpIBlSVlcIAyHiwgsGQKXZVt6lW50xw==" algorithmName="SHA-512" password="CC35"/>
  <autoFilter ref="C120:K2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406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407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ROUND((SUM(BE121:BE295)),  2)</f>
        <v>0</v>
      </c>
      <c r="G33" s="38"/>
      <c r="H33" s="38"/>
      <c r="I33" s="162">
        <v>0.20999999999999999</v>
      </c>
      <c r="J33" s="161">
        <f>ROUND(((SUM(BE121:BE295))*I33),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ROUND((SUM(BF121:BF295)),  2)</f>
        <v>0</v>
      </c>
      <c r="G34" s="38"/>
      <c r="H34" s="38"/>
      <c r="I34" s="162">
        <v>0.14999999999999999</v>
      </c>
      <c r="J34" s="161">
        <f>ROUND(((SUM(BF121:BF295))*I34),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ROUND((SUM(BG121:BG295)),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ROUND((SUM(BH121:BH295)),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ROUND((SUM(BI121:BI295)),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Oprava přejezdu P7969 v km 109,993 Hradčovice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 Kunovice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408</v>
      </c>
      <c r="E99" s="196"/>
      <c r="F99" s="196"/>
      <c r="G99" s="196"/>
      <c r="H99" s="196"/>
      <c r="I99" s="197"/>
      <c r="J99" s="198">
        <f>J202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112</v>
      </c>
      <c r="E100" s="196"/>
      <c r="F100" s="196"/>
      <c r="G100" s="196"/>
      <c r="H100" s="196"/>
      <c r="I100" s="197"/>
      <c r="J100" s="198">
        <f>J249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113</v>
      </c>
      <c r="E101" s="196"/>
      <c r="F101" s="196"/>
      <c r="G101" s="196"/>
      <c r="H101" s="196"/>
      <c r="I101" s="197"/>
      <c r="J101" s="198">
        <f>J278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přejezdů u OŘ 2020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02 - Oprava přejezdu P7969 v km 109,993 Hradčovice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TO Kunovice</v>
      </c>
      <c r="G115" s="40"/>
      <c r="H115" s="40"/>
      <c r="I115" s="147" t="s">
        <v>22</v>
      </c>
      <c r="J115" s="79" t="str">
        <f>IF(J12="","",J12)</f>
        <v>21. 1. 2020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115</v>
      </c>
      <c r="D120" s="210" t="s">
        <v>59</v>
      </c>
      <c r="E120" s="210" t="s">
        <v>55</v>
      </c>
      <c r="F120" s="210" t="s">
        <v>56</v>
      </c>
      <c r="G120" s="210" t="s">
        <v>116</v>
      </c>
      <c r="H120" s="210" t="s">
        <v>117</v>
      </c>
      <c r="I120" s="211" t="s">
        <v>118</v>
      </c>
      <c r="J120" s="210" t="s">
        <v>106</v>
      </c>
      <c r="K120" s="212" t="s">
        <v>119</v>
      </c>
      <c r="L120" s="213"/>
      <c r="M120" s="100" t="s">
        <v>1</v>
      </c>
      <c r="N120" s="101" t="s">
        <v>38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P122+P202+P249+P278</f>
        <v>0</v>
      </c>
      <c r="Q121" s="104"/>
      <c r="R121" s="216">
        <f>R122+R202+R249+R278</f>
        <v>247.17626000000001</v>
      </c>
      <c r="S121" s="104"/>
      <c r="T121" s="217">
        <f>T122+T202+T249+T278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108</v>
      </c>
      <c r="BK121" s="218">
        <f>BK122+BK202+BK249+BK278</f>
        <v>0</v>
      </c>
    </row>
    <row r="122" s="12" customFormat="1" ht="25.92" customHeight="1">
      <c r="A122" s="12"/>
      <c r="B122" s="219"/>
      <c r="C122" s="220"/>
      <c r="D122" s="221" t="s">
        <v>73</v>
      </c>
      <c r="E122" s="222" t="s">
        <v>127</v>
      </c>
      <c r="F122" s="222" t="s">
        <v>128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74</v>
      </c>
      <c r="AY122" s="230" t="s">
        <v>129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73</v>
      </c>
      <c r="E123" s="233" t="s">
        <v>130</v>
      </c>
      <c r="F123" s="233" t="s">
        <v>131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SUM(P124:P201)</f>
        <v>0</v>
      </c>
      <c r="Q123" s="227"/>
      <c r="R123" s="228">
        <f>SUM(R124:R201)</f>
        <v>0</v>
      </c>
      <c r="S123" s="227"/>
      <c r="T123" s="229">
        <f>SUM(T124:T201)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82</v>
      </c>
      <c r="AT123" s="231" t="s">
        <v>73</v>
      </c>
      <c r="AU123" s="231" t="s">
        <v>82</v>
      </c>
      <c r="AY123" s="230" t="s">
        <v>129</v>
      </c>
      <c r="BK123" s="232">
        <f>SUM(BK124:BK201)</f>
        <v>0</v>
      </c>
    </row>
    <row r="124" s="2" customFormat="1" ht="21.75" customHeight="1">
      <c r="A124" s="38"/>
      <c r="B124" s="39"/>
      <c r="C124" s="235" t="s">
        <v>82</v>
      </c>
      <c r="D124" s="235" t="s">
        <v>132</v>
      </c>
      <c r="E124" s="236" t="s">
        <v>133</v>
      </c>
      <c r="F124" s="237" t="s">
        <v>134</v>
      </c>
      <c r="G124" s="238" t="s">
        <v>135</v>
      </c>
      <c r="H124" s="239">
        <v>76</v>
      </c>
      <c r="I124" s="240"/>
      <c r="J124" s="241">
        <f>ROUND(I124*H124,2)</f>
        <v>0</v>
      </c>
      <c r="K124" s="237" t="s">
        <v>136</v>
      </c>
      <c r="L124" s="44"/>
      <c r="M124" s="242" t="s">
        <v>1</v>
      </c>
      <c r="N124" s="243" t="s">
        <v>39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137</v>
      </c>
      <c r="AT124" s="246" t="s">
        <v>132</v>
      </c>
      <c r="AU124" s="246" t="s">
        <v>84</v>
      </c>
      <c r="AY124" s="17" t="s">
        <v>129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82</v>
      </c>
      <c r="BK124" s="247">
        <f>ROUND(I124*H124,2)</f>
        <v>0</v>
      </c>
      <c r="BL124" s="17" t="s">
        <v>137</v>
      </c>
      <c r="BM124" s="246" t="s">
        <v>409</v>
      </c>
    </row>
    <row r="125" s="2" customFormat="1">
      <c r="A125" s="38"/>
      <c r="B125" s="39"/>
      <c r="C125" s="40"/>
      <c r="D125" s="248" t="s">
        <v>139</v>
      </c>
      <c r="E125" s="40"/>
      <c r="F125" s="249" t="s">
        <v>140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84</v>
      </c>
    </row>
    <row r="126" s="2" customFormat="1" ht="21.75" customHeight="1">
      <c r="A126" s="38"/>
      <c r="B126" s="39"/>
      <c r="C126" s="235" t="s">
        <v>84</v>
      </c>
      <c r="D126" s="235" t="s">
        <v>132</v>
      </c>
      <c r="E126" s="236" t="s">
        <v>141</v>
      </c>
      <c r="F126" s="237" t="s">
        <v>142</v>
      </c>
      <c r="G126" s="238" t="s">
        <v>135</v>
      </c>
      <c r="H126" s="239">
        <v>50</v>
      </c>
      <c r="I126" s="240"/>
      <c r="J126" s="241">
        <f>ROUND(I126*H126,2)</f>
        <v>0</v>
      </c>
      <c r="K126" s="237" t="s">
        <v>136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137</v>
      </c>
      <c r="AT126" s="246" t="s">
        <v>132</v>
      </c>
      <c r="AU126" s="246" t="s">
        <v>84</v>
      </c>
      <c r="AY126" s="17" t="s">
        <v>129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137</v>
      </c>
      <c r="BM126" s="246" t="s">
        <v>410</v>
      </c>
    </row>
    <row r="127" s="2" customFormat="1">
      <c r="A127" s="38"/>
      <c r="B127" s="39"/>
      <c r="C127" s="40"/>
      <c r="D127" s="248" t="s">
        <v>139</v>
      </c>
      <c r="E127" s="40"/>
      <c r="F127" s="249" t="s">
        <v>144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84</v>
      </c>
    </row>
    <row r="128" s="2" customFormat="1" ht="21.75" customHeight="1">
      <c r="A128" s="38"/>
      <c r="B128" s="39"/>
      <c r="C128" s="235" t="s">
        <v>145</v>
      </c>
      <c r="D128" s="235" t="s">
        <v>132</v>
      </c>
      <c r="E128" s="236" t="s">
        <v>411</v>
      </c>
      <c r="F128" s="237" t="s">
        <v>412</v>
      </c>
      <c r="G128" s="238" t="s">
        <v>148</v>
      </c>
      <c r="H128" s="239">
        <v>0.0060000000000000001</v>
      </c>
      <c r="I128" s="240"/>
      <c r="J128" s="241">
        <f>ROUND(I128*H128,2)</f>
        <v>0</v>
      </c>
      <c r="K128" s="237" t="s">
        <v>220</v>
      </c>
      <c r="L128" s="44"/>
      <c r="M128" s="242" t="s">
        <v>1</v>
      </c>
      <c r="N128" s="243" t="s">
        <v>39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137</v>
      </c>
      <c r="AT128" s="246" t="s">
        <v>132</v>
      </c>
      <c r="AU128" s="246" t="s">
        <v>84</v>
      </c>
      <c r="AY128" s="17" t="s">
        <v>129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82</v>
      </c>
      <c r="BK128" s="247">
        <f>ROUND(I128*H128,2)</f>
        <v>0</v>
      </c>
      <c r="BL128" s="17" t="s">
        <v>137</v>
      </c>
      <c r="BM128" s="246" t="s">
        <v>413</v>
      </c>
    </row>
    <row r="129" s="2" customFormat="1">
      <c r="A129" s="38"/>
      <c r="B129" s="39"/>
      <c r="C129" s="40"/>
      <c r="D129" s="248" t="s">
        <v>139</v>
      </c>
      <c r="E129" s="40"/>
      <c r="F129" s="249" t="s">
        <v>414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139</v>
      </c>
      <c r="AU129" s="17" t="s">
        <v>84</v>
      </c>
    </row>
    <row r="130" s="2" customFormat="1" ht="21.75" customHeight="1">
      <c r="A130" s="38"/>
      <c r="B130" s="39"/>
      <c r="C130" s="235" t="s">
        <v>137</v>
      </c>
      <c r="D130" s="235" t="s">
        <v>132</v>
      </c>
      <c r="E130" s="236" t="s">
        <v>415</v>
      </c>
      <c r="F130" s="237" t="s">
        <v>416</v>
      </c>
      <c r="G130" s="238" t="s">
        <v>148</v>
      </c>
      <c r="H130" s="239">
        <v>0.014</v>
      </c>
      <c r="I130" s="240"/>
      <c r="J130" s="241">
        <f>ROUND(I130*H130,2)</f>
        <v>0</v>
      </c>
      <c r="K130" s="237" t="s">
        <v>220</v>
      </c>
      <c r="L130" s="44"/>
      <c r="M130" s="242" t="s">
        <v>1</v>
      </c>
      <c r="N130" s="243" t="s">
        <v>39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137</v>
      </c>
      <c r="AT130" s="246" t="s">
        <v>132</v>
      </c>
      <c r="AU130" s="246" t="s">
        <v>84</v>
      </c>
      <c r="AY130" s="17" t="s">
        <v>129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82</v>
      </c>
      <c r="BK130" s="247">
        <f>ROUND(I130*H130,2)</f>
        <v>0</v>
      </c>
      <c r="BL130" s="17" t="s">
        <v>137</v>
      </c>
      <c r="BM130" s="246" t="s">
        <v>417</v>
      </c>
    </row>
    <row r="131" s="2" customFormat="1">
      <c r="A131" s="38"/>
      <c r="B131" s="39"/>
      <c r="C131" s="40"/>
      <c r="D131" s="248" t="s">
        <v>139</v>
      </c>
      <c r="E131" s="40"/>
      <c r="F131" s="249" t="s">
        <v>418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84</v>
      </c>
    </row>
    <row r="132" s="2" customFormat="1" ht="21.75" customHeight="1">
      <c r="A132" s="38"/>
      <c r="B132" s="39"/>
      <c r="C132" s="235" t="s">
        <v>130</v>
      </c>
      <c r="D132" s="235" t="s">
        <v>132</v>
      </c>
      <c r="E132" s="236" t="s">
        <v>419</v>
      </c>
      <c r="F132" s="237" t="s">
        <v>420</v>
      </c>
      <c r="G132" s="238" t="s">
        <v>148</v>
      </c>
      <c r="H132" s="239">
        <v>0.017999999999999999</v>
      </c>
      <c r="I132" s="240"/>
      <c r="J132" s="241">
        <f>ROUND(I132*H132,2)</f>
        <v>0</v>
      </c>
      <c r="K132" s="237" t="s">
        <v>136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137</v>
      </c>
      <c r="AT132" s="246" t="s">
        <v>132</v>
      </c>
      <c r="AU132" s="246" t="s">
        <v>84</v>
      </c>
      <c r="AY132" s="17" t="s">
        <v>129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137</v>
      </c>
      <c r="BM132" s="246" t="s">
        <v>421</v>
      </c>
    </row>
    <row r="133" s="2" customFormat="1">
      <c r="A133" s="38"/>
      <c r="B133" s="39"/>
      <c r="C133" s="40"/>
      <c r="D133" s="248" t="s">
        <v>139</v>
      </c>
      <c r="E133" s="40"/>
      <c r="F133" s="249" t="s">
        <v>422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84</v>
      </c>
    </row>
    <row r="134" s="2" customFormat="1" ht="21.75" customHeight="1">
      <c r="A134" s="38"/>
      <c r="B134" s="39"/>
      <c r="C134" s="235" t="s">
        <v>162</v>
      </c>
      <c r="D134" s="235" t="s">
        <v>132</v>
      </c>
      <c r="E134" s="236" t="s">
        <v>423</v>
      </c>
      <c r="F134" s="237" t="s">
        <v>424</v>
      </c>
      <c r="G134" s="238" t="s">
        <v>148</v>
      </c>
      <c r="H134" s="239">
        <v>0.037999999999999999</v>
      </c>
      <c r="I134" s="240"/>
      <c r="J134" s="241">
        <f>ROUND(I134*H134,2)</f>
        <v>0</v>
      </c>
      <c r="K134" s="237" t="s">
        <v>136</v>
      </c>
      <c r="L134" s="44"/>
      <c r="M134" s="242" t="s">
        <v>1</v>
      </c>
      <c r="N134" s="243" t="s">
        <v>39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137</v>
      </c>
      <c r="AT134" s="246" t="s">
        <v>132</v>
      </c>
      <c r="AU134" s="246" t="s">
        <v>84</v>
      </c>
      <c r="AY134" s="17" t="s">
        <v>129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82</v>
      </c>
      <c r="BK134" s="247">
        <f>ROUND(I134*H134,2)</f>
        <v>0</v>
      </c>
      <c r="BL134" s="17" t="s">
        <v>137</v>
      </c>
      <c r="BM134" s="246" t="s">
        <v>425</v>
      </c>
    </row>
    <row r="135" s="2" customFormat="1">
      <c r="A135" s="38"/>
      <c r="B135" s="39"/>
      <c r="C135" s="40"/>
      <c r="D135" s="248" t="s">
        <v>139</v>
      </c>
      <c r="E135" s="40"/>
      <c r="F135" s="249" t="s">
        <v>426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84</v>
      </c>
    </row>
    <row r="136" s="2" customFormat="1" ht="21.75" customHeight="1">
      <c r="A136" s="38"/>
      <c r="B136" s="39"/>
      <c r="C136" s="235" t="s">
        <v>169</v>
      </c>
      <c r="D136" s="235" t="s">
        <v>132</v>
      </c>
      <c r="E136" s="236" t="s">
        <v>427</v>
      </c>
      <c r="F136" s="237" t="s">
        <v>428</v>
      </c>
      <c r="G136" s="238" t="s">
        <v>165</v>
      </c>
      <c r="H136" s="239">
        <v>10</v>
      </c>
      <c r="I136" s="240"/>
      <c r="J136" s="241">
        <f>ROUND(I136*H136,2)</f>
        <v>0</v>
      </c>
      <c r="K136" s="237" t="s">
        <v>136</v>
      </c>
      <c r="L136" s="44"/>
      <c r="M136" s="242" t="s">
        <v>1</v>
      </c>
      <c r="N136" s="243" t="s">
        <v>39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137</v>
      </c>
      <c r="AT136" s="246" t="s">
        <v>132</v>
      </c>
      <c r="AU136" s="246" t="s">
        <v>84</v>
      </c>
      <c r="AY136" s="17" t="s">
        <v>129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82</v>
      </c>
      <c r="BK136" s="247">
        <f>ROUND(I136*H136,2)</f>
        <v>0</v>
      </c>
      <c r="BL136" s="17" t="s">
        <v>137</v>
      </c>
      <c r="BM136" s="246" t="s">
        <v>429</v>
      </c>
    </row>
    <row r="137" s="2" customFormat="1">
      <c r="A137" s="38"/>
      <c r="B137" s="39"/>
      <c r="C137" s="40"/>
      <c r="D137" s="248" t="s">
        <v>139</v>
      </c>
      <c r="E137" s="40"/>
      <c r="F137" s="249" t="s">
        <v>430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84</v>
      </c>
    </row>
    <row r="138" s="2" customFormat="1">
      <c r="A138" s="38"/>
      <c r="B138" s="39"/>
      <c r="C138" s="40"/>
      <c r="D138" s="248" t="s">
        <v>160</v>
      </c>
      <c r="E138" s="40"/>
      <c r="F138" s="252" t="s">
        <v>168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84</v>
      </c>
    </row>
    <row r="139" s="2" customFormat="1" ht="21.75" customHeight="1">
      <c r="A139" s="38"/>
      <c r="B139" s="39"/>
      <c r="C139" s="235" t="s">
        <v>175</v>
      </c>
      <c r="D139" s="235" t="s">
        <v>132</v>
      </c>
      <c r="E139" s="236" t="s">
        <v>170</v>
      </c>
      <c r="F139" s="237" t="s">
        <v>171</v>
      </c>
      <c r="G139" s="238" t="s">
        <v>165</v>
      </c>
      <c r="H139" s="239">
        <v>8</v>
      </c>
      <c r="I139" s="240"/>
      <c r="J139" s="241">
        <f>ROUND(I139*H139,2)</f>
        <v>0</v>
      </c>
      <c r="K139" s="237" t="s">
        <v>136</v>
      </c>
      <c r="L139" s="44"/>
      <c r="M139" s="242" t="s">
        <v>1</v>
      </c>
      <c r="N139" s="243" t="s">
        <v>39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137</v>
      </c>
      <c r="AT139" s="246" t="s">
        <v>132</v>
      </c>
      <c r="AU139" s="246" t="s">
        <v>84</v>
      </c>
      <c r="AY139" s="17" t="s">
        <v>129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82</v>
      </c>
      <c r="BK139" s="247">
        <f>ROUND(I139*H139,2)</f>
        <v>0</v>
      </c>
      <c r="BL139" s="17" t="s">
        <v>137</v>
      </c>
      <c r="BM139" s="246" t="s">
        <v>431</v>
      </c>
    </row>
    <row r="140" s="2" customFormat="1">
      <c r="A140" s="38"/>
      <c r="B140" s="39"/>
      <c r="C140" s="40"/>
      <c r="D140" s="248" t="s">
        <v>139</v>
      </c>
      <c r="E140" s="40"/>
      <c r="F140" s="249" t="s">
        <v>173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139</v>
      </c>
      <c r="AU140" s="17" t="s">
        <v>84</v>
      </c>
    </row>
    <row r="141" s="2" customFormat="1">
      <c r="A141" s="38"/>
      <c r="B141" s="39"/>
      <c r="C141" s="40"/>
      <c r="D141" s="248" t="s">
        <v>160</v>
      </c>
      <c r="E141" s="40"/>
      <c r="F141" s="252" t="s">
        <v>174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84</v>
      </c>
    </row>
    <row r="142" s="2" customFormat="1" ht="21.75" customHeight="1">
      <c r="A142" s="38"/>
      <c r="B142" s="39"/>
      <c r="C142" s="235" t="s">
        <v>181</v>
      </c>
      <c r="D142" s="235" t="s">
        <v>132</v>
      </c>
      <c r="E142" s="236" t="s">
        <v>176</v>
      </c>
      <c r="F142" s="237" t="s">
        <v>177</v>
      </c>
      <c r="G142" s="238" t="s">
        <v>148</v>
      </c>
      <c r="H142" s="239">
        <v>0.80000000000000004</v>
      </c>
      <c r="I142" s="240"/>
      <c r="J142" s="241">
        <f>ROUND(I142*H142,2)</f>
        <v>0</v>
      </c>
      <c r="K142" s="237" t="s">
        <v>136</v>
      </c>
      <c r="L142" s="44"/>
      <c r="M142" s="242" t="s">
        <v>1</v>
      </c>
      <c r="N142" s="243" t="s">
        <v>39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137</v>
      </c>
      <c r="AT142" s="246" t="s">
        <v>132</v>
      </c>
      <c r="AU142" s="246" t="s">
        <v>84</v>
      </c>
      <c r="AY142" s="17" t="s">
        <v>129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82</v>
      </c>
      <c r="BK142" s="247">
        <f>ROUND(I142*H142,2)</f>
        <v>0</v>
      </c>
      <c r="BL142" s="17" t="s">
        <v>137</v>
      </c>
      <c r="BM142" s="246" t="s">
        <v>432</v>
      </c>
    </row>
    <row r="143" s="2" customFormat="1">
      <c r="A143" s="38"/>
      <c r="B143" s="39"/>
      <c r="C143" s="40"/>
      <c r="D143" s="248" t="s">
        <v>139</v>
      </c>
      <c r="E143" s="40"/>
      <c r="F143" s="249" t="s">
        <v>179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84</v>
      </c>
    </row>
    <row r="144" s="2" customFormat="1">
      <c r="A144" s="38"/>
      <c r="B144" s="39"/>
      <c r="C144" s="40"/>
      <c r="D144" s="248" t="s">
        <v>160</v>
      </c>
      <c r="E144" s="40"/>
      <c r="F144" s="252" t="s">
        <v>180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84</v>
      </c>
    </row>
    <row r="145" s="2" customFormat="1" ht="21.75" customHeight="1">
      <c r="A145" s="38"/>
      <c r="B145" s="39"/>
      <c r="C145" s="235" t="s">
        <v>187</v>
      </c>
      <c r="D145" s="235" t="s">
        <v>132</v>
      </c>
      <c r="E145" s="236" t="s">
        <v>433</v>
      </c>
      <c r="F145" s="237" t="s">
        <v>434</v>
      </c>
      <c r="G145" s="238" t="s">
        <v>157</v>
      </c>
      <c r="H145" s="239">
        <v>80</v>
      </c>
      <c r="I145" s="240"/>
      <c r="J145" s="241">
        <f>ROUND(I145*H145,2)</f>
        <v>0</v>
      </c>
      <c r="K145" s="237" t="s">
        <v>220</v>
      </c>
      <c r="L145" s="44"/>
      <c r="M145" s="242" t="s">
        <v>1</v>
      </c>
      <c r="N145" s="243" t="s">
        <v>39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137</v>
      </c>
      <c r="AT145" s="246" t="s">
        <v>132</v>
      </c>
      <c r="AU145" s="246" t="s">
        <v>84</v>
      </c>
      <c r="AY145" s="17" t="s">
        <v>129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82</v>
      </c>
      <c r="BK145" s="247">
        <f>ROUND(I145*H145,2)</f>
        <v>0</v>
      </c>
      <c r="BL145" s="17" t="s">
        <v>137</v>
      </c>
      <c r="BM145" s="246" t="s">
        <v>435</v>
      </c>
    </row>
    <row r="146" s="2" customFormat="1">
      <c r="A146" s="38"/>
      <c r="B146" s="39"/>
      <c r="C146" s="40"/>
      <c r="D146" s="248" t="s">
        <v>139</v>
      </c>
      <c r="E146" s="40"/>
      <c r="F146" s="249" t="s">
        <v>436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139</v>
      </c>
      <c r="AU146" s="17" t="s">
        <v>84</v>
      </c>
    </row>
    <row r="147" s="2" customFormat="1">
      <c r="A147" s="38"/>
      <c r="B147" s="39"/>
      <c r="C147" s="40"/>
      <c r="D147" s="248" t="s">
        <v>160</v>
      </c>
      <c r="E147" s="40"/>
      <c r="F147" s="252" t="s">
        <v>437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84</v>
      </c>
    </row>
    <row r="148" s="2" customFormat="1" ht="21.75" customHeight="1">
      <c r="A148" s="38"/>
      <c r="B148" s="39"/>
      <c r="C148" s="235" t="s">
        <v>193</v>
      </c>
      <c r="D148" s="235" t="s">
        <v>132</v>
      </c>
      <c r="E148" s="236" t="s">
        <v>438</v>
      </c>
      <c r="F148" s="237" t="s">
        <v>439</v>
      </c>
      <c r="G148" s="238" t="s">
        <v>190</v>
      </c>
      <c r="H148" s="239">
        <v>6</v>
      </c>
      <c r="I148" s="240"/>
      <c r="J148" s="241">
        <f>ROUND(I148*H148,2)</f>
        <v>0</v>
      </c>
      <c r="K148" s="237" t="s">
        <v>136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137</v>
      </c>
      <c r="AT148" s="246" t="s">
        <v>132</v>
      </c>
      <c r="AU148" s="246" t="s">
        <v>84</v>
      </c>
      <c r="AY148" s="17" t="s">
        <v>129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137</v>
      </c>
      <c r="BM148" s="246" t="s">
        <v>440</v>
      </c>
    </row>
    <row r="149" s="2" customFormat="1">
      <c r="A149" s="38"/>
      <c r="B149" s="39"/>
      <c r="C149" s="40"/>
      <c r="D149" s="248" t="s">
        <v>139</v>
      </c>
      <c r="E149" s="40"/>
      <c r="F149" s="249" t="s">
        <v>441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84</v>
      </c>
    </row>
    <row r="150" s="2" customFormat="1" ht="21.75" customHeight="1">
      <c r="A150" s="38"/>
      <c r="B150" s="39"/>
      <c r="C150" s="235" t="s">
        <v>198</v>
      </c>
      <c r="D150" s="235" t="s">
        <v>132</v>
      </c>
      <c r="E150" s="236" t="s">
        <v>442</v>
      </c>
      <c r="F150" s="237" t="s">
        <v>443</v>
      </c>
      <c r="G150" s="238" t="s">
        <v>190</v>
      </c>
      <c r="H150" s="239">
        <v>2</v>
      </c>
      <c r="I150" s="240"/>
      <c r="J150" s="241">
        <f>ROUND(I150*H150,2)</f>
        <v>0</v>
      </c>
      <c r="K150" s="237" t="s">
        <v>220</v>
      </c>
      <c r="L150" s="44"/>
      <c r="M150" s="242" t="s">
        <v>1</v>
      </c>
      <c r="N150" s="243" t="s">
        <v>39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137</v>
      </c>
      <c r="AT150" s="246" t="s">
        <v>132</v>
      </c>
      <c r="AU150" s="246" t="s">
        <v>84</v>
      </c>
      <c r="AY150" s="17" t="s">
        <v>129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82</v>
      </c>
      <c r="BK150" s="247">
        <f>ROUND(I150*H150,2)</f>
        <v>0</v>
      </c>
      <c r="BL150" s="17" t="s">
        <v>137</v>
      </c>
      <c r="BM150" s="246" t="s">
        <v>444</v>
      </c>
    </row>
    <row r="151" s="2" customFormat="1">
      <c r="A151" s="38"/>
      <c r="B151" s="39"/>
      <c r="C151" s="40"/>
      <c r="D151" s="248" t="s">
        <v>139</v>
      </c>
      <c r="E151" s="40"/>
      <c r="F151" s="249" t="s">
        <v>445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84</v>
      </c>
    </row>
    <row r="152" s="2" customFormat="1" ht="33" customHeight="1">
      <c r="A152" s="38"/>
      <c r="B152" s="39"/>
      <c r="C152" s="235" t="s">
        <v>203</v>
      </c>
      <c r="D152" s="235" t="s">
        <v>132</v>
      </c>
      <c r="E152" s="236" t="s">
        <v>446</v>
      </c>
      <c r="F152" s="237" t="s">
        <v>447</v>
      </c>
      <c r="G152" s="238" t="s">
        <v>157</v>
      </c>
      <c r="H152" s="239">
        <v>200</v>
      </c>
      <c r="I152" s="240"/>
      <c r="J152" s="241">
        <f>ROUND(I152*H152,2)</f>
        <v>0</v>
      </c>
      <c r="K152" s="237" t="s">
        <v>136</v>
      </c>
      <c r="L152" s="44"/>
      <c r="M152" s="242" t="s">
        <v>1</v>
      </c>
      <c r="N152" s="243" t="s">
        <v>39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137</v>
      </c>
      <c r="AT152" s="246" t="s">
        <v>132</v>
      </c>
      <c r="AU152" s="246" t="s">
        <v>84</v>
      </c>
      <c r="AY152" s="17" t="s">
        <v>129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82</v>
      </c>
      <c r="BK152" s="247">
        <f>ROUND(I152*H152,2)</f>
        <v>0</v>
      </c>
      <c r="BL152" s="17" t="s">
        <v>137</v>
      </c>
      <c r="BM152" s="246" t="s">
        <v>448</v>
      </c>
    </row>
    <row r="153" s="2" customFormat="1">
      <c r="A153" s="38"/>
      <c r="B153" s="39"/>
      <c r="C153" s="40"/>
      <c r="D153" s="248" t="s">
        <v>139</v>
      </c>
      <c r="E153" s="40"/>
      <c r="F153" s="249" t="s">
        <v>449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84</v>
      </c>
    </row>
    <row r="154" s="2" customFormat="1">
      <c r="A154" s="38"/>
      <c r="B154" s="39"/>
      <c r="C154" s="40"/>
      <c r="D154" s="248" t="s">
        <v>160</v>
      </c>
      <c r="E154" s="40"/>
      <c r="F154" s="252" t="s">
        <v>161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160</v>
      </c>
      <c r="AU154" s="17" t="s">
        <v>84</v>
      </c>
    </row>
    <row r="155" s="2" customFormat="1" ht="21.75" customHeight="1">
      <c r="A155" s="38"/>
      <c r="B155" s="39"/>
      <c r="C155" s="235" t="s">
        <v>208</v>
      </c>
      <c r="D155" s="235" t="s">
        <v>132</v>
      </c>
      <c r="E155" s="236" t="s">
        <v>209</v>
      </c>
      <c r="F155" s="237" t="s">
        <v>210</v>
      </c>
      <c r="G155" s="238" t="s">
        <v>165</v>
      </c>
      <c r="H155" s="239">
        <v>2</v>
      </c>
      <c r="I155" s="240"/>
      <c r="J155" s="241">
        <f>ROUND(I155*H155,2)</f>
        <v>0</v>
      </c>
      <c r="K155" s="237" t="s">
        <v>136</v>
      </c>
      <c r="L155" s="44"/>
      <c r="M155" s="242" t="s">
        <v>1</v>
      </c>
      <c r="N155" s="243" t="s">
        <v>39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137</v>
      </c>
      <c r="AT155" s="246" t="s">
        <v>132</v>
      </c>
      <c r="AU155" s="246" t="s">
        <v>84</v>
      </c>
      <c r="AY155" s="17" t="s">
        <v>129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82</v>
      </c>
      <c r="BK155" s="247">
        <f>ROUND(I155*H155,2)</f>
        <v>0</v>
      </c>
      <c r="BL155" s="17" t="s">
        <v>137</v>
      </c>
      <c r="BM155" s="246" t="s">
        <v>450</v>
      </c>
    </row>
    <row r="156" s="2" customFormat="1">
      <c r="A156" s="38"/>
      <c r="B156" s="39"/>
      <c r="C156" s="40"/>
      <c r="D156" s="248" t="s">
        <v>139</v>
      </c>
      <c r="E156" s="40"/>
      <c r="F156" s="249" t="s">
        <v>212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84</v>
      </c>
    </row>
    <row r="157" s="2" customFormat="1" ht="33" customHeight="1">
      <c r="A157" s="38"/>
      <c r="B157" s="39"/>
      <c r="C157" s="235" t="s">
        <v>8</v>
      </c>
      <c r="D157" s="235" t="s">
        <v>132</v>
      </c>
      <c r="E157" s="236" t="s">
        <v>224</v>
      </c>
      <c r="F157" s="237" t="s">
        <v>225</v>
      </c>
      <c r="G157" s="238" t="s">
        <v>157</v>
      </c>
      <c r="H157" s="239">
        <v>18</v>
      </c>
      <c r="I157" s="240"/>
      <c r="J157" s="241">
        <f>ROUND(I157*H157,2)</f>
        <v>0</v>
      </c>
      <c r="K157" s="237" t="s">
        <v>136</v>
      </c>
      <c r="L157" s="44"/>
      <c r="M157" s="242" t="s">
        <v>1</v>
      </c>
      <c r="N157" s="243" t="s">
        <v>39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137</v>
      </c>
      <c r="AT157" s="246" t="s">
        <v>132</v>
      </c>
      <c r="AU157" s="246" t="s">
        <v>84</v>
      </c>
      <c r="AY157" s="17" t="s">
        <v>129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137</v>
      </c>
      <c r="BM157" s="246" t="s">
        <v>451</v>
      </c>
    </row>
    <row r="158" s="2" customFormat="1">
      <c r="A158" s="38"/>
      <c r="B158" s="39"/>
      <c r="C158" s="40"/>
      <c r="D158" s="248" t="s">
        <v>139</v>
      </c>
      <c r="E158" s="40"/>
      <c r="F158" s="249" t="s">
        <v>227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84</v>
      </c>
    </row>
    <row r="159" s="2" customFormat="1" ht="21.75" customHeight="1">
      <c r="A159" s="38"/>
      <c r="B159" s="39"/>
      <c r="C159" s="235" t="s">
        <v>217</v>
      </c>
      <c r="D159" s="235" t="s">
        <v>132</v>
      </c>
      <c r="E159" s="236" t="s">
        <v>452</v>
      </c>
      <c r="F159" s="237" t="s">
        <v>453</v>
      </c>
      <c r="G159" s="238" t="s">
        <v>157</v>
      </c>
      <c r="H159" s="239">
        <v>36</v>
      </c>
      <c r="I159" s="240"/>
      <c r="J159" s="241">
        <f>ROUND(I159*H159,2)</f>
        <v>0</v>
      </c>
      <c r="K159" s="237" t="s">
        <v>220</v>
      </c>
      <c r="L159" s="44"/>
      <c r="M159" s="242" t="s">
        <v>1</v>
      </c>
      <c r="N159" s="243" t="s">
        <v>39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137</v>
      </c>
      <c r="AT159" s="246" t="s">
        <v>132</v>
      </c>
      <c r="AU159" s="246" t="s">
        <v>84</v>
      </c>
      <c r="AY159" s="17" t="s">
        <v>129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82</v>
      </c>
      <c r="BK159" s="247">
        <f>ROUND(I159*H159,2)</f>
        <v>0</v>
      </c>
      <c r="BL159" s="17" t="s">
        <v>137</v>
      </c>
      <c r="BM159" s="246" t="s">
        <v>454</v>
      </c>
    </row>
    <row r="160" s="2" customFormat="1">
      <c r="A160" s="38"/>
      <c r="B160" s="39"/>
      <c r="C160" s="40"/>
      <c r="D160" s="248" t="s">
        <v>139</v>
      </c>
      <c r="E160" s="40"/>
      <c r="F160" s="249" t="s">
        <v>455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84</v>
      </c>
    </row>
    <row r="161" s="2" customFormat="1" ht="21.75" customHeight="1">
      <c r="A161" s="38"/>
      <c r="B161" s="39"/>
      <c r="C161" s="235" t="s">
        <v>223</v>
      </c>
      <c r="D161" s="235" t="s">
        <v>132</v>
      </c>
      <c r="E161" s="236" t="s">
        <v>456</v>
      </c>
      <c r="F161" s="237" t="s">
        <v>457</v>
      </c>
      <c r="G161" s="238" t="s">
        <v>157</v>
      </c>
      <c r="H161" s="239">
        <v>36</v>
      </c>
      <c r="I161" s="240"/>
      <c r="J161" s="241">
        <f>ROUND(I161*H161,2)</f>
        <v>0</v>
      </c>
      <c r="K161" s="237" t="s">
        <v>220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137</v>
      </c>
      <c r="AT161" s="246" t="s">
        <v>132</v>
      </c>
      <c r="AU161" s="246" t="s">
        <v>84</v>
      </c>
      <c r="AY161" s="17" t="s">
        <v>129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137</v>
      </c>
      <c r="BM161" s="246" t="s">
        <v>458</v>
      </c>
    </row>
    <row r="162" s="2" customFormat="1">
      <c r="A162" s="38"/>
      <c r="B162" s="39"/>
      <c r="C162" s="40"/>
      <c r="D162" s="248" t="s">
        <v>139</v>
      </c>
      <c r="E162" s="40"/>
      <c r="F162" s="249" t="s">
        <v>459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84</v>
      </c>
    </row>
    <row r="163" s="2" customFormat="1" ht="21.75" customHeight="1">
      <c r="A163" s="38"/>
      <c r="B163" s="39"/>
      <c r="C163" s="235" t="s">
        <v>228</v>
      </c>
      <c r="D163" s="235" t="s">
        <v>132</v>
      </c>
      <c r="E163" s="236" t="s">
        <v>460</v>
      </c>
      <c r="F163" s="237" t="s">
        <v>461</v>
      </c>
      <c r="G163" s="238" t="s">
        <v>165</v>
      </c>
      <c r="H163" s="239">
        <v>2</v>
      </c>
      <c r="I163" s="240"/>
      <c r="J163" s="241">
        <f>ROUND(I163*H163,2)</f>
        <v>0</v>
      </c>
      <c r="K163" s="237" t="s">
        <v>220</v>
      </c>
      <c r="L163" s="44"/>
      <c r="M163" s="242" t="s">
        <v>1</v>
      </c>
      <c r="N163" s="243" t="s">
        <v>39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137</v>
      </c>
      <c r="AT163" s="246" t="s">
        <v>132</v>
      </c>
      <c r="AU163" s="246" t="s">
        <v>84</v>
      </c>
      <c r="AY163" s="17" t="s">
        <v>129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82</v>
      </c>
      <c r="BK163" s="247">
        <f>ROUND(I163*H163,2)</f>
        <v>0</v>
      </c>
      <c r="BL163" s="17" t="s">
        <v>137</v>
      </c>
      <c r="BM163" s="246" t="s">
        <v>462</v>
      </c>
    </row>
    <row r="164" s="2" customFormat="1">
      <c r="A164" s="38"/>
      <c r="B164" s="39"/>
      <c r="C164" s="40"/>
      <c r="D164" s="248" t="s">
        <v>139</v>
      </c>
      <c r="E164" s="40"/>
      <c r="F164" s="249" t="s">
        <v>463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139</v>
      </c>
      <c r="AU164" s="17" t="s">
        <v>84</v>
      </c>
    </row>
    <row r="165" s="2" customFormat="1" ht="21.75" customHeight="1">
      <c r="A165" s="38"/>
      <c r="B165" s="39"/>
      <c r="C165" s="235" t="s">
        <v>233</v>
      </c>
      <c r="D165" s="235" t="s">
        <v>132</v>
      </c>
      <c r="E165" s="236" t="s">
        <v>229</v>
      </c>
      <c r="F165" s="237" t="s">
        <v>230</v>
      </c>
      <c r="G165" s="238" t="s">
        <v>157</v>
      </c>
      <c r="H165" s="239">
        <v>32</v>
      </c>
      <c r="I165" s="240"/>
      <c r="J165" s="241">
        <f>ROUND(I165*H165,2)</f>
        <v>0</v>
      </c>
      <c r="K165" s="237" t="s">
        <v>220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137</v>
      </c>
      <c r="AT165" s="246" t="s">
        <v>132</v>
      </c>
      <c r="AU165" s="246" t="s">
        <v>84</v>
      </c>
      <c r="AY165" s="17" t="s">
        <v>129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137</v>
      </c>
      <c r="BM165" s="246" t="s">
        <v>464</v>
      </c>
    </row>
    <row r="166" s="2" customFormat="1">
      <c r="A166" s="38"/>
      <c r="B166" s="39"/>
      <c r="C166" s="40"/>
      <c r="D166" s="248" t="s">
        <v>139</v>
      </c>
      <c r="E166" s="40"/>
      <c r="F166" s="249" t="s">
        <v>232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84</v>
      </c>
    </row>
    <row r="167" s="2" customFormat="1" ht="21.75" customHeight="1">
      <c r="A167" s="38"/>
      <c r="B167" s="39"/>
      <c r="C167" s="235" t="s">
        <v>239</v>
      </c>
      <c r="D167" s="235" t="s">
        <v>132</v>
      </c>
      <c r="E167" s="236" t="s">
        <v>234</v>
      </c>
      <c r="F167" s="237" t="s">
        <v>235</v>
      </c>
      <c r="G167" s="238" t="s">
        <v>236</v>
      </c>
      <c r="H167" s="239">
        <v>100</v>
      </c>
      <c r="I167" s="240"/>
      <c r="J167" s="241">
        <f>ROUND(I167*H167,2)</f>
        <v>0</v>
      </c>
      <c r="K167" s="237" t="s">
        <v>220</v>
      </c>
      <c r="L167" s="44"/>
      <c r="M167" s="242" t="s">
        <v>1</v>
      </c>
      <c r="N167" s="243" t="s">
        <v>39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137</v>
      </c>
      <c r="AT167" s="246" t="s">
        <v>132</v>
      </c>
      <c r="AU167" s="246" t="s">
        <v>84</v>
      </c>
      <c r="AY167" s="17" t="s">
        <v>129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137</v>
      </c>
      <c r="BM167" s="246" t="s">
        <v>465</v>
      </c>
    </row>
    <row r="168" s="2" customFormat="1">
      <c r="A168" s="38"/>
      <c r="B168" s="39"/>
      <c r="C168" s="40"/>
      <c r="D168" s="248" t="s">
        <v>139</v>
      </c>
      <c r="E168" s="40"/>
      <c r="F168" s="249" t="s">
        <v>238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84</v>
      </c>
    </row>
    <row r="169" s="2" customFormat="1" ht="21.75" customHeight="1">
      <c r="A169" s="38"/>
      <c r="B169" s="39"/>
      <c r="C169" s="235" t="s">
        <v>7</v>
      </c>
      <c r="D169" s="235" t="s">
        <v>132</v>
      </c>
      <c r="E169" s="236" t="s">
        <v>240</v>
      </c>
      <c r="F169" s="237" t="s">
        <v>241</v>
      </c>
      <c r="G169" s="238" t="s">
        <v>236</v>
      </c>
      <c r="H169" s="239">
        <v>62</v>
      </c>
      <c r="I169" s="240"/>
      <c r="J169" s="241">
        <f>ROUND(I169*H169,2)</f>
        <v>0</v>
      </c>
      <c r="K169" s="237" t="s">
        <v>136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137</v>
      </c>
      <c r="AT169" s="246" t="s">
        <v>132</v>
      </c>
      <c r="AU169" s="246" t="s">
        <v>84</v>
      </c>
      <c r="AY169" s="17" t="s">
        <v>129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137</v>
      </c>
      <c r="BM169" s="246" t="s">
        <v>466</v>
      </c>
    </row>
    <row r="170" s="2" customFormat="1">
      <c r="A170" s="38"/>
      <c r="B170" s="39"/>
      <c r="C170" s="40"/>
      <c r="D170" s="248" t="s">
        <v>139</v>
      </c>
      <c r="E170" s="40"/>
      <c r="F170" s="249" t="s">
        <v>243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139</v>
      </c>
      <c r="AU170" s="17" t="s">
        <v>84</v>
      </c>
    </row>
    <row r="171" s="2" customFormat="1" ht="21.75" customHeight="1">
      <c r="A171" s="38"/>
      <c r="B171" s="39"/>
      <c r="C171" s="235" t="s">
        <v>248</v>
      </c>
      <c r="D171" s="235" t="s">
        <v>132</v>
      </c>
      <c r="E171" s="236" t="s">
        <v>244</v>
      </c>
      <c r="F171" s="237" t="s">
        <v>245</v>
      </c>
      <c r="G171" s="238" t="s">
        <v>157</v>
      </c>
      <c r="H171" s="239">
        <v>62</v>
      </c>
      <c r="I171" s="240"/>
      <c r="J171" s="241">
        <f>ROUND(I171*H171,2)</f>
        <v>0</v>
      </c>
      <c r="K171" s="237" t="s">
        <v>136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137</v>
      </c>
      <c r="AT171" s="246" t="s">
        <v>132</v>
      </c>
      <c r="AU171" s="246" t="s">
        <v>84</v>
      </c>
      <c r="AY171" s="17" t="s">
        <v>129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137</v>
      </c>
      <c r="BM171" s="246" t="s">
        <v>467</v>
      </c>
    </row>
    <row r="172" s="2" customFormat="1">
      <c r="A172" s="38"/>
      <c r="B172" s="39"/>
      <c r="C172" s="40"/>
      <c r="D172" s="248" t="s">
        <v>139</v>
      </c>
      <c r="E172" s="40"/>
      <c r="F172" s="249" t="s">
        <v>247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84</v>
      </c>
    </row>
    <row r="173" s="2" customFormat="1" ht="21.75" customHeight="1">
      <c r="A173" s="38"/>
      <c r="B173" s="39"/>
      <c r="C173" s="235" t="s">
        <v>253</v>
      </c>
      <c r="D173" s="235" t="s">
        <v>132</v>
      </c>
      <c r="E173" s="236" t="s">
        <v>249</v>
      </c>
      <c r="F173" s="237" t="s">
        <v>468</v>
      </c>
      <c r="G173" s="238" t="s">
        <v>236</v>
      </c>
      <c r="H173" s="239">
        <v>70</v>
      </c>
      <c r="I173" s="240"/>
      <c r="J173" s="241">
        <f>ROUND(I173*H173,2)</f>
        <v>0</v>
      </c>
      <c r="K173" s="237" t="s">
        <v>136</v>
      </c>
      <c r="L173" s="44"/>
      <c r="M173" s="242" t="s">
        <v>1</v>
      </c>
      <c r="N173" s="243" t="s">
        <v>39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137</v>
      </c>
      <c r="AT173" s="246" t="s">
        <v>132</v>
      </c>
      <c r="AU173" s="246" t="s">
        <v>84</v>
      </c>
      <c r="AY173" s="17" t="s">
        <v>129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82</v>
      </c>
      <c r="BK173" s="247">
        <f>ROUND(I173*H173,2)</f>
        <v>0</v>
      </c>
      <c r="BL173" s="17" t="s">
        <v>137</v>
      </c>
      <c r="BM173" s="246" t="s">
        <v>469</v>
      </c>
    </row>
    <row r="174" s="2" customFormat="1">
      <c r="A174" s="38"/>
      <c r="B174" s="39"/>
      <c r="C174" s="40"/>
      <c r="D174" s="248" t="s">
        <v>139</v>
      </c>
      <c r="E174" s="40"/>
      <c r="F174" s="249" t="s">
        <v>470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84</v>
      </c>
    </row>
    <row r="175" s="2" customFormat="1" ht="21.75" customHeight="1">
      <c r="A175" s="38"/>
      <c r="B175" s="39"/>
      <c r="C175" s="235" t="s">
        <v>258</v>
      </c>
      <c r="D175" s="235" t="s">
        <v>132</v>
      </c>
      <c r="E175" s="236" t="s">
        <v>254</v>
      </c>
      <c r="F175" s="237" t="s">
        <v>255</v>
      </c>
      <c r="G175" s="238" t="s">
        <v>236</v>
      </c>
      <c r="H175" s="239">
        <v>26</v>
      </c>
      <c r="I175" s="240"/>
      <c r="J175" s="241">
        <f>ROUND(I175*H175,2)</f>
        <v>0</v>
      </c>
      <c r="K175" s="237" t="s">
        <v>136</v>
      </c>
      <c r="L175" s="44"/>
      <c r="M175" s="242" t="s">
        <v>1</v>
      </c>
      <c r="N175" s="243" t="s">
        <v>39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137</v>
      </c>
      <c r="AT175" s="246" t="s">
        <v>132</v>
      </c>
      <c r="AU175" s="246" t="s">
        <v>84</v>
      </c>
      <c r="AY175" s="17" t="s">
        <v>129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82</v>
      </c>
      <c r="BK175" s="247">
        <f>ROUND(I175*H175,2)</f>
        <v>0</v>
      </c>
      <c r="BL175" s="17" t="s">
        <v>137</v>
      </c>
      <c r="BM175" s="246" t="s">
        <v>471</v>
      </c>
    </row>
    <row r="176" s="2" customFormat="1">
      <c r="A176" s="38"/>
      <c r="B176" s="39"/>
      <c r="C176" s="40"/>
      <c r="D176" s="248" t="s">
        <v>139</v>
      </c>
      <c r="E176" s="40"/>
      <c r="F176" s="249" t="s">
        <v>257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139</v>
      </c>
      <c r="AU176" s="17" t="s">
        <v>84</v>
      </c>
    </row>
    <row r="177" s="2" customFormat="1" ht="21.75" customHeight="1">
      <c r="A177" s="38"/>
      <c r="B177" s="39"/>
      <c r="C177" s="235" t="s">
        <v>265</v>
      </c>
      <c r="D177" s="235" t="s">
        <v>132</v>
      </c>
      <c r="E177" s="236" t="s">
        <v>472</v>
      </c>
      <c r="F177" s="237" t="s">
        <v>473</v>
      </c>
      <c r="G177" s="238" t="s">
        <v>236</v>
      </c>
      <c r="H177" s="239">
        <v>11</v>
      </c>
      <c r="I177" s="240"/>
      <c r="J177" s="241">
        <f>ROUND(I177*H177,2)</f>
        <v>0</v>
      </c>
      <c r="K177" s="237" t="s">
        <v>136</v>
      </c>
      <c r="L177" s="44"/>
      <c r="M177" s="242" t="s">
        <v>1</v>
      </c>
      <c r="N177" s="243" t="s">
        <v>39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137</v>
      </c>
      <c r="AT177" s="246" t="s">
        <v>132</v>
      </c>
      <c r="AU177" s="246" t="s">
        <v>84</v>
      </c>
      <c r="AY177" s="17" t="s">
        <v>129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82</v>
      </c>
      <c r="BK177" s="247">
        <f>ROUND(I177*H177,2)</f>
        <v>0</v>
      </c>
      <c r="BL177" s="17" t="s">
        <v>137</v>
      </c>
      <c r="BM177" s="246" t="s">
        <v>474</v>
      </c>
    </row>
    <row r="178" s="2" customFormat="1">
      <c r="A178" s="38"/>
      <c r="B178" s="39"/>
      <c r="C178" s="40"/>
      <c r="D178" s="248" t="s">
        <v>139</v>
      </c>
      <c r="E178" s="40"/>
      <c r="F178" s="249" t="s">
        <v>475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84</v>
      </c>
    </row>
    <row r="179" s="2" customFormat="1" ht="21.75" customHeight="1">
      <c r="A179" s="38"/>
      <c r="B179" s="39"/>
      <c r="C179" s="235" t="s">
        <v>271</v>
      </c>
      <c r="D179" s="235" t="s">
        <v>132</v>
      </c>
      <c r="E179" s="236" t="s">
        <v>476</v>
      </c>
      <c r="F179" s="237" t="s">
        <v>477</v>
      </c>
      <c r="G179" s="238" t="s">
        <v>236</v>
      </c>
      <c r="H179" s="239">
        <v>6</v>
      </c>
      <c r="I179" s="240"/>
      <c r="J179" s="241">
        <f>ROUND(I179*H179,2)</f>
        <v>0</v>
      </c>
      <c r="K179" s="237" t="s">
        <v>136</v>
      </c>
      <c r="L179" s="44"/>
      <c r="M179" s="242" t="s">
        <v>1</v>
      </c>
      <c r="N179" s="243" t="s">
        <v>39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137</v>
      </c>
      <c r="AT179" s="246" t="s">
        <v>132</v>
      </c>
      <c r="AU179" s="246" t="s">
        <v>84</v>
      </c>
      <c r="AY179" s="17" t="s">
        <v>129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82</v>
      </c>
      <c r="BK179" s="247">
        <f>ROUND(I179*H179,2)</f>
        <v>0</v>
      </c>
      <c r="BL179" s="17" t="s">
        <v>137</v>
      </c>
      <c r="BM179" s="246" t="s">
        <v>478</v>
      </c>
    </row>
    <row r="180" s="2" customFormat="1">
      <c r="A180" s="38"/>
      <c r="B180" s="39"/>
      <c r="C180" s="40"/>
      <c r="D180" s="248" t="s">
        <v>139</v>
      </c>
      <c r="E180" s="40"/>
      <c r="F180" s="249" t="s">
        <v>479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84</v>
      </c>
    </row>
    <row r="181" s="2" customFormat="1" ht="21.75" customHeight="1">
      <c r="A181" s="38"/>
      <c r="B181" s="39"/>
      <c r="C181" s="235" t="s">
        <v>275</v>
      </c>
      <c r="D181" s="235" t="s">
        <v>132</v>
      </c>
      <c r="E181" s="236" t="s">
        <v>480</v>
      </c>
      <c r="F181" s="237" t="s">
        <v>481</v>
      </c>
      <c r="G181" s="238" t="s">
        <v>157</v>
      </c>
      <c r="H181" s="239">
        <v>10</v>
      </c>
      <c r="I181" s="240"/>
      <c r="J181" s="241">
        <f>ROUND(I181*H181,2)</f>
        <v>0</v>
      </c>
      <c r="K181" s="237" t="s">
        <v>136</v>
      </c>
      <c r="L181" s="44"/>
      <c r="M181" s="242" t="s">
        <v>1</v>
      </c>
      <c r="N181" s="243" t="s">
        <v>39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137</v>
      </c>
      <c r="AT181" s="246" t="s">
        <v>132</v>
      </c>
      <c r="AU181" s="246" t="s">
        <v>84</v>
      </c>
      <c r="AY181" s="17" t="s">
        <v>129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82</v>
      </c>
      <c r="BK181" s="247">
        <f>ROUND(I181*H181,2)</f>
        <v>0</v>
      </c>
      <c r="BL181" s="17" t="s">
        <v>137</v>
      </c>
      <c r="BM181" s="246" t="s">
        <v>482</v>
      </c>
    </row>
    <row r="182" s="2" customFormat="1">
      <c r="A182" s="38"/>
      <c r="B182" s="39"/>
      <c r="C182" s="40"/>
      <c r="D182" s="248" t="s">
        <v>139</v>
      </c>
      <c r="E182" s="40"/>
      <c r="F182" s="249" t="s">
        <v>483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139</v>
      </c>
      <c r="AU182" s="17" t="s">
        <v>84</v>
      </c>
    </row>
    <row r="183" s="2" customFormat="1" ht="21.75" customHeight="1">
      <c r="A183" s="38"/>
      <c r="B183" s="39"/>
      <c r="C183" s="235" t="s">
        <v>280</v>
      </c>
      <c r="D183" s="235" t="s">
        <v>132</v>
      </c>
      <c r="E183" s="236" t="s">
        <v>484</v>
      </c>
      <c r="F183" s="237" t="s">
        <v>485</v>
      </c>
      <c r="G183" s="238" t="s">
        <v>236</v>
      </c>
      <c r="H183" s="239">
        <v>25</v>
      </c>
      <c r="I183" s="240"/>
      <c r="J183" s="241">
        <f>ROUND(I183*H183,2)</f>
        <v>0</v>
      </c>
      <c r="K183" s="237" t="s">
        <v>136</v>
      </c>
      <c r="L183" s="44"/>
      <c r="M183" s="242" t="s">
        <v>1</v>
      </c>
      <c r="N183" s="243" t="s">
        <v>39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137</v>
      </c>
      <c r="AT183" s="246" t="s">
        <v>132</v>
      </c>
      <c r="AU183" s="246" t="s">
        <v>84</v>
      </c>
      <c r="AY183" s="17" t="s">
        <v>129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82</v>
      </c>
      <c r="BK183" s="247">
        <f>ROUND(I183*H183,2)</f>
        <v>0</v>
      </c>
      <c r="BL183" s="17" t="s">
        <v>137</v>
      </c>
      <c r="BM183" s="246" t="s">
        <v>486</v>
      </c>
    </row>
    <row r="184" s="2" customFormat="1">
      <c r="A184" s="38"/>
      <c r="B184" s="39"/>
      <c r="C184" s="40"/>
      <c r="D184" s="248" t="s">
        <v>139</v>
      </c>
      <c r="E184" s="40"/>
      <c r="F184" s="249" t="s">
        <v>487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84</v>
      </c>
    </row>
    <row r="185" s="2" customFormat="1" ht="21.75" customHeight="1">
      <c r="A185" s="38"/>
      <c r="B185" s="39"/>
      <c r="C185" s="235" t="s">
        <v>284</v>
      </c>
      <c r="D185" s="235" t="s">
        <v>132</v>
      </c>
      <c r="E185" s="236" t="s">
        <v>488</v>
      </c>
      <c r="F185" s="237" t="s">
        <v>489</v>
      </c>
      <c r="G185" s="238" t="s">
        <v>157</v>
      </c>
      <c r="H185" s="239">
        <v>20</v>
      </c>
      <c r="I185" s="240"/>
      <c r="J185" s="241">
        <f>ROUND(I185*H185,2)</f>
        <v>0</v>
      </c>
      <c r="K185" s="237" t="s">
        <v>136</v>
      </c>
      <c r="L185" s="44"/>
      <c r="M185" s="242" t="s">
        <v>1</v>
      </c>
      <c r="N185" s="243" t="s">
        <v>39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137</v>
      </c>
      <c r="AT185" s="246" t="s">
        <v>132</v>
      </c>
      <c r="AU185" s="246" t="s">
        <v>84</v>
      </c>
      <c r="AY185" s="17" t="s">
        <v>129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82</v>
      </c>
      <c r="BK185" s="247">
        <f>ROUND(I185*H185,2)</f>
        <v>0</v>
      </c>
      <c r="BL185" s="17" t="s">
        <v>137</v>
      </c>
      <c r="BM185" s="246" t="s">
        <v>490</v>
      </c>
    </row>
    <row r="186" s="2" customFormat="1">
      <c r="A186" s="38"/>
      <c r="B186" s="39"/>
      <c r="C186" s="40"/>
      <c r="D186" s="248" t="s">
        <v>139</v>
      </c>
      <c r="E186" s="40"/>
      <c r="F186" s="249" t="s">
        <v>491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139</v>
      </c>
      <c r="AU186" s="17" t="s">
        <v>84</v>
      </c>
    </row>
    <row r="187" s="2" customFormat="1" ht="21.75" customHeight="1">
      <c r="A187" s="38"/>
      <c r="B187" s="39"/>
      <c r="C187" s="235" t="s">
        <v>288</v>
      </c>
      <c r="D187" s="235" t="s">
        <v>132</v>
      </c>
      <c r="E187" s="236" t="s">
        <v>259</v>
      </c>
      <c r="F187" s="237" t="s">
        <v>260</v>
      </c>
      <c r="G187" s="238" t="s">
        <v>157</v>
      </c>
      <c r="H187" s="239">
        <v>15</v>
      </c>
      <c r="I187" s="240"/>
      <c r="J187" s="241">
        <f>ROUND(I187*H187,2)</f>
        <v>0</v>
      </c>
      <c r="K187" s="237" t="s">
        <v>136</v>
      </c>
      <c r="L187" s="44"/>
      <c r="M187" s="242" t="s">
        <v>1</v>
      </c>
      <c r="N187" s="243" t="s">
        <v>39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137</v>
      </c>
      <c r="AT187" s="246" t="s">
        <v>132</v>
      </c>
      <c r="AU187" s="246" t="s">
        <v>84</v>
      </c>
      <c r="AY187" s="17" t="s">
        <v>129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82</v>
      </c>
      <c r="BK187" s="247">
        <f>ROUND(I187*H187,2)</f>
        <v>0</v>
      </c>
      <c r="BL187" s="17" t="s">
        <v>137</v>
      </c>
      <c r="BM187" s="246" t="s">
        <v>492</v>
      </c>
    </row>
    <row r="188" s="2" customFormat="1">
      <c r="A188" s="38"/>
      <c r="B188" s="39"/>
      <c r="C188" s="40"/>
      <c r="D188" s="248" t="s">
        <v>139</v>
      </c>
      <c r="E188" s="40"/>
      <c r="F188" s="249" t="s">
        <v>262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84</v>
      </c>
    </row>
    <row r="189" s="2" customFormat="1" ht="21.75" customHeight="1">
      <c r="A189" s="38"/>
      <c r="B189" s="39"/>
      <c r="C189" s="235" t="s">
        <v>292</v>
      </c>
      <c r="D189" s="235" t="s">
        <v>132</v>
      </c>
      <c r="E189" s="236" t="s">
        <v>493</v>
      </c>
      <c r="F189" s="237" t="s">
        <v>494</v>
      </c>
      <c r="G189" s="238" t="s">
        <v>157</v>
      </c>
      <c r="H189" s="239">
        <v>45</v>
      </c>
      <c r="I189" s="240"/>
      <c r="J189" s="241">
        <f>ROUND(I189*H189,2)</f>
        <v>0</v>
      </c>
      <c r="K189" s="237" t="s">
        <v>136</v>
      </c>
      <c r="L189" s="44"/>
      <c r="M189" s="242" t="s">
        <v>1</v>
      </c>
      <c r="N189" s="243" t="s">
        <v>39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137</v>
      </c>
      <c r="AT189" s="246" t="s">
        <v>132</v>
      </c>
      <c r="AU189" s="246" t="s">
        <v>84</v>
      </c>
      <c r="AY189" s="17" t="s">
        <v>129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82</v>
      </c>
      <c r="BK189" s="247">
        <f>ROUND(I189*H189,2)</f>
        <v>0</v>
      </c>
      <c r="BL189" s="17" t="s">
        <v>137</v>
      </c>
      <c r="BM189" s="246" t="s">
        <v>495</v>
      </c>
    </row>
    <row r="190" s="2" customFormat="1">
      <c r="A190" s="38"/>
      <c r="B190" s="39"/>
      <c r="C190" s="40"/>
      <c r="D190" s="248" t="s">
        <v>139</v>
      </c>
      <c r="E190" s="40"/>
      <c r="F190" s="249" t="s">
        <v>496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139</v>
      </c>
      <c r="AU190" s="17" t="s">
        <v>84</v>
      </c>
    </row>
    <row r="191" s="2" customFormat="1" ht="21.75" customHeight="1">
      <c r="A191" s="38"/>
      <c r="B191" s="39"/>
      <c r="C191" s="235" t="s">
        <v>296</v>
      </c>
      <c r="D191" s="235" t="s">
        <v>132</v>
      </c>
      <c r="E191" s="236" t="s">
        <v>497</v>
      </c>
      <c r="F191" s="237" t="s">
        <v>498</v>
      </c>
      <c r="G191" s="238" t="s">
        <v>157</v>
      </c>
      <c r="H191" s="239">
        <v>4</v>
      </c>
      <c r="I191" s="240"/>
      <c r="J191" s="241">
        <f>ROUND(I191*H191,2)</f>
        <v>0</v>
      </c>
      <c r="K191" s="237" t="s">
        <v>136</v>
      </c>
      <c r="L191" s="44"/>
      <c r="M191" s="242" t="s">
        <v>1</v>
      </c>
      <c r="N191" s="243" t="s">
        <v>39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137</v>
      </c>
      <c r="AT191" s="246" t="s">
        <v>132</v>
      </c>
      <c r="AU191" s="246" t="s">
        <v>84</v>
      </c>
      <c r="AY191" s="17" t="s">
        <v>129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82</v>
      </c>
      <c r="BK191" s="247">
        <f>ROUND(I191*H191,2)</f>
        <v>0</v>
      </c>
      <c r="BL191" s="17" t="s">
        <v>137</v>
      </c>
      <c r="BM191" s="246" t="s">
        <v>499</v>
      </c>
    </row>
    <row r="192" s="2" customFormat="1">
      <c r="A192" s="38"/>
      <c r="B192" s="39"/>
      <c r="C192" s="40"/>
      <c r="D192" s="248" t="s">
        <v>139</v>
      </c>
      <c r="E192" s="40"/>
      <c r="F192" s="249" t="s">
        <v>500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84</v>
      </c>
    </row>
    <row r="193" s="2" customFormat="1" ht="21.75" customHeight="1">
      <c r="A193" s="38"/>
      <c r="B193" s="39"/>
      <c r="C193" s="235" t="s">
        <v>300</v>
      </c>
      <c r="D193" s="235" t="s">
        <v>132</v>
      </c>
      <c r="E193" s="236" t="s">
        <v>501</v>
      </c>
      <c r="F193" s="237" t="s">
        <v>502</v>
      </c>
      <c r="G193" s="238" t="s">
        <v>236</v>
      </c>
      <c r="H193" s="239">
        <v>112</v>
      </c>
      <c r="I193" s="240"/>
      <c r="J193" s="241">
        <f>ROUND(I193*H193,2)</f>
        <v>0</v>
      </c>
      <c r="K193" s="237" t="s">
        <v>220</v>
      </c>
      <c r="L193" s="44"/>
      <c r="M193" s="242" t="s">
        <v>1</v>
      </c>
      <c r="N193" s="243" t="s">
        <v>39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137</v>
      </c>
      <c r="AT193" s="246" t="s">
        <v>132</v>
      </c>
      <c r="AU193" s="246" t="s">
        <v>84</v>
      </c>
      <c r="AY193" s="17" t="s">
        <v>129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82</v>
      </c>
      <c r="BK193" s="247">
        <f>ROUND(I193*H193,2)</f>
        <v>0</v>
      </c>
      <c r="BL193" s="17" t="s">
        <v>137</v>
      </c>
      <c r="BM193" s="246" t="s">
        <v>503</v>
      </c>
    </row>
    <row r="194" s="2" customFormat="1">
      <c r="A194" s="38"/>
      <c r="B194" s="39"/>
      <c r="C194" s="40"/>
      <c r="D194" s="248" t="s">
        <v>139</v>
      </c>
      <c r="E194" s="40"/>
      <c r="F194" s="249" t="s">
        <v>504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139</v>
      </c>
      <c r="AU194" s="17" t="s">
        <v>84</v>
      </c>
    </row>
    <row r="195" s="2" customFormat="1">
      <c r="A195" s="38"/>
      <c r="B195" s="39"/>
      <c r="C195" s="40"/>
      <c r="D195" s="248" t="s">
        <v>160</v>
      </c>
      <c r="E195" s="40"/>
      <c r="F195" s="252" t="s">
        <v>505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160</v>
      </c>
      <c r="AU195" s="17" t="s">
        <v>84</v>
      </c>
    </row>
    <row r="196" s="2" customFormat="1" ht="21.75" customHeight="1">
      <c r="A196" s="38"/>
      <c r="B196" s="39"/>
      <c r="C196" s="235" t="s">
        <v>305</v>
      </c>
      <c r="D196" s="235" t="s">
        <v>132</v>
      </c>
      <c r="E196" s="236" t="s">
        <v>506</v>
      </c>
      <c r="F196" s="237" t="s">
        <v>507</v>
      </c>
      <c r="G196" s="238" t="s">
        <v>135</v>
      </c>
      <c r="H196" s="239">
        <v>35</v>
      </c>
      <c r="I196" s="240"/>
      <c r="J196" s="241">
        <f>ROUND(I196*H196,2)</f>
        <v>0</v>
      </c>
      <c r="K196" s="237" t="s">
        <v>136</v>
      </c>
      <c r="L196" s="44"/>
      <c r="M196" s="242" t="s">
        <v>1</v>
      </c>
      <c r="N196" s="243" t="s">
        <v>39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137</v>
      </c>
      <c r="AT196" s="246" t="s">
        <v>132</v>
      </c>
      <c r="AU196" s="246" t="s">
        <v>84</v>
      </c>
      <c r="AY196" s="17" t="s">
        <v>129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82</v>
      </c>
      <c r="BK196" s="247">
        <f>ROUND(I196*H196,2)</f>
        <v>0</v>
      </c>
      <c r="BL196" s="17" t="s">
        <v>137</v>
      </c>
      <c r="BM196" s="246" t="s">
        <v>508</v>
      </c>
    </row>
    <row r="197" s="2" customFormat="1">
      <c r="A197" s="38"/>
      <c r="B197" s="39"/>
      <c r="C197" s="40"/>
      <c r="D197" s="248" t="s">
        <v>139</v>
      </c>
      <c r="E197" s="40"/>
      <c r="F197" s="249" t="s">
        <v>509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139</v>
      </c>
      <c r="AU197" s="17" t="s">
        <v>84</v>
      </c>
    </row>
    <row r="198" s="2" customFormat="1" ht="21.75" customHeight="1">
      <c r="A198" s="38"/>
      <c r="B198" s="39"/>
      <c r="C198" s="235" t="s">
        <v>311</v>
      </c>
      <c r="D198" s="235" t="s">
        <v>132</v>
      </c>
      <c r="E198" s="236" t="s">
        <v>510</v>
      </c>
      <c r="F198" s="237" t="s">
        <v>511</v>
      </c>
      <c r="G198" s="238" t="s">
        <v>135</v>
      </c>
      <c r="H198" s="239">
        <v>20</v>
      </c>
      <c r="I198" s="240"/>
      <c r="J198" s="241">
        <f>ROUND(I198*H198,2)</f>
        <v>0</v>
      </c>
      <c r="K198" s="237" t="s">
        <v>220</v>
      </c>
      <c r="L198" s="44"/>
      <c r="M198" s="242" t="s">
        <v>1</v>
      </c>
      <c r="N198" s="243" t="s">
        <v>39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137</v>
      </c>
      <c r="AT198" s="246" t="s">
        <v>132</v>
      </c>
      <c r="AU198" s="246" t="s">
        <v>84</v>
      </c>
      <c r="AY198" s="17" t="s">
        <v>129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82</v>
      </c>
      <c r="BK198" s="247">
        <f>ROUND(I198*H198,2)</f>
        <v>0</v>
      </c>
      <c r="BL198" s="17" t="s">
        <v>137</v>
      </c>
      <c r="BM198" s="246" t="s">
        <v>512</v>
      </c>
    </row>
    <row r="199" s="2" customFormat="1">
      <c r="A199" s="38"/>
      <c r="B199" s="39"/>
      <c r="C199" s="40"/>
      <c r="D199" s="248" t="s">
        <v>139</v>
      </c>
      <c r="E199" s="40"/>
      <c r="F199" s="249" t="s">
        <v>513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84</v>
      </c>
    </row>
    <row r="200" s="2" customFormat="1" ht="21.75" customHeight="1">
      <c r="A200" s="38"/>
      <c r="B200" s="39"/>
      <c r="C200" s="235" t="s">
        <v>316</v>
      </c>
      <c r="D200" s="235" t="s">
        <v>132</v>
      </c>
      <c r="E200" s="236" t="s">
        <v>514</v>
      </c>
      <c r="F200" s="237" t="s">
        <v>515</v>
      </c>
      <c r="G200" s="238" t="s">
        <v>135</v>
      </c>
      <c r="H200" s="239">
        <v>10</v>
      </c>
      <c r="I200" s="240"/>
      <c r="J200" s="241">
        <f>ROUND(I200*H200,2)</f>
        <v>0</v>
      </c>
      <c r="K200" s="237" t="s">
        <v>136</v>
      </c>
      <c r="L200" s="44"/>
      <c r="M200" s="242" t="s">
        <v>1</v>
      </c>
      <c r="N200" s="243" t="s">
        <v>39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137</v>
      </c>
      <c r="AT200" s="246" t="s">
        <v>132</v>
      </c>
      <c r="AU200" s="246" t="s">
        <v>84</v>
      </c>
      <c r="AY200" s="17" t="s">
        <v>129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82</v>
      </c>
      <c r="BK200" s="247">
        <f>ROUND(I200*H200,2)</f>
        <v>0</v>
      </c>
      <c r="BL200" s="17" t="s">
        <v>137</v>
      </c>
      <c r="BM200" s="246" t="s">
        <v>516</v>
      </c>
    </row>
    <row r="201" s="2" customFormat="1">
      <c r="A201" s="38"/>
      <c r="B201" s="39"/>
      <c r="C201" s="40"/>
      <c r="D201" s="248" t="s">
        <v>139</v>
      </c>
      <c r="E201" s="40"/>
      <c r="F201" s="249" t="s">
        <v>517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139</v>
      </c>
      <c r="AU201" s="17" t="s">
        <v>84</v>
      </c>
    </row>
    <row r="202" s="12" customFormat="1" ht="25.92" customHeight="1">
      <c r="A202" s="12"/>
      <c r="B202" s="219"/>
      <c r="C202" s="220"/>
      <c r="D202" s="221" t="s">
        <v>73</v>
      </c>
      <c r="E202" s="222" t="s">
        <v>263</v>
      </c>
      <c r="F202" s="222" t="s">
        <v>518</v>
      </c>
      <c r="G202" s="220"/>
      <c r="H202" s="220"/>
      <c r="I202" s="223"/>
      <c r="J202" s="224">
        <f>BK202</f>
        <v>0</v>
      </c>
      <c r="K202" s="220"/>
      <c r="L202" s="225"/>
      <c r="M202" s="226"/>
      <c r="N202" s="227"/>
      <c r="O202" s="227"/>
      <c r="P202" s="228">
        <f>SUM(P203:P248)</f>
        <v>0</v>
      </c>
      <c r="Q202" s="227"/>
      <c r="R202" s="228">
        <f>SUM(R203:R248)</f>
        <v>247.17626000000001</v>
      </c>
      <c r="S202" s="227"/>
      <c r="T202" s="229">
        <f>SUM(T203:T248)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0" t="s">
        <v>145</v>
      </c>
      <c r="AT202" s="231" t="s">
        <v>73</v>
      </c>
      <c r="AU202" s="231" t="s">
        <v>74</v>
      </c>
      <c r="AY202" s="230" t="s">
        <v>129</v>
      </c>
      <c r="BK202" s="232">
        <f>SUM(BK203:BK248)</f>
        <v>0</v>
      </c>
    </row>
    <row r="203" s="2" customFormat="1" ht="21.75" customHeight="1">
      <c r="A203" s="38"/>
      <c r="B203" s="39"/>
      <c r="C203" s="253" t="s">
        <v>321</v>
      </c>
      <c r="D203" s="253" t="s">
        <v>263</v>
      </c>
      <c r="E203" s="254" t="s">
        <v>276</v>
      </c>
      <c r="F203" s="255" t="s">
        <v>277</v>
      </c>
      <c r="G203" s="256" t="s">
        <v>278</v>
      </c>
      <c r="H203" s="257">
        <v>150</v>
      </c>
      <c r="I203" s="258"/>
      <c r="J203" s="259">
        <f>ROUND(I203*H203,2)</f>
        <v>0</v>
      </c>
      <c r="K203" s="255" t="s">
        <v>136</v>
      </c>
      <c r="L203" s="260"/>
      <c r="M203" s="261" t="s">
        <v>1</v>
      </c>
      <c r="N203" s="262" t="s">
        <v>39</v>
      </c>
      <c r="O203" s="91"/>
      <c r="P203" s="244">
        <f>O203*H203</f>
        <v>0</v>
      </c>
      <c r="Q203" s="244">
        <v>1</v>
      </c>
      <c r="R203" s="244">
        <f>Q203*H203</f>
        <v>150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268</v>
      </c>
      <c r="AT203" s="246" t="s">
        <v>263</v>
      </c>
      <c r="AU203" s="246" t="s">
        <v>82</v>
      </c>
      <c r="AY203" s="17" t="s">
        <v>129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268</v>
      </c>
      <c r="BM203" s="246" t="s">
        <v>519</v>
      </c>
    </row>
    <row r="204" s="2" customFormat="1">
      <c r="A204" s="38"/>
      <c r="B204" s="39"/>
      <c r="C204" s="40"/>
      <c r="D204" s="248" t="s">
        <v>139</v>
      </c>
      <c r="E204" s="40"/>
      <c r="F204" s="249" t="s">
        <v>277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82</v>
      </c>
    </row>
    <row r="205" s="2" customFormat="1" ht="21.75" customHeight="1">
      <c r="A205" s="38"/>
      <c r="B205" s="39"/>
      <c r="C205" s="253" t="s">
        <v>326</v>
      </c>
      <c r="D205" s="253" t="s">
        <v>263</v>
      </c>
      <c r="E205" s="254" t="s">
        <v>520</v>
      </c>
      <c r="F205" s="255" t="s">
        <v>521</v>
      </c>
      <c r="G205" s="256" t="s">
        <v>278</v>
      </c>
      <c r="H205" s="257">
        <v>5</v>
      </c>
      <c r="I205" s="258"/>
      <c r="J205" s="259">
        <f>ROUND(I205*H205,2)</f>
        <v>0</v>
      </c>
      <c r="K205" s="255" t="s">
        <v>136</v>
      </c>
      <c r="L205" s="260"/>
      <c r="M205" s="261" t="s">
        <v>1</v>
      </c>
      <c r="N205" s="262" t="s">
        <v>39</v>
      </c>
      <c r="O205" s="91"/>
      <c r="P205" s="244">
        <f>O205*H205</f>
        <v>0</v>
      </c>
      <c r="Q205" s="244">
        <v>1</v>
      </c>
      <c r="R205" s="244">
        <f>Q205*H205</f>
        <v>5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175</v>
      </c>
      <c r="AT205" s="246" t="s">
        <v>263</v>
      </c>
      <c r="AU205" s="246" t="s">
        <v>82</v>
      </c>
      <c r="AY205" s="17" t="s">
        <v>129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82</v>
      </c>
      <c r="BK205" s="247">
        <f>ROUND(I205*H205,2)</f>
        <v>0</v>
      </c>
      <c r="BL205" s="17" t="s">
        <v>137</v>
      </c>
      <c r="BM205" s="246" t="s">
        <v>522</v>
      </c>
    </row>
    <row r="206" s="2" customFormat="1">
      <c r="A206" s="38"/>
      <c r="B206" s="39"/>
      <c r="C206" s="40"/>
      <c r="D206" s="248" t="s">
        <v>139</v>
      </c>
      <c r="E206" s="40"/>
      <c r="F206" s="249" t="s">
        <v>521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82</v>
      </c>
    </row>
    <row r="207" s="2" customFormat="1" ht="21.75" customHeight="1">
      <c r="A207" s="38"/>
      <c r="B207" s="39"/>
      <c r="C207" s="253" t="s">
        <v>332</v>
      </c>
      <c r="D207" s="253" t="s">
        <v>263</v>
      </c>
      <c r="E207" s="254" t="s">
        <v>523</v>
      </c>
      <c r="F207" s="255" t="s">
        <v>524</v>
      </c>
      <c r="G207" s="256" t="s">
        <v>278</v>
      </c>
      <c r="H207" s="257">
        <v>44.799999999999997</v>
      </c>
      <c r="I207" s="258"/>
      <c r="J207" s="259">
        <f>ROUND(I207*H207,2)</f>
        <v>0</v>
      </c>
      <c r="K207" s="255" t="s">
        <v>136</v>
      </c>
      <c r="L207" s="260"/>
      <c r="M207" s="261" t="s">
        <v>1</v>
      </c>
      <c r="N207" s="262" t="s">
        <v>39</v>
      </c>
      <c r="O207" s="91"/>
      <c r="P207" s="244">
        <f>O207*H207</f>
        <v>0</v>
      </c>
      <c r="Q207" s="244">
        <v>1</v>
      </c>
      <c r="R207" s="244">
        <f>Q207*H207</f>
        <v>44.799999999999997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175</v>
      </c>
      <c r="AT207" s="246" t="s">
        <v>263</v>
      </c>
      <c r="AU207" s="246" t="s">
        <v>82</v>
      </c>
      <c r="AY207" s="17" t="s">
        <v>129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82</v>
      </c>
      <c r="BK207" s="247">
        <f>ROUND(I207*H207,2)</f>
        <v>0</v>
      </c>
      <c r="BL207" s="17" t="s">
        <v>137</v>
      </c>
      <c r="BM207" s="246" t="s">
        <v>525</v>
      </c>
    </row>
    <row r="208" s="2" customFormat="1">
      <c r="A208" s="38"/>
      <c r="B208" s="39"/>
      <c r="C208" s="40"/>
      <c r="D208" s="248" t="s">
        <v>139</v>
      </c>
      <c r="E208" s="40"/>
      <c r="F208" s="249" t="s">
        <v>524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82</v>
      </c>
    </row>
    <row r="209" s="2" customFormat="1" ht="21.75" customHeight="1">
      <c r="A209" s="38"/>
      <c r="B209" s="39"/>
      <c r="C209" s="253" t="s">
        <v>338</v>
      </c>
      <c r="D209" s="253" t="s">
        <v>263</v>
      </c>
      <c r="E209" s="254" t="s">
        <v>526</v>
      </c>
      <c r="F209" s="255" t="s">
        <v>527</v>
      </c>
      <c r="G209" s="256" t="s">
        <v>278</v>
      </c>
      <c r="H209" s="257">
        <v>12</v>
      </c>
      <c r="I209" s="258"/>
      <c r="J209" s="259">
        <f>ROUND(I209*H209,2)</f>
        <v>0</v>
      </c>
      <c r="K209" s="255" t="s">
        <v>220</v>
      </c>
      <c r="L209" s="260"/>
      <c r="M209" s="261" t="s">
        <v>1</v>
      </c>
      <c r="N209" s="262" t="s">
        <v>39</v>
      </c>
      <c r="O209" s="91"/>
      <c r="P209" s="244">
        <f>O209*H209</f>
        <v>0</v>
      </c>
      <c r="Q209" s="244">
        <v>1</v>
      </c>
      <c r="R209" s="244">
        <f>Q209*H209</f>
        <v>12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268</v>
      </c>
      <c r="AT209" s="246" t="s">
        <v>263</v>
      </c>
      <c r="AU209" s="246" t="s">
        <v>82</v>
      </c>
      <c r="AY209" s="17" t="s">
        <v>129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82</v>
      </c>
      <c r="BK209" s="247">
        <f>ROUND(I209*H209,2)</f>
        <v>0</v>
      </c>
      <c r="BL209" s="17" t="s">
        <v>268</v>
      </c>
      <c r="BM209" s="246" t="s">
        <v>528</v>
      </c>
    </row>
    <row r="210" s="2" customFormat="1">
      <c r="A210" s="38"/>
      <c r="B210" s="39"/>
      <c r="C210" s="40"/>
      <c r="D210" s="248" t="s">
        <v>139</v>
      </c>
      <c r="E210" s="40"/>
      <c r="F210" s="249" t="s">
        <v>527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82</v>
      </c>
    </row>
    <row r="211" s="2" customFormat="1" ht="21.75" customHeight="1">
      <c r="A211" s="38"/>
      <c r="B211" s="39"/>
      <c r="C211" s="253" t="s">
        <v>343</v>
      </c>
      <c r="D211" s="253" t="s">
        <v>263</v>
      </c>
      <c r="E211" s="254" t="s">
        <v>529</v>
      </c>
      <c r="F211" s="255" t="s">
        <v>530</v>
      </c>
      <c r="G211" s="256" t="s">
        <v>165</v>
      </c>
      <c r="H211" s="257">
        <v>120</v>
      </c>
      <c r="I211" s="258"/>
      <c r="J211" s="259">
        <f>ROUND(I211*H211,2)</f>
        <v>0</v>
      </c>
      <c r="K211" s="255" t="s">
        <v>220</v>
      </c>
      <c r="L211" s="260"/>
      <c r="M211" s="261" t="s">
        <v>1</v>
      </c>
      <c r="N211" s="262" t="s">
        <v>39</v>
      </c>
      <c r="O211" s="91"/>
      <c r="P211" s="244">
        <f>O211*H211</f>
        <v>0</v>
      </c>
      <c r="Q211" s="244">
        <v>0.0010499999999999999</v>
      </c>
      <c r="R211" s="244">
        <f>Q211*H211</f>
        <v>0.126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268</v>
      </c>
      <c r="AT211" s="246" t="s">
        <v>263</v>
      </c>
      <c r="AU211" s="246" t="s">
        <v>82</v>
      </c>
      <c r="AY211" s="17" t="s">
        <v>129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82</v>
      </c>
      <c r="BK211" s="247">
        <f>ROUND(I211*H211,2)</f>
        <v>0</v>
      </c>
      <c r="BL211" s="17" t="s">
        <v>268</v>
      </c>
      <c r="BM211" s="246" t="s">
        <v>531</v>
      </c>
    </row>
    <row r="212" s="2" customFormat="1">
      <c r="A212" s="38"/>
      <c r="B212" s="39"/>
      <c r="C212" s="40"/>
      <c r="D212" s="248" t="s">
        <v>139</v>
      </c>
      <c r="E212" s="40"/>
      <c r="F212" s="249" t="s">
        <v>530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82</v>
      </c>
    </row>
    <row r="213" s="2" customFormat="1" ht="21.75" customHeight="1">
      <c r="A213" s="38"/>
      <c r="B213" s="39"/>
      <c r="C213" s="253" t="s">
        <v>348</v>
      </c>
      <c r="D213" s="253" t="s">
        <v>263</v>
      </c>
      <c r="E213" s="254" t="s">
        <v>266</v>
      </c>
      <c r="F213" s="255" t="s">
        <v>532</v>
      </c>
      <c r="G213" s="256" t="s">
        <v>157</v>
      </c>
      <c r="H213" s="257">
        <v>18</v>
      </c>
      <c r="I213" s="258"/>
      <c r="J213" s="259">
        <f>ROUND(I213*H213,2)</f>
        <v>0</v>
      </c>
      <c r="K213" s="255" t="s">
        <v>136</v>
      </c>
      <c r="L213" s="260"/>
      <c r="M213" s="261" t="s">
        <v>1</v>
      </c>
      <c r="N213" s="262" t="s">
        <v>39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268</v>
      </c>
      <c r="AT213" s="246" t="s">
        <v>263</v>
      </c>
      <c r="AU213" s="246" t="s">
        <v>82</v>
      </c>
      <c r="AY213" s="17" t="s">
        <v>129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82</v>
      </c>
      <c r="BK213" s="247">
        <f>ROUND(I213*H213,2)</f>
        <v>0</v>
      </c>
      <c r="BL213" s="17" t="s">
        <v>268</v>
      </c>
      <c r="BM213" s="246" t="s">
        <v>533</v>
      </c>
    </row>
    <row r="214" s="2" customFormat="1">
      <c r="A214" s="38"/>
      <c r="B214" s="39"/>
      <c r="C214" s="40"/>
      <c r="D214" s="248" t="s">
        <v>139</v>
      </c>
      <c r="E214" s="40"/>
      <c r="F214" s="249" t="s">
        <v>270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82</v>
      </c>
    </row>
    <row r="215" s="2" customFormat="1" ht="21.75" customHeight="1">
      <c r="A215" s="38"/>
      <c r="B215" s="39"/>
      <c r="C215" s="253" t="s">
        <v>353</v>
      </c>
      <c r="D215" s="253" t="s">
        <v>263</v>
      </c>
      <c r="E215" s="254" t="s">
        <v>281</v>
      </c>
      <c r="F215" s="255" t="s">
        <v>534</v>
      </c>
      <c r="G215" s="256" t="s">
        <v>165</v>
      </c>
      <c r="H215" s="257">
        <v>1</v>
      </c>
      <c r="I215" s="258"/>
      <c r="J215" s="259">
        <f>ROUND(I215*H215,2)</f>
        <v>0</v>
      </c>
      <c r="K215" s="255" t="s">
        <v>136</v>
      </c>
      <c r="L215" s="260"/>
      <c r="M215" s="261" t="s">
        <v>1</v>
      </c>
      <c r="N215" s="262" t="s">
        <v>39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268</v>
      </c>
      <c r="AT215" s="246" t="s">
        <v>263</v>
      </c>
      <c r="AU215" s="246" t="s">
        <v>82</v>
      </c>
      <c r="AY215" s="17" t="s">
        <v>129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82</v>
      </c>
      <c r="BK215" s="247">
        <f>ROUND(I215*H215,2)</f>
        <v>0</v>
      </c>
      <c r="BL215" s="17" t="s">
        <v>268</v>
      </c>
      <c r="BM215" s="246" t="s">
        <v>535</v>
      </c>
    </row>
    <row r="216" s="2" customFormat="1">
      <c r="A216" s="38"/>
      <c r="B216" s="39"/>
      <c r="C216" s="40"/>
      <c r="D216" s="248" t="s">
        <v>139</v>
      </c>
      <c r="E216" s="40"/>
      <c r="F216" s="249" t="s">
        <v>282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139</v>
      </c>
      <c r="AU216" s="17" t="s">
        <v>82</v>
      </c>
    </row>
    <row r="217" s="2" customFormat="1" ht="21.75" customHeight="1">
      <c r="A217" s="38"/>
      <c r="B217" s="39"/>
      <c r="C217" s="253" t="s">
        <v>358</v>
      </c>
      <c r="D217" s="253" t="s">
        <v>263</v>
      </c>
      <c r="E217" s="254" t="s">
        <v>285</v>
      </c>
      <c r="F217" s="255" t="s">
        <v>536</v>
      </c>
      <c r="G217" s="256" t="s">
        <v>165</v>
      </c>
      <c r="H217" s="257">
        <v>1</v>
      </c>
      <c r="I217" s="258"/>
      <c r="J217" s="259">
        <f>ROUND(I217*H217,2)</f>
        <v>0</v>
      </c>
      <c r="K217" s="255" t="s">
        <v>136</v>
      </c>
      <c r="L217" s="260"/>
      <c r="M217" s="261" t="s">
        <v>1</v>
      </c>
      <c r="N217" s="262" t="s">
        <v>39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268</v>
      </c>
      <c r="AT217" s="246" t="s">
        <v>263</v>
      </c>
      <c r="AU217" s="246" t="s">
        <v>82</v>
      </c>
      <c r="AY217" s="17" t="s">
        <v>129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82</v>
      </c>
      <c r="BK217" s="247">
        <f>ROUND(I217*H217,2)</f>
        <v>0</v>
      </c>
      <c r="BL217" s="17" t="s">
        <v>268</v>
      </c>
      <c r="BM217" s="246" t="s">
        <v>537</v>
      </c>
    </row>
    <row r="218" s="2" customFormat="1">
      <c r="A218" s="38"/>
      <c r="B218" s="39"/>
      <c r="C218" s="40"/>
      <c r="D218" s="248" t="s">
        <v>139</v>
      </c>
      <c r="E218" s="40"/>
      <c r="F218" s="249" t="s">
        <v>286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82</v>
      </c>
    </row>
    <row r="219" s="2" customFormat="1" ht="21.75" customHeight="1">
      <c r="A219" s="38"/>
      <c r="B219" s="39"/>
      <c r="C219" s="253" t="s">
        <v>363</v>
      </c>
      <c r="D219" s="253" t="s">
        <v>263</v>
      </c>
      <c r="E219" s="254" t="s">
        <v>289</v>
      </c>
      <c r="F219" s="255" t="s">
        <v>538</v>
      </c>
      <c r="G219" s="256" t="s">
        <v>165</v>
      </c>
      <c r="H219" s="257">
        <v>8</v>
      </c>
      <c r="I219" s="258"/>
      <c r="J219" s="259">
        <f>ROUND(I219*H219,2)</f>
        <v>0</v>
      </c>
      <c r="K219" s="255" t="s">
        <v>136</v>
      </c>
      <c r="L219" s="260"/>
      <c r="M219" s="261" t="s">
        <v>1</v>
      </c>
      <c r="N219" s="262" t="s">
        <v>39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268</v>
      </c>
      <c r="AT219" s="246" t="s">
        <v>263</v>
      </c>
      <c r="AU219" s="246" t="s">
        <v>82</v>
      </c>
      <c r="AY219" s="17" t="s">
        <v>129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82</v>
      </c>
      <c r="BK219" s="247">
        <f>ROUND(I219*H219,2)</f>
        <v>0</v>
      </c>
      <c r="BL219" s="17" t="s">
        <v>268</v>
      </c>
      <c r="BM219" s="246" t="s">
        <v>539</v>
      </c>
    </row>
    <row r="220" s="2" customFormat="1">
      <c r="A220" s="38"/>
      <c r="B220" s="39"/>
      <c r="C220" s="40"/>
      <c r="D220" s="248" t="s">
        <v>139</v>
      </c>
      <c r="E220" s="40"/>
      <c r="F220" s="249" t="s">
        <v>290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139</v>
      </c>
      <c r="AU220" s="17" t="s">
        <v>82</v>
      </c>
    </row>
    <row r="221" s="2" customFormat="1" ht="21.75" customHeight="1">
      <c r="A221" s="38"/>
      <c r="B221" s="39"/>
      <c r="C221" s="253" t="s">
        <v>370</v>
      </c>
      <c r="D221" s="253" t="s">
        <v>263</v>
      </c>
      <c r="E221" s="254" t="s">
        <v>293</v>
      </c>
      <c r="F221" s="255" t="s">
        <v>294</v>
      </c>
      <c r="G221" s="256" t="s">
        <v>278</v>
      </c>
      <c r="H221" s="257">
        <v>11</v>
      </c>
      <c r="I221" s="258"/>
      <c r="J221" s="259">
        <f>ROUND(I221*H221,2)</f>
        <v>0</v>
      </c>
      <c r="K221" s="255" t="s">
        <v>136</v>
      </c>
      <c r="L221" s="260"/>
      <c r="M221" s="261" t="s">
        <v>1</v>
      </c>
      <c r="N221" s="262" t="s">
        <v>39</v>
      </c>
      <c r="O221" s="91"/>
      <c r="P221" s="244">
        <f>O221*H221</f>
        <v>0</v>
      </c>
      <c r="Q221" s="244">
        <v>1</v>
      </c>
      <c r="R221" s="244">
        <f>Q221*H221</f>
        <v>11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268</v>
      </c>
      <c r="AT221" s="246" t="s">
        <v>263</v>
      </c>
      <c r="AU221" s="246" t="s">
        <v>82</v>
      </c>
      <c r="AY221" s="17" t="s">
        <v>129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82</v>
      </c>
      <c r="BK221" s="247">
        <f>ROUND(I221*H221,2)</f>
        <v>0</v>
      </c>
      <c r="BL221" s="17" t="s">
        <v>268</v>
      </c>
      <c r="BM221" s="246" t="s">
        <v>540</v>
      </c>
    </row>
    <row r="222" s="2" customFormat="1">
      <c r="A222" s="38"/>
      <c r="B222" s="39"/>
      <c r="C222" s="40"/>
      <c r="D222" s="248" t="s">
        <v>139</v>
      </c>
      <c r="E222" s="40"/>
      <c r="F222" s="249" t="s">
        <v>294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139</v>
      </c>
      <c r="AU222" s="17" t="s">
        <v>82</v>
      </c>
    </row>
    <row r="223" s="2" customFormat="1" ht="21.75" customHeight="1">
      <c r="A223" s="38"/>
      <c r="B223" s="39"/>
      <c r="C223" s="253" t="s">
        <v>375</v>
      </c>
      <c r="D223" s="253" t="s">
        <v>263</v>
      </c>
      <c r="E223" s="254" t="s">
        <v>541</v>
      </c>
      <c r="F223" s="255" t="s">
        <v>542</v>
      </c>
      <c r="G223" s="256" t="s">
        <v>278</v>
      </c>
      <c r="H223" s="257">
        <v>11</v>
      </c>
      <c r="I223" s="258"/>
      <c r="J223" s="259">
        <f>ROUND(I223*H223,2)</f>
        <v>0</v>
      </c>
      <c r="K223" s="255" t="s">
        <v>136</v>
      </c>
      <c r="L223" s="260"/>
      <c r="M223" s="261" t="s">
        <v>1</v>
      </c>
      <c r="N223" s="262" t="s">
        <v>39</v>
      </c>
      <c r="O223" s="91"/>
      <c r="P223" s="244">
        <f>O223*H223</f>
        <v>0</v>
      </c>
      <c r="Q223" s="244">
        <v>1</v>
      </c>
      <c r="R223" s="244">
        <f>Q223*H223</f>
        <v>11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268</v>
      </c>
      <c r="AT223" s="246" t="s">
        <v>263</v>
      </c>
      <c r="AU223" s="246" t="s">
        <v>82</v>
      </c>
      <c r="AY223" s="17" t="s">
        <v>129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82</v>
      </c>
      <c r="BK223" s="247">
        <f>ROUND(I223*H223,2)</f>
        <v>0</v>
      </c>
      <c r="BL223" s="17" t="s">
        <v>268</v>
      </c>
      <c r="BM223" s="246" t="s">
        <v>543</v>
      </c>
    </row>
    <row r="224" s="2" customFormat="1">
      <c r="A224" s="38"/>
      <c r="B224" s="39"/>
      <c r="C224" s="40"/>
      <c r="D224" s="248" t="s">
        <v>139</v>
      </c>
      <c r="E224" s="40"/>
      <c r="F224" s="249" t="s">
        <v>542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82</v>
      </c>
    </row>
    <row r="225" s="2" customFormat="1" ht="21.75" customHeight="1">
      <c r="A225" s="38"/>
      <c r="B225" s="39"/>
      <c r="C225" s="253" t="s">
        <v>380</v>
      </c>
      <c r="D225" s="253" t="s">
        <v>263</v>
      </c>
      <c r="E225" s="254" t="s">
        <v>301</v>
      </c>
      <c r="F225" s="255" t="s">
        <v>302</v>
      </c>
      <c r="G225" s="256" t="s">
        <v>303</v>
      </c>
      <c r="H225" s="257">
        <v>5</v>
      </c>
      <c r="I225" s="258"/>
      <c r="J225" s="259">
        <f>ROUND(I225*H225,2)</f>
        <v>0</v>
      </c>
      <c r="K225" s="255" t="s">
        <v>136</v>
      </c>
      <c r="L225" s="260"/>
      <c r="M225" s="261" t="s">
        <v>1</v>
      </c>
      <c r="N225" s="262" t="s">
        <v>39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268</v>
      </c>
      <c r="AT225" s="246" t="s">
        <v>263</v>
      </c>
      <c r="AU225" s="246" t="s">
        <v>82</v>
      </c>
      <c r="AY225" s="17" t="s">
        <v>129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82</v>
      </c>
      <c r="BK225" s="247">
        <f>ROUND(I225*H225,2)</f>
        <v>0</v>
      </c>
      <c r="BL225" s="17" t="s">
        <v>268</v>
      </c>
      <c r="BM225" s="246" t="s">
        <v>544</v>
      </c>
    </row>
    <row r="226" s="2" customFormat="1">
      <c r="A226" s="38"/>
      <c r="B226" s="39"/>
      <c r="C226" s="40"/>
      <c r="D226" s="248" t="s">
        <v>139</v>
      </c>
      <c r="E226" s="40"/>
      <c r="F226" s="249" t="s">
        <v>302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139</v>
      </c>
      <c r="AU226" s="17" t="s">
        <v>82</v>
      </c>
    </row>
    <row r="227" s="2" customFormat="1" ht="21.75" customHeight="1">
      <c r="A227" s="38"/>
      <c r="B227" s="39"/>
      <c r="C227" s="253" t="s">
        <v>385</v>
      </c>
      <c r="D227" s="253" t="s">
        <v>263</v>
      </c>
      <c r="E227" s="254" t="s">
        <v>545</v>
      </c>
      <c r="F227" s="255" t="s">
        <v>546</v>
      </c>
      <c r="G227" s="256" t="s">
        <v>236</v>
      </c>
      <c r="H227" s="257">
        <v>15</v>
      </c>
      <c r="I227" s="258"/>
      <c r="J227" s="259">
        <f>ROUND(I227*H227,2)</f>
        <v>0</v>
      </c>
      <c r="K227" s="255" t="s">
        <v>220</v>
      </c>
      <c r="L227" s="260"/>
      <c r="M227" s="261" t="s">
        <v>1</v>
      </c>
      <c r="N227" s="262" t="s">
        <v>39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268</v>
      </c>
      <c r="AT227" s="246" t="s">
        <v>263</v>
      </c>
      <c r="AU227" s="246" t="s">
        <v>82</v>
      </c>
      <c r="AY227" s="17" t="s">
        <v>129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82</v>
      </c>
      <c r="BK227" s="247">
        <f>ROUND(I227*H227,2)</f>
        <v>0</v>
      </c>
      <c r="BL227" s="17" t="s">
        <v>268</v>
      </c>
      <c r="BM227" s="246" t="s">
        <v>547</v>
      </c>
    </row>
    <row r="228" s="2" customFormat="1">
      <c r="A228" s="38"/>
      <c r="B228" s="39"/>
      <c r="C228" s="40"/>
      <c r="D228" s="248" t="s">
        <v>139</v>
      </c>
      <c r="E228" s="40"/>
      <c r="F228" s="249" t="s">
        <v>546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139</v>
      </c>
      <c r="AU228" s="17" t="s">
        <v>82</v>
      </c>
    </row>
    <row r="229" s="2" customFormat="1" ht="21.75" customHeight="1">
      <c r="A229" s="38"/>
      <c r="B229" s="39"/>
      <c r="C229" s="253" t="s">
        <v>391</v>
      </c>
      <c r="D229" s="253" t="s">
        <v>263</v>
      </c>
      <c r="E229" s="254" t="s">
        <v>548</v>
      </c>
      <c r="F229" s="255" t="s">
        <v>549</v>
      </c>
      <c r="G229" s="256" t="s">
        <v>236</v>
      </c>
      <c r="H229" s="257">
        <v>5</v>
      </c>
      <c r="I229" s="258"/>
      <c r="J229" s="259">
        <f>ROUND(I229*H229,2)</f>
        <v>0</v>
      </c>
      <c r="K229" s="255" t="s">
        <v>220</v>
      </c>
      <c r="L229" s="260"/>
      <c r="M229" s="261" t="s">
        <v>1</v>
      </c>
      <c r="N229" s="262" t="s">
        <v>39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268</v>
      </c>
      <c r="AT229" s="246" t="s">
        <v>263</v>
      </c>
      <c r="AU229" s="246" t="s">
        <v>82</v>
      </c>
      <c r="AY229" s="17" t="s">
        <v>129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82</v>
      </c>
      <c r="BK229" s="247">
        <f>ROUND(I229*H229,2)</f>
        <v>0</v>
      </c>
      <c r="BL229" s="17" t="s">
        <v>268</v>
      </c>
      <c r="BM229" s="246" t="s">
        <v>550</v>
      </c>
    </row>
    <row r="230" s="2" customFormat="1">
      <c r="A230" s="38"/>
      <c r="B230" s="39"/>
      <c r="C230" s="40"/>
      <c r="D230" s="248" t="s">
        <v>139</v>
      </c>
      <c r="E230" s="40"/>
      <c r="F230" s="249" t="s">
        <v>549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82</v>
      </c>
    </row>
    <row r="231" s="2" customFormat="1" ht="21.75" customHeight="1">
      <c r="A231" s="38"/>
      <c r="B231" s="39"/>
      <c r="C231" s="253" t="s">
        <v>395</v>
      </c>
      <c r="D231" s="253" t="s">
        <v>263</v>
      </c>
      <c r="E231" s="254" t="s">
        <v>551</v>
      </c>
      <c r="F231" s="255" t="s">
        <v>552</v>
      </c>
      <c r="G231" s="256" t="s">
        <v>165</v>
      </c>
      <c r="H231" s="257">
        <v>23</v>
      </c>
      <c r="I231" s="258"/>
      <c r="J231" s="259">
        <f>ROUND(I231*H231,2)</f>
        <v>0</v>
      </c>
      <c r="K231" s="255" t="s">
        <v>220</v>
      </c>
      <c r="L231" s="260"/>
      <c r="M231" s="261" t="s">
        <v>1</v>
      </c>
      <c r="N231" s="262" t="s">
        <v>39</v>
      </c>
      <c r="O231" s="91"/>
      <c r="P231" s="244">
        <f>O231*H231</f>
        <v>0</v>
      </c>
      <c r="Q231" s="244">
        <v>0.068599999999999994</v>
      </c>
      <c r="R231" s="244">
        <f>Q231*H231</f>
        <v>1.5777999999999999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268</v>
      </c>
      <c r="AT231" s="246" t="s">
        <v>263</v>
      </c>
      <c r="AU231" s="246" t="s">
        <v>82</v>
      </c>
      <c r="AY231" s="17" t="s">
        <v>129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82</v>
      </c>
      <c r="BK231" s="247">
        <f>ROUND(I231*H231,2)</f>
        <v>0</v>
      </c>
      <c r="BL231" s="17" t="s">
        <v>268</v>
      </c>
      <c r="BM231" s="246" t="s">
        <v>553</v>
      </c>
    </row>
    <row r="232" s="2" customFormat="1">
      <c r="A232" s="38"/>
      <c r="B232" s="39"/>
      <c r="C232" s="40"/>
      <c r="D232" s="248" t="s">
        <v>139</v>
      </c>
      <c r="E232" s="40"/>
      <c r="F232" s="249" t="s">
        <v>552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82</v>
      </c>
    </row>
    <row r="233" s="2" customFormat="1" ht="21.75" customHeight="1">
      <c r="A233" s="38"/>
      <c r="B233" s="39"/>
      <c r="C233" s="253" t="s">
        <v>400</v>
      </c>
      <c r="D233" s="253" t="s">
        <v>263</v>
      </c>
      <c r="E233" s="254" t="s">
        <v>554</v>
      </c>
      <c r="F233" s="255" t="s">
        <v>555</v>
      </c>
      <c r="G233" s="256" t="s">
        <v>165</v>
      </c>
      <c r="H233" s="257">
        <v>8</v>
      </c>
      <c r="I233" s="258"/>
      <c r="J233" s="259">
        <f>ROUND(I233*H233,2)</f>
        <v>0</v>
      </c>
      <c r="K233" s="255" t="s">
        <v>220</v>
      </c>
      <c r="L233" s="260"/>
      <c r="M233" s="261" t="s">
        <v>1</v>
      </c>
      <c r="N233" s="262" t="s">
        <v>39</v>
      </c>
      <c r="O233" s="91"/>
      <c r="P233" s="244">
        <f>O233*H233</f>
        <v>0</v>
      </c>
      <c r="Q233" s="244">
        <v>0.058999999999999997</v>
      </c>
      <c r="R233" s="244">
        <f>Q233*H233</f>
        <v>0.47199999999999998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268</v>
      </c>
      <c r="AT233" s="246" t="s">
        <v>263</v>
      </c>
      <c r="AU233" s="246" t="s">
        <v>82</v>
      </c>
      <c r="AY233" s="17" t="s">
        <v>129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82</v>
      </c>
      <c r="BK233" s="247">
        <f>ROUND(I233*H233,2)</f>
        <v>0</v>
      </c>
      <c r="BL233" s="17" t="s">
        <v>268</v>
      </c>
      <c r="BM233" s="246" t="s">
        <v>556</v>
      </c>
    </row>
    <row r="234" s="2" customFormat="1">
      <c r="A234" s="38"/>
      <c r="B234" s="39"/>
      <c r="C234" s="40"/>
      <c r="D234" s="248" t="s">
        <v>139</v>
      </c>
      <c r="E234" s="40"/>
      <c r="F234" s="249" t="s">
        <v>555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139</v>
      </c>
      <c r="AU234" s="17" t="s">
        <v>82</v>
      </c>
    </row>
    <row r="235" s="2" customFormat="1" ht="21.75" customHeight="1">
      <c r="A235" s="38"/>
      <c r="B235" s="39"/>
      <c r="C235" s="253" t="s">
        <v>557</v>
      </c>
      <c r="D235" s="253" t="s">
        <v>263</v>
      </c>
      <c r="E235" s="254" t="s">
        <v>558</v>
      </c>
      <c r="F235" s="255" t="s">
        <v>559</v>
      </c>
      <c r="G235" s="256" t="s">
        <v>157</v>
      </c>
      <c r="H235" s="257">
        <v>45</v>
      </c>
      <c r="I235" s="258"/>
      <c r="J235" s="259">
        <f>ROUND(I235*H235,2)</f>
        <v>0</v>
      </c>
      <c r="K235" s="255" t="s">
        <v>220</v>
      </c>
      <c r="L235" s="260"/>
      <c r="M235" s="261" t="s">
        <v>1</v>
      </c>
      <c r="N235" s="262" t="s">
        <v>39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268</v>
      </c>
      <c r="AT235" s="246" t="s">
        <v>263</v>
      </c>
      <c r="AU235" s="246" t="s">
        <v>82</v>
      </c>
      <c r="AY235" s="17" t="s">
        <v>129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82</v>
      </c>
      <c r="BK235" s="247">
        <f>ROUND(I235*H235,2)</f>
        <v>0</v>
      </c>
      <c r="BL235" s="17" t="s">
        <v>268</v>
      </c>
      <c r="BM235" s="246" t="s">
        <v>560</v>
      </c>
    </row>
    <row r="236" s="2" customFormat="1">
      <c r="A236" s="38"/>
      <c r="B236" s="39"/>
      <c r="C236" s="40"/>
      <c r="D236" s="248" t="s">
        <v>139</v>
      </c>
      <c r="E236" s="40"/>
      <c r="F236" s="249" t="s">
        <v>559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82</v>
      </c>
    </row>
    <row r="237" s="2" customFormat="1" ht="21.75" customHeight="1">
      <c r="A237" s="38"/>
      <c r="B237" s="39"/>
      <c r="C237" s="253" t="s">
        <v>561</v>
      </c>
      <c r="D237" s="253" t="s">
        <v>263</v>
      </c>
      <c r="E237" s="254" t="s">
        <v>562</v>
      </c>
      <c r="F237" s="255" t="s">
        <v>563</v>
      </c>
      <c r="G237" s="256" t="s">
        <v>165</v>
      </c>
      <c r="H237" s="257">
        <v>2</v>
      </c>
      <c r="I237" s="258"/>
      <c r="J237" s="259">
        <f>ROUND(I237*H237,2)</f>
        <v>0</v>
      </c>
      <c r="K237" s="255" t="s">
        <v>136</v>
      </c>
      <c r="L237" s="260"/>
      <c r="M237" s="261" t="s">
        <v>1</v>
      </c>
      <c r="N237" s="262" t="s">
        <v>39</v>
      </c>
      <c r="O237" s="91"/>
      <c r="P237" s="244">
        <f>O237*H237</f>
        <v>0</v>
      </c>
      <c r="Q237" s="244">
        <v>0.0032000000000000002</v>
      </c>
      <c r="R237" s="244">
        <f>Q237*H237</f>
        <v>0.0064000000000000003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268</v>
      </c>
      <c r="AT237" s="246" t="s">
        <v>263</v>
      </c>
      <c r="AU237" s="246" t="s">
        <v>82</v>
      </c>
      <c r="AY237" s="17" t="s">
        <v>129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82</v>
      </c>
      <c r="BK237" s="247">
        <f>ROUND(I237*H237,2)</f>
        <v>0</v>
      </c>
      <c r="BL237" s="17" t="s">
        <v>268</v>
      </c>
      <c r="BM237" s="246" t="s">
        <v>564</v>
      </c>
    </row>
    <row r="238" s="2" customFormat="1">
      <c r="A238" s="38"/>
      <c r="B238" s="39"/>
      <c r="C238" s="40"/>
      <c r="D238" s="248" t="s">
        <v>139</v>
      </c>
      <c r="E238" s="40"/>
      <c r="F238" s="249" t="s">
        <v>563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139</v>
      </c>
      <c r="AU238" s="17" t="s">
        <v>82</v>
      </c>
    </row>
    <row r="239" s="2" customFormat="1" ht="21.75" customHeight="1">
      <c r="A239" s="38"/>
      <c r="B239" s="39"/>
      <c r="C239" s="253" t="s">
        <v>565</v>
      </c>
      <c r="D239" s="253" t="s">
        <v>263</v>
      </c>
      <c r="E239" s="254" t="s">
        <v>566</v>
      </c>
      <c r="F239" s="255" t="s">
        <v>567</v>
      </c>
      <c r="G239" s="256" t="s">
        <v>165</v>
      </c>
      <c r="H239" s="257">
        <v>2</v>
      </c>
      <c r="I239" s="258"/>
      <c r="J239" s="259">
        <f>ROUND(I239*H239,2)</f>
        <v>0</v>
      </c>
      <c r="K239" s="255" t="s">
        <v>136</v>
      </c>
      <c r="L239" s="260"/>
      <c r="M239" s="261" t="s">
        <v>1</v>
      </c>
      <c r="N239" s="262" t="s">
        <v>39</v>
      </c>
      <c r="O239" s="91"/>
      <c r="P239" s="244">
        <f>O239*H239</f>
        <v>0</v>
      </c>
      <c r="Q239" s="244">
        <v>0.0053299999999999997</v>
      </c>
      <c r="R239" s="244">
        <f>Q239*H239</f>
        <v>0.010659999999999999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268</v>
      </c>
      <c r="AT239" s="246" t="s">
        <v>263</v>
      </c>
      <c r="AU239" s="246" t="s">
        <v>82</v>
      </c>
      <c r="AY239" s="17" t="s">
        <v>129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82</v>
      </c>
      <c r="BK239" s="247">
        <f>ROUND(I239*H239,2)</f>
        <v>0</v>
      </c>
      <c r="BL239" s="17" t="s">
        <v>268</v>
      </c>
      <c r="BM239" s="246" t="s">
        <v>568</v>
      </c>
    </row>
    <row r="240" s="2" customFormat="1">
      <c r="A240" s="38"/>
      <c r="B240" s="39"/>
      <c r="C240" s="40"/>
      <c r="D240" s="248" t="s">
        <v>139</v>
      </c>
      <c r="E240" s="40"/>
      <c r="F240" s="249" t="s">
        <v>567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82</v>
      </c>
    </row>
    <row r="241" s="2" customFormat="1" ht="21.75" customHeight="1">
      <c r="A241" s="38"/>
      <c r="B241" s="39"/>
      <c r="C241" s="253" t="s">
        <v>569</v>
      </c>
      <c r="D241" s="253" t="s">
        <v>263</v>
      </c>
      <c r="E241" s="254" t="s">
        <v>570</v>
      </c>
      <c r="F241" s="255" t="s">
        <v>571</v>
      </c>
      <c r="G241" s="256" t="s">
        <v>157</v>
      </c>
      <c r="H241" s="257">
        <v>4</v>
      </c>
      <c r="I241" s="258"/>
      <c r="J241" s="259">
        <f>ROUND(I241*H241,2)</f>
        <v>0</v>
      </c>
      <c r="K241" s="255" t="s">
        <v>136</v>
      </c>
      <c r="L241" s="260"/>
      <c r="M241" s="261" t="s">
        <v>1</v>
      </c>
      <c r="N241" s="262" t="s">
        <v>39</v>
      </c>
      <c r="O241" s="91"/>
      <c r="P241" s="244">
        <f>O241*H241</f>
        <v>0</v>
      </c>
      <c r="Q241" s="244">
        <v>0.0033500000000000001</v>
      </c>
      <c r="R241" s="244">
        <f>Q241*H241</f>
        <v>0.013400000000000001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268</v>
      </c>
      <c r="AT241" s="246" t="s">
        <v>263</v>
      </c>
      <c r="AU241" s="246" t="s">
        <v>82</v>
      </c>
      <c r="AY241" s="17" t="s">
        <v>129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82</v>
      </c>
      <c r="BK241" s="247">
        <f>ROUND(I241*H241,2)</f>
        <v>0</v>
      </c>
      <c r="BL241" s="17" t="s">
        <v>268</v>
      </c>
      <c r="BM241" s="246" t="s">
        <v>572</v>
      </c>
    </row>
    <row r="242" s="2" customFormat="1">
      <c r="A242" s="38"/>
      <c r="B242" s="39"/>
      <c r="C242" s="40"/>
      <c r="D242" s="248" t="s">
        <v>139</v>
      </c>
      <c r="E242" s="40"/>
      <c r="F242" s="249" t="s">
        <v>571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82</v>
      </c>
    </row>
    <row r="243" s="2" customFormat="1" ht="21.75" customHeight="1">
      <c r="A243" s="38"/>
      <c r="B243" s="39"/>
      <c r="C243" s="253" t="s">
        <v>573</v>
      </c>
      <c r="D243" s="253" t="s">
        <v>263</v>
      </c>
      <c r="E243" s="254" t="s">
        <v>574</v>
      </c>
      <c r="F243" s="255" t="s">
        <v>575</v>
      </c>
      <c r="G243" s="256" t="s">
        <v>165</v>
      </c>
      <c r="H243" s="257">
        <v>1</v>
      </c>
      <c r="I243" s="258"/>
      <c r="J243" s="259">
        <f>ROUND(I243*H243,2)</f>
        <v>0</v>
      </c>
      <c r="K243" s="255" t="s">
        <v>136</v>
      </c>
      <c r="L243" s="260"/>
      <c r="M243" s="261" t="s">
        <v>1</v>
      </c>
      <c r="N243" s="262" t="s">
        <v>39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268</v>
      </c>
      <c r="AT243" s="246" t="s">
        <v>263</v>
      </c>
      <c r="AU243" s="246" t="s">
        <v>82</v>
      </c>
      <c r="AY243" s="17" t="s">
        <v>129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82</v>
      </c>
      <c r="BK243" s="247">
        <f>ROUND(I243*H243,2)</f>
        <v>0</v>
      </c>
      <c r="BL243" s="17" t="s">
        <v>268</v>
      </c>
      <c r="BM243" s="246" t="s">
        <v>576</v>
      </c>
    </row>
    <row r="244" s="2" customFormat="1">
      <c r="A244" s="38"/>
      <c r="B244" s="39"/>
      <c r="C244" s="40"/>
      <c r="D244" s="248" t="s">
        <v>139</v>
      </c>
      <c r="E244" s="40"/>
      <c r="F244" s="249" t="s">
        <v>577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82</v>
      </c>
    </row>
    <row r="245" s="2" customFormat="1" ht="21.75" customHeight="1">
      <c r="A245" s="38"/>
      <c r="B245" s="39"/>
      <c r="C245" s="253" t="s">
        <v>578</v>
      </c>
      <c r="D245" s="253" t="s">
        <v>263</v>
      </c>
      <c r="E245" s="254" t="s">
        <v>579</v>
      </c>
      <c r="F245" s="255" t="s">
        <v>580</v>
      </c>
      <c r="G245" s="256" t="s">
        <v>236</v>
      </c>
      <c r="H245" s="257">
        <v>112</v>
      </c>
      <c r="I245" s="258"/>
      <c r="J245" s="259">
        <f>ROUND(I245*H245,2)</f>
        <v>0</v>
      </c>
      <c r="K245" s="255" t="s">
        <v>136</v>
      </c>
      <c r="L245" s="260"/>
      <c r="M245" s="261" t="s">
        <v>1</v>
      </c>
      <c r="N245" s="262" t="s">
        <v>39</v>
      </c>
      <c r="O245" s="91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268</v>
      </c>
      <c r="AT245" s="246" t="s">
        <v>263</v>
      </c>
      <c r="AU245" s="246" t="s">
        <v>82</v>
      </c>
      <c r="AY245" s="17" t="s">
        <v>129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82</v>
      </c>
      <c r="BK245" s="247">
        <f>ROUND(I245*H245,2)</f>
        <v>0</v>
      </c>
      <c r="BL245" s="17" t="s">
        <v>268</v>
      </c>
      <c r="BM245" s="246" t="s">
        <v>581</v>
      </c>
    </row>
    <row r="246" s="2" customFormat="1">
      <c r="A246" s="38"/>
      <c r="B246" s="39"/>
      <c r="C246" s="40"/>
      <c r="D246" s="248" t="s">
        <v>139</v>
      </c>
      <c r="E246" s="40"/>
      <c r="F246" s="249" t="s">
        <v>580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82</v>
      </c>
    </row>
    <row r="247" s="2" customFormat="1" ht="21.75" customHeight="1">
      <c r="A247" s="38"/>
      <c r="B247" s="39"/>
      <c r="C247" s="253" t="s">
        <v>582</v>
      </c>
      <c r="D247" s="253" t="s">
        <v>263</v>
      </c>
      <c r="E247" s="254" t="s">
        <v>583</v>
      </c>
      <c r="F247" s="255" t="s">
        <v>584</v>
      </c>
      <c r="G247" s="256" t="s">
        <v>135</v>
      </c>
      <c r="H247" s="257">
        <v>5</v>
      </c>
      <c r="I247" s="258"/>
      <c r="J247" s="259">
        <f>ROUND(I247*H247,2)</f>
        <v>0</v>
      </c>
      <c r="K247" s="255" t="s">
        <v>136</v>
      </c>
      <c r="L247" s="260"/>
      <c r="M247" s="261" t="s">
        <v>1</v>
      </c>
      <c r="N247" s="262" t="s">
        <v>39</v>
      </c>
      <c r="O247" s="91"/>
      <c r="P247" s="244">
        <f>O247*H247</f>
        <v>0</v>
      </c>
      <c r="Q247" s="244">
        <v>2.234</v>
      </c>
      <c r="R247" s="244">
        <f>Q247*H247</f>
        <v>11.17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268</v>
      </c>
      <c r="AT247" s="246" t="s">
        <v>263</v>
      </c>
      <c r="AU247" s="246" t="s">
        <v>82</v>
      </c>
      <c r="AY247" s="17" t="s">
        <v>129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82</v>
      </c>
      <c r="BK247" s="247">
        <f>ROUND(I247*H247,2)</f>
        <v>0</v>
      </c>
      <c r="BL247" s="17" t="s">
        <v>268</v>
      </c>
      <c r="BM247" s="246" t="s">
        <v>585</v>
      </c>
    </row>
    <row r="248" s="2" customFormat="1">
      <c r="A248" s="38"/>
      <c r="B248" s="39"/>
      <c r="C248" s="40"/>
      <c r="D248" s="248" t="s">
        <v>139</v>
      </c>
      <c r="E248" s="40"/>
      <c r="F248" s="249" t="s">
        <v>584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82</v>
      </c>
    </row>
    <row r="249" s="12" customFormat="1" ht="25.92" customHeight="1">
      <c r="A249" s="12"/>
      <c r="B249" s="219"/>
      <c r="C249" s="220"/>
      <c r="D249" s="221" t="s">
        <v>73</v>
      </c>
      <c r="E249" s="222" t="s">
        <v>309</v>
      </c>
      <c r="F249" s="222" t="s">
        <v>310</v>
      </c>
      <c r="G249" s="220"/>
      <c r="H249" s="220"/>
      <c r="I249" s="223"/>
      <c r="J249" s="224">
        <f>BK249</f>
        <v>0</v>
      </c>
      <c r="K249" s="220"/>
      <c r="L249" s="225"/>
      <c r="M249" s="226"/>
      <c r="N249" s="227"/>
      <c r="O249" s="227"/>
      <c r="P249" s="228">
        <f>SUM(P250:P277)</f>
        <v>0</v>
      </c>
      <c r="Q249" s="227"/>
      <c r="R249" s="228">
        <f>SUM(R250:R277)</f>
        <v>0</v>
      </c>
      <c r="S249" s="227"/>
      <c r="T249" s="229">
        <f>SUM(T250:T277)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0" t="s">
        <v>137</v>
      </c>
      <c r="AT249" s="231" t="s">
        <v>73</v>
      </c>
      <c r="AU249" s="231" t="s">
        <v>74</v>
      </c>
      <c r="AY249" s="230" t="s">
        <v>129</v>
      </c>
      <c r="BK249" s="232">
        <f>SUM(BK250:BK277)</f>
        <v>0</v>
      </c>
    </row>
    <row r="250" s="2" customFormat="1" ht="21.75" customHeight="1">
      <c r="A250" s="38"/>
      <c r="B250" s="39"/>
      <c r="C250" s="235" t="s">
        <v>586</v>
      </c>
      <c r="D250" s="235" t="s">
        <v>132</v>
      </c>
      <c r="E250" s="236" t="s">
        <v>587</v>
      </c>
      <c r="F250" s="237" t="s">
        <v>588</v>
      </c>
      <c r="G250" s="238" t="s">
        <v>165</v>
      </c>
      <c r="H250" s="239">
        <v>2</v>
      </c>
      <c r="I250" s="240"/>
      <c r="J250" s="241">
        <f>ROUND(I250*H250,2)</f>
        <v>0</v>
      </c>
      <c r="K250" s="237" t="s">
        <v>136</v>
      </c>
      <c r="L250" s="44"/>
      <c r="M250" s="242" t="s">
        <v>1</v>
      </c>
      <c r="N250" s="243" t="s">
        <v>39</v>
      </c>
      <c r="O250" s="91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314</v>
      </c>
      <c r="AT250" s="246" t="s">
        <v>132</v>
      </c>
      <c r="AU250" s="246" t="s">
        <v>82</v>
      </c>
      <c r="AY250" s="17" t="s">
        <v>129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82</v>
      </c>
      <c r="BK250" s="247">
        <f>ROUND(I250*H250,2)</f>
        <v>0</v>
      </c>
      <c r="BL250" s="17" t="s">
        <v>314</v>
      </c>
      <c r="BM250" s="246" t="s">
        <v>589</v>
      </c>
    </row>
    <row r="251" s="2" customFormat="1">
      <c r="A251" s="38"/>
      <c r="B251" s="39"/>
      <c r="C251" s="40"/>
      <c r="D251" s="248" t="s">
        <v>139</v>
      </c>
      <c r="E251" s="40"/>
      <c r="F251" s="249" t="s">
        <v>590</v>
      </c>
      <c r="G251" s="40"/>
      <c r="H251" s="40"/>
      <c r="I251" s="144"/>
      <c r="J251" s="40"/>
      <c r="K251" s="40"/>
      <c r="L251" s="44"/>
      <c r="M251" s="250"/>
      <c r="N251" s="25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139</v>
      </c>
      <c r="AU251" s="17" t="s">
        <v>82</v>
      </c>
    </row>
    <row r="252" s="2" customFormat="1" ht="21.75" customHeight="1">
      <c r="A252" s="38"/>
      <c r="B252" s="39"/>
      <c r="C252" s="235" t="s">
        <v>591</v>
      </c>
      <c r="D252" s="235" t="s">
        <v>132</v>
      </c>
      <c r="E252" s="236" t="s">
        <v>592</v>
      </c>
      <c r="F252" s="237" t="s">
        <v>593</v>
      </c>
      <c r="G252" s="238" t="s">
        <v>165</v>
      </c>
      <c r="H252" s="239">
        <v>2</v>
      </c>
      <c r="I252" s="240"/>
      <c r="J252" s="241">
        <f>ROUND(I252*H252,2)</f>
        <v>0</v>
      </c>
      <c r="K252" s="237" t="s">
        <v>136</v>
      </c>
      <c r="L252" s="44"/>
      <c r="M252" s="242" t="s">
        <v>1</v>
      </c>
      <c r="N252" s="243" t="s">
        <v>39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314</v>
      </c>
      <c r="AT252" s="246" t="s">
        <v>132</v>
      </c>
      <c r="AU252" s="246" t="s">
        <v>82</v>
      </c>
      <c r="AY252" s="17" t="s">
        <v>129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82</v>
      </c>
      <c r="BK252" s="247">
        <f>ROUND(I252*H252,2)</f>
        <v>0</v>
      </c>
      <c r="BL252" s="17" t="s">
        <v>314</v>
      </c>
      <c r="BM252" s="246" t="s">
        <v>594</v>
      </c>
    </row>
    <row r="253" s="2" customFormat="1">
      <c r="A253" s="38"/>
      <c r="B253" s="39"/>
      <c r="C253" s="40"/>
      <c r="D253" s="248" t="s">
        <v>139</v>
      </c>
      <c r="E253" s="40"/>
      <c r="F253" s="249" t="s">
        <v>593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139</v>
      </c>
      <c r="AU253" s="17" t="s">
        <v>82</v>
      </c>
    </row>
    <row r="254" s="2" customFormat="1" ht="33" customHeight="1">
      <c r="A254" s="38"/>
      <c r="B254" s="39"/>
      <c r="C254" s="235" t="s">
        <v>595</v>
      </c>
      <c r="D254" s="235" t="s">
        <v>132</v>
      </c>
      <c r="E254" s="236" t="s">
        <v>596</v>
      </c>
      <c r="F254" s="237" t="s">
        <v>597</v>
      </c>
      <c r="G254" s="238" t="s">
        <v>165</v>
      </c>
      <c r="H254" s="239">
        <v>10</v>
      </c>
      <c r="I254" s="240"/>
      <c r="J254" s="241">
        <f>ROUND(I254*H254,2)</f>
        <v>0</v>
      </c>
      <c r="K254" s="237" t="s">
        <v>220</v>
      </c>
      <c r="L254" s="44"/>
      <c r="M254" s="242" t="s">
        <v>1</v>
      </c>
      <c r="N254" s="243" t="s">
        <v>39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314</v>
      </c>
      <c r="AT254" s="246" t="s">
        <v>132</v>
      </c>
      <c r="AU254" s="246" t="s">
        <v>82</v>
      </c>
      <c r="AY254" s="17" t="s">
        <v>129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82</v>
      </c>
      <c r="BK254" s="247">
        <f>ROUND(I254*H254,2)</f>
        <v>0</v>
      </c>
      <c r="BL254" s="17" t="s">
        <v>314</v>
      </c>
      <c r="BM254" s="246" t="s">
        <v>598</v>
      </c>
    </row>
    <row r="255" s="2" customFormat="1">
      <c r="A255" s="38"/>
      <c r="B255" s="39"/>
      <c r="C255" s="40"/>
      <c r="D255" s="248" t="s">
        <v>139</v>
      </c>
      <c r="E255" s="40"/>
      <c r="F255" s="249" t="s">
        <v>599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139</v>
      </c>
      <c r="AU255" s="17" t="s">
        <v>82</v>
      </c>
    </row>
    <row r="256" s="2" customFormat="1">
      <c r="A256" s="38"/>
      <c r="B256" s="39"/>
      <c r="C256" s="40"/>
      <c r="D256" s="248" t="s">
        <v>160</v>
      </c>
      <c r="E256" s="40"/>
      <c r="F256" s="252" t="s">
        <v>331</v>
      </c>
      <c r="G256" s="40"/>
      <c r="H256" s="40"/>
      <c r="I256" s="144"/>
      <c r="J256" s="40"/>
      <c r="K256" s="40"/>
      <c r="L256" s="44"/>
      <c r="M256" s="250"/>
      <c r="N256" s="25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160</v>
      </c>
      <c r="AU256" s="17" t="s">
        <v>82</v>
      </c>
    </row>
    <row r="257" s="2" customFormat="1" ht="33" customHeight="1">
      <c r="A257" s="38"/>
      <c r="B257" s="39"/>
      <c r="C257" s="235" t="s">
        <v>600</v>
      </c>
      <c r="D257" s="235" t="s">
        <v>132</v>
      </c>
      <c r="E257" s="236" t="s">
        <v>333</v>
      </c>
      <c r="F257" s="237" t="s">
        <v>601</v>
      </c>
      <c r="G257" s="238" t="s">
        <v>278</v>
      </c>
      <c r="H257" s="239">
        <v>37</v>
      </c>
      <c r="I257" s="240"/>
      <c r="J257" s="241">
        <f>ROUND(I257*H257,2)</f>
        <v>0</v>
      </c>
      <c r="K257" s="237" t="s">
        <v>136</v>
      </c>
      <c r="L257" s="44"/>
      <c r="M257" s="242" t="s">
        <v>1</v>
      </c>
      <c r="N257" s="243" t="s">
        <v>39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314</v>
      </c>
      <c r="AT257" s="246" t="s">
        <v>132</v>
      </c>
      <c r="AU257" s="246" t="s">
        <v>82</v>
      </c>
      <c r="AY257" s="17" t="s">
        <v>129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82</v>
      </c>
      <c r="BK257" s="247">
        <f>ROUND(I257*H257,2)</f>
        <v>0</v>
      </c>
      <c r="BL257" s="17" t="s">
        <v>314</v>
      </c>
      <c r="BM257" s="246" t="s">
        <v>602</v>
      </c>
    </row>
    <row r="258" s="2" customFormat="1">
      <c r="A258" s="38"/>
      <c r="B258" s="39"/>
      <c r="C258" s="40"/>
      <c r="D258" s="248" t="s">
        <v>139</v>
      </c>
      <c r="E258" s="40"/>
      <c r="F258" s="249" t="s">
        <v>603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82</v>
      </c>
    </row>
    <row r="259" s="2" customFormat="1">
      <c r="A259" s="38"/>
      <c r="B259" s="39"/>
      <c r="C259" s="40"/>
      <c r="D259" s="248" t="s">
        <v>160</v>
      </c>
      <c r="E259" s="40"/>
      <c r="F259" s="252" t="s">
        <v>337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82</v>
      </c>
    </row>
    <row r="260" s="2" customFormat="1" ht="44.25" customHeight="1">
      <c r="A260" s="38"/>
      <c r="B260" s="39"/>
      <c r="C260" s="235" t="s">
        <v>604</v>
      </c>
      <c r="D260" s="235" t="s">
        <v>132</v>
      </c>
      <c r="E260" s="236" t="s">
        <v>605</v>
      </c>
      <c r="F260" s="237" t="s">
        <v>606</v>
      </c>
      <c r="G260" s="238" t="s">
        <v>278</v>
      </c>
      <c r="H260" s="239">
        <v>22</v>
      </c>
      <c r="I260" s="240"/>
      <c r="J260" s="241">
        <f>ROUND(I260*H260,2)</f>
        <v>0</v>
      </c>
      <c r="K260" s="237" t="s">
        <v>220</v>
      </c>
      <c r="L260" s="44"/>
      <c r="M260" s="242" t="s">
        <v>1</v>
      </c>
      <c r="N260" s="243" t="s">
        <v>39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314</v>
      </c>
      <c r="AT260" s="246" t="s">
        <v>132</v>
      </c>
      <c r="AU260" s="246" t="s">
        <v>82</v>
      </c>
      <c r="AY260" s="17" t="s">
        <v>129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82</v>
      </c>
      <c r="BK260" s="247">
        <f>ROUND(I260*H260,2)</f>
        <v>0</v>
      </c>
      <c r="BL260" s="17" t="s">
        <v>314</v>
      </c>
      <c r="BM260" s="246" t="s">
        <v>607</v>
      </c>
    </row>
    <row r="261" s="2" customFormat="1">
      <c r="A261" s="38"/>
      <c r="B261" s="39"/>
      <c r="C261" s="40"/>
      <c r="D261" s="248" t="s">
        <v>139</v>
      </c>
      <c r="E261" s="40"/>
      <c r="F261" s="249" t="s">
        <v>608</v>
      </c>
      <c r="G261" s="40"/>
      <c r="H261" s="40"/>
      <c r="I261" s="144"/>
      <c r="J261" s="40"/>
      <c r="K261" s="40"/>
      <c r="L261" s="44"/>
      <c r="M261" s="250"/>
      <c r="N261" s="25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139</v>
      </c>
      <c r="AU261" s="17" t="s">
        <v>82</v>
      </c>
    </row>
    <row r="262" s="2" customFormat="1">
      <c r="A262" s="38"/>
      <c r="B262" s="39"/>
      <c r="C262" s="40"/>
      <c r="D262" s="248" t="s">
        <v>160</v>
      </c>
      <c r="E262" s="40"/>
      <c r="F262" s="252" t="s">
        <v>337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160</v>
      </c>
      <c r="AU262" s="17" t="s">
        <v>82</v>
      </c>
    </row>
    <row r="263" s="2" customFormat="1" ht="21.75" customHeight="1">
      <c r="A263" s="38"/>
      <c r="B263" s="39"/>
      <c r="C263" s="235" t="s">
        <v>609</v>
      </c>
      <c r="D263" s="235" t="s">
        <v>132</v>
      </c>
      <c r="E263" s="236" t="s">
        <v>349</v>
      </c>
      <c r="F263" s="237" t="s">
        <v>610</v>
      </c>
      <c r="G263" s="238" t="s">
        <v>278</v>
      </c>
      <c r="H263" s="239">
        <v>194.40000000000001</v>
      </c>
      <c r="I263" s="240"/>
      <c r="J263" s="241">
        <f>ROUND(I263*H263,2)</f>
        <v>0</v>
      </c>
      <c r="K263" s="237" t="s">
        <v>220</v>
      </c>
      <c r="L263" s="44"/>
      <c r="M263" s="242" t="s">
        <v>1</v>
      </c>
      <c r="N263" s="243" t="s">
        <v>39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314</v>
      </c>
      <c r="AT263" s="246" t="s">
        <v>132</v>
      </c>
      <c r="AU263" s="246" t="s">
        <v>82</v>
      </c>
      <c r="AY263" s="17" t="s">
        <v>129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82</v>
      </c>
      <c r="BK263" s="247">
        <f>ROUND(I263*H263,2)</f>
        <v>0</v>
      </c>
      <c r="BL263" s="17" t="s">
        <v>314</v>
      </c>
      <c r="BM263" s="246" t="s">
        <v>611</v>
      </c>
    </row>
    <row r="264" s="2" customFormat="1">
      <c r="A264" s="38"/>
      <c r="B264" s="39"/>
      <c r="C264" s="40"/>
      <c r="D264" s="248" t="s">
        <v>139</v>
      </c>
      <c r="E264" s="40"/>
      <c r="F264" s="249" t="s">
        <v>352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82</v>
      </c>
    </row>
    <row r="265" s="2" customFormat="1">
      <c r="A265" s="38"/>
      <c r="B265" s="39"/>
      <c r="C265" s="40"/>
      <c r="D265" s="248" t="s">
        <v>160</v>
      </c>
      <c r="E265" s="40"/>
      <c r="F265" s="252" t="s">
        <v>337</v>
      </c>
      <c r="G265" s="40"/>
      <c r="H265" s="40"/>
      <c r="I265" s="144"/>
      <c r="J265" s="40"/>
      <c r="K265" s="40"/>
      <c r="L265" s="44"/>
      <c r="M265" s="250"/>
      <c r="N265" s="25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82</v>
      </c>
    </row>
    <row r="266" s="2" customFormat="1" ht="33" customHeight="1">
      <c r="A266" s="38"/>
      <c r="B266" s="39"/>
      <c r="C266" s="235" t="s">
        <v>612</v>
      </c>
      <c r="D266" s="235" t="s">
        <v>132</v>
      </c>
      <c r="E266" s="236" t="s">
        <v>613</v>
      </c>
      <c r="F266" s="237" t="s">
        <v>614</v>
      </c>
      <c r="G266" s="238" t="s">
        <v>278</v>
      </c>
      <c r="H266" s="239">
        <v>1166.4000000000001</v>
      </c>
      <c r="I266" s="240"/>
      <c r="J266" s="241">
        <f>ROUND(I266*H266,2)</f>
        <v>0</v>
      </c>
      <c r="K266" s="237" t="s">
        <v>220</v>
      </c>
      <c r="L266" s="44"/>
      <c r="M266" s="242" t="s">
        <v>1</v>
      </c>
      <c r="N266" s="243" t="s">
        <v>39</v>
      </c>
      <c r="O266" s="91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314</v>
      </c>
      <c r="AT266" s="246" t="s">
        <v>132</v>
      </c>
      <c r="AU266" s="246" t="s">
        <v>82</v>
      </c>
      <c r="AY266" s="17" t="s">
        <v>129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82</v>
      </c>
      <c r="BK266" s="247">
        <f>ROUND(I266*H266,2)</f>
        <v>0</v>
      </c>
      <c r="BL266" s="17" t="s">
        <v>314</v>
      </c>
      <c r="BM266" s="246" t="s">
        <v>615</v>
      </c>
    </row>
    <row r="267" s="2" customFormat="1">
      <c r="A267" s="38"/>
      <c r="B267" s="39"/>
      <c r="C267" s="40"/>
      <c r="D267" s="248" t="s">
        <v>139</v>
      </c>
      <c r="E267" s="40"/>
      <c r="F267" s="249" t="s">
        <v>616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139</v>
      </c>
      <c r="AU267" s="17" t="s">
        <v>82</v>
      </c>
    </row>
    <row r="268" s="2" customFormat="1">
      <c r="A268" s="38"/>
      <c r="B268" s="39"/>
      <c r="C268" s="40"/>
      <c r="D268" s="248" t="s">
        <v>160</v>
      </c>
      <c r="E268" s="40"/>
      <c r="F268" s="252" t="s">
        <v>337</v>
      </c>
      <c r="G268" s="40"/>
      <c r="H268" s="40"/>
      <c r="I268" s="144"/>
      <c r="J268" s="40"/>
      <c r="K268" s="40"/>
      <c r="L268" s="44"/>
      <c r="M268" s="250"/>
      <c r="N268" s="25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160</v>
      </c>
      <c r="AU268" s="17" t="s">
        <v>82</v>
      </c>
    </row>
    <row r="269" s="2" customFormat="1" ht="21.75" customHeight="1">
      <c r="A269" s="38"/>
      <c r="B269" s="39"/>
      <c r="C269" s="235" t="s">
        <v>617</v>
      </c>
      <c r="D269" s="235" t="s">
        <v>132</v>
      </c>
      <c r="E269" s="236" t="s">
        <v>618</v>
      </c>
      <c r="F269" s="237" t="s">
        <v>619</v>
      </c>
      <c r="G269" s="238" t="s">
        <v>165</v>
      </c>
      <c r="H269" s="239">
        <v>1</v>
      </c>
      <c r="I269" s="240"/>
      <c r="J269" s="241">
        <f>ROUND(I269*H269,2)</f>
        <v>0</v>
      </c>
      <c r="K269" s="237" t="s">
        <v>1</v>
      </c>
      <c r="L269" s="44"/>
      <c r="M269" s="242" t="s">
        <v>1</v>
      </c>
      <c r="N269" s="243" t="s">
        <v>39</v>
      </c>
      <c r="O269" s="91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314</v>
      </c>
      <c r="AT269" s="246" t="s">
        <v>132</v>
      </c>
      <c r="AU269" s="246" t="s">
        <v>82</v>
      </c>
      <c r="AY269" s="17" t="s">
        <v>129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82</v>
      </c>
      <c r="BK269" s="247">
        <f>ROUND(I269*H269,2)</f>
        <v>0</v>
      </c>
      <c r="BL269" s="17" t="s">
        <v>314</v>
      </c>
      <c r="BM269" s="246" t="s">
        <v>620</v>
      </c>
    </row>
    <row r="270" s="2" customFormat="1">
      <c r="A270" s="38"/>
      <c r="B270" s="39"/>
      <c r="C270" s="40"/>
      <c r="D270" s="248" t="s">
        <v>139</v>
      </c>
      <c r="E270" s="40"/>
      <c r="F270" s="249" t="s">
        <v>621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139</v>
      </c>
      <c r="AU270" s="17" t="s">
        <v>82</v>
      </c>
    </row>
    <row r="271" s="2" customFormat="1">
      <c r="A271" s="38"/>
      <c r="B271" s="39"/>
      <c r="C271" s="40"/>
      <c r="D271" s="248" t="s">
        <v>160</v>
      </c>
      <c r="E271" s="40"/>
      <c r="F271" s="252" t="s">
        <v>337</v>
      </c>
      <c r="G271" s="40"/>
      <c r="H271" s="40"/>
      <c r="I271" s="144"/>
      <c r="J271" s="40"/>
      <c r="K271" s="40"/>
      <c r="L271" s="44"/>
      <c r="M271" s="250"/>
      <c r="N271" s="25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82</v>
      </c>
    </row>
    <row r="272" s="2" customFormat="1" ht="21.75" customHeight="1">
      <c r="A272" s="38"/>
      <c r="B272" s="39"/>
      <c r="C272" s="235" t="s">
        <v>622</v>
      </c>
      <c r="D272" s="235" t="s">
        <v>132</v>
      </c>
      <c r="E272" s="236" t="s">
        <v>354</v>
      </c>
      <c r="F272" s="237" t="s">
        <v>355</v>
      </c>
      <c r="G272" s="238" t="s">
        <v>165</v>
      </c>
      <c r="H272" s="239">
        <v>3</v>
      </c>
      <c r="I272" s="240"/>
      <c r="J272" s="241">
        <f>ROUND(I272*H272,2)</f>
        <v>0</v>
      </c>
      <c r="K272" s="237" t="s">
        <v>136</v>
      </c>
      <c r="L272" s="44"/>
      <c r="M272" s="242" t="s">
        <v>1</v>
      </c>
      <c r="N272" s="243" t="s">
        <v>39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314</v>
      </c>
      <c r="AT272" s="246" t="s">
        <v>132</v>
      </c>
      <c r="AU272" s="246" t="s">
        <v>82</v>
      </c>
      <c r="AY272" s="17" t="s">
        <v>129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82</v>
      </c>
      <c r="BK272" s="247">
        <f>ROUND(I272*H272,2)</f>
        <v>0</v>
      </c>
      <c r="BL272" s="17" t="s">
        <v>314</v>
      </c>
      <c r="BM272" s="246" t="s">
        <v>623</v>
      </c>
    </row>
    <row r="273" s="2" customFormat="1">
      <c r="A273" s="38"/>
      <c r="B273" s="39"/>
      <c r="C273" s="40"/>
      <c r="D273" s="248" t="s">
        <v>139</v>
      </c>
      <c r="E273" s="40"/>
      <c r="F273" s="249" t="s">
        <v>357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139</v>
      </c>
      <c r="AU273" s="17" t="s">
        <v>82</v>
      </c>
    </row>
    <row r="274" s="2" customFormat="1" ht="21.75" customHeight="1">
      <c r="A274" s="38"/>
      <c r="B274" s="39"/>
      <c r="C274" s="235" t="s">
        <v>624</v>
      </c>
      <c r="D274" s="235" t="s">
        <v>132</v>
      </c>
      <c r="E274" s="236" t="s">
        <v>625</v>
      </c>
      <c r="F274" s="237" t="s">
        <v>626</v>
      </c>
      <c r="G274" s="238" t="s">
        <v>278</v>
      </c>
      <c r="H274" s="239">
        <v>3</v>
      </c>
      <c r="I274" s="240"/>
      <c r="J274" s="241">
        <f>ROUND(I274*H274,2)</f>
        <v>0</v>
      </c>
      <c r="K274" s="237" t="s">
        <v>136</v>
      </c>
      <c r="L274" s="44"/>
      <c r="M274" s="242" t="s">
        <v>1</v>
      </c>
      <c r="N274" s="243" t="s">
        <v>39</v>
      </c>
      <c r="O274" s="91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314</v>
      </c>
      <c r="AT274" s="246" t="s">
        <v>132</v>
      </c>
      <c r="AU274" s="246" t="s">
        <v>82</v>
      </c>
      <c r="AY274" s="17" t="s">
        <v>129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82</v>
      </c>
      <c r="BK274" s="247">
        <f>ROUND(I274*H274,2)</f>
        <v>0</v>
      </c>
      <c r="BL274" s="17" t="s">
        <v>314</v>
      </c>
      <c r="BM274" s="246" t="s">
        <v>627</v>
      </c>
    </row>
    <row r="275" s="2" customFormat="1">
      <c r="A275" s="38"/>
      <c r="B275" s="39"/>
      <c r="C275" s="40"/>
      <c r="D275" s="248" t="s">
        <v>139</v>
      </c>
      <c r="E275" s="40"/>
      <c r="F275" s="249" t="s">
        <v>628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139</v>
      </c>
      <c r="AU275" s="17" t="s">
        <v>82</v>
      </c>
    </row>
    <row r="276" s="2" customFormat="1" ht="21.75" customHeight="1">
      <c r="A276" s="38"/>
      <c r="B276" s="39"/>
      <c r="C276" s="235" t="s">
        <v>629</v>
      </c>
      <c r="D276" s="235" t="s">
        <v>132</v>
      </c>
      <c r="E276" s="236" t="s">
        <v>359</v>
      </c>
      <c r="F276" s="237" t="s">
        <v>360</v>
      </c>
      <c r="G276" s="238" t="s">
        <v>278</v>
      </c>
      <c r="H276" s="239">
        <v>22</v>
      </c>
      <c r="I276" s="240"/>
      <c r="J276" s="241">
        <f>ROUND(I276*H276,2)</f>
        <v>0</v>
      </c>
      <c r="K276" s="237" t="s">
        <v>220</v>
      </c>
      <c r="L276" s="44"/>
      <c r="M276" s="242" t="s">
        <v>1</v>
      </c>
      <c r="N276" s="243" t="s">
        <v>39</v>
      </c>
      <c r="O276" s="91"/>
      <c r="P276" s="244">
        <f>O276*H276</f>
        <v>0</v>
      </c>
      <c r="Q276" s="244">
        <v>0</v>
      </c>
      <c r="R276" s="244">
        <f>Q276*H276</f>
        <v>0</v>
      </c>
      <c r="S276" s="244">
        <v>0</v>
      </c>
      <c r="T276" s="24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314</v>
      </c>
      <c r="AT276" s="246" t="s">
        <v>132</v>
      </c>
      <c r="AU276" s="246" t="s">
        <v>82</v>
      </c>
      <c r="AY276" s="17" t="s">
        <v>129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82</v>
      </c>
      <c r="BK276" s="247">
        <f>ROUND(I276*H276,2)</f>
        <v>0</v>
      </c>
      <c r="BL276" s="17" t="s">
        <v>314</v>
      </c>
      <c r="BM276" s="246" t="s">
        <v>630</v>
      </c>
    </row>
    <row r="277" s="2" customFormat="1">
      <c r="A277" s="38"/>
      <c r="B277" s="39"/>
      <c r="C277" s="40"/>
      <c r="D277" s="248" t="s">
        <v>139</v>
      </c>
      <c r="E277" s="40"/>
      <c r="F277" s="249" t="s">
        <v>631</v>
      </c>
      <c r="G277" s="40"/>
      <c r="H277" s="40"/>
      <c r="I277" s="144"/>
      <c r="J277" s="40"/>
      <c r="K277" s="40"/>
      <c r="L277" s="44"/>
      <c r="M277" s="250"/>
      <c r="N277" s="25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139</v>
      </c>
      <c r="AU277" s="17" t="s">
        <v>82</v>
      </c>
    </row>
    <row r="278" s="12" customFormat="1" ht="25.92" customHeight="1">
      <c r="A278" s="12"/>
      <c r="B278" s="219"/>
      <c r="C278" s="220"/>
      <c r="D278" s="221" t="s">
        <v>73</v>
      </c>
      <c r="E278" s="222" t="s">
        <v>368</v>
      </c>
      <c r="F278" s="222" t="s">
        <v>369</v>
      </c>
      <c r="G278" s="220"/>
      <c r="H278" s="220"/>
      <c r="I278" s="223"/>
      <c r="J278" s="224">
        <f>BK278</f>
        <v>0</v>
      </c>
      <c r="K278" s="220"/>
      <c r="L278" s="225"/>
      <c r="M278" s="226"/>
      <c r="N278" s="227"/>
      <c r="O278" s="227"/>
      <c r="P278" s="228">
        <f>SUM(P279:P295)</f>
        <v>0</v>
      </c>
      <c r="Q278" s="227"/>
      <c r="R278" s="228">
        <f>SUM(R279:R295)</f>
        <v>0</v>
      </c>
      <c r="S278" s="227"/>
      <c r="T278" s="229">
        <f>SUM(T279:T295)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0" t="s">
        <v>130</v>
      </c>
      <c r="AT278" s="231" t="s">
        <v>73</v>
      </c>
      <c r="AU278" s="231" t="s">
        <v>74</v>
      </c>
      <c r="AY278" s="230" t="s">
        <v>129</v>
      </c>
      <c r="BK278" s="232">
        <f>SUM(BK279:BK295)</f>
        <v>0</v>
      </c>
    </row>
    <row r="279" s="2" customFormat="1" ht="21.75" customHeight="1">
      <c r="A279" s="38"/>
      <c r="B279" s="39"/>
      <c r="C279" s="235" t="s">
        <v>632</v>
      </c>
      <c r="D279" s="235" t="s">
        <v>132</v>
      </c>
      <c r="E279" s="236" t="s">
        <v>371</v>
      </c>
      <c r="F279" s="237" t="s">
        <v>372</v>
      </c>
      <c r="G279" s="238" t="s">
        <v>165</v>
      </c>
      <c r="H279" s="239">
        <v>1</v>
      </c>
      <c r="I279" s="240"/>
      <c r="J279" s="241">
        <f>ROUND(I279*H279,2)</f>
        <v>0</v>
      </c>
      <c r="K279" s="237" t="s">
        <v>136</v>
      </c>
      <c r="L279" s="44"/>
      <c r="M279" s="242" t="s">
        <v>1</v>
      </c>
      <c r="N279" s="243" t="s">
        <v>39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137</v>
      </c>
      <c r="AT279" s="246" t="s">
        <v>132</v>
      </c>
      <c r="AU279" s="246" t="s">
        <v>82</v>
      </c>
      <c r="AY279" s="17" t="s">
        <v>129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82</v>
      </c>
      <c r="BK279" s="247">
        <f>ROUND(I279*H279,2)</f>
        <v>0</v>
      </c>
      <c r="BL279" s="17" t="s">
        <v>137</v>
      </c>
      <c r="BM279" s="246" t="s">
        <v>633</v>
      </c>
    </row>
    <row r="280" s="2" customFormat="1">
      <c r="A280" s="38"/>
      <c r="B280" s="39"/>
      <c r="C280" s="40"/>
      <c r="D280" s="248" t="s">
        <v>139</v>
      </c>
      <c r="E280" s="40"/>
      <c r="F280" s="249" t="s">
        <v>374</v>
      </c>
      <c r="G280" s="40"/>
      <c r="H280" s="40"/>
      <c r="I280" s="144"/>
      <c r="J280" s="40"/>
      <c r="K280" s="40"/>
      <c r="L280" s="44"/>
      <c r="M280" s="250"/>
      <c r="N280" s="25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139</v>
      </c>
      <c r="AU280" s="17" t="s">
        <v>82</v>
      </c>
    </row>
    <row r="281" s="2" customFormat="1" ht="21.75" customHeight="1">
      <c r="A281" s="38"/>
      <c r="B281" s="39"/>
      <c r="C281" s="235" t="s">
        <v>634</v>
      </c>
      <c r="D281" s="235" t="s">
        <v>132</v>
      </c>
      <c r="E281" s="236" t="s">
        <v>635</v>
      </c>
      <c r="F281" s="237" t="s">
        <v>636</v>
      </c>
      <c r="G281" s="238" t="s">
        <v>148</v>
      </c>
      <c r="H281" s="239">
        <v>1</v>
      </c>
      <c r="I281" s="240"/>
      <c r="J281" s="241">
        <f>ROUND(I281*H281,2)</f>
        <v>0</v>
      </c>
      <c r="K281" s="237" t="s">
        <v>136</v>
      </c>
      <c r="L281" s="44"/>
      <c r="M281" s="242" t="s">
        <v>1</v>
      </c>
      <c r="N281" s="243" t="s">
        <v>39</v>
      </c>
      <c r="O281" s="91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137</v>
      </c>
      <c r="AT281" s="246" t="s">
        <v>132</v>
      </c>
      <c r="AU281" s="246" t="s">
        <v>82</v>
      </c>
      <c r="AY281" s="17" t="s">
        <v>129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82</v>
      </c>
      <c r="BK281" s="247">
        <f>ROUND(I281*H281,2)</f>
        <v>0</v>
      </c>
      <c r="BL281" s="17" t="s">
        <v>137</v>
      </c>
      <c r="BM281" s="246" t="s">
        <v>637</v>
      </c>
    </row>
    <row r="282" s="2" customFormat="1">
      <c r="A282" s="38"/>
      <c r="B282" s="39"/>
      <c r="C282" s="40"/>
      <c r="D282" s="248" t="s">
        <v>139</v>
      </c>
      <c r="E282" s="40"/>
      <c r="F282" s="249" t="s">
        <v>638</v>
      </c>
      <c r="G282" s="40"/>
      <c r="H282" s="40"/>
      <c r="I282" s="144"/>
      <c r="J282" s="40"/>
      <c r="K282" s="40"/>
      <c r="L282" s="44"/>
      <c r="M282" s="250"/>
      <c r="N282" s="25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139</v>
      </c>
      <c r="AU282" s="17" t="s">
        <v>82</v>
      </c>
    </row>
    <row r="283" s="2" customFormat="1" ht="21.75" customHeight="1">
      <c r="A283" s="38"/>
      <c r="B283" s="39"/>
      <c r="C283" s="235" t="s">
        <v>639</v>
      </c>
      <c r="D283" s="235" t="s">
        <v>132</v>
      </c>
      <c r="E283" s="236" t="s">
        <v>640</v>
      </c>
      <c r="F283" s="237" t="s">
        <v>641</v>
      </c>
      <c r="G283" s="238" t="s">
        <v>388</v>
      </c>
      <c r="H283" s="263"/>
      <c r="I283" s="240"/>
      <c r="J283" s="241">
        <f>ROUND(I283*H283,2)</f>
        <v>0</v>
      </c>
      <c r="K283" s="237" t="s">
        <v>136</v>
      </c>
      <c r="L283" s="44"/>
      <c r="M283" s="242" t="s">
        <v>1</v>
      </c>
      <c r="N283" s="243" t="s">
        <v>39</v>
      </c>
      <c r="O283" s="91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137</v>
      </c>
      <c r="AT283" s="246" t="s">
        <v>132</v>
      </c>
      <c r="AU283" s="246" t="s">
        <v>82</v>
      </c>
      <c r="AY283" s="17" t="s">
        <v>129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82</v>
      </c>
      <c r="BK283" s="247">
        <f>ROUND(I283*H283,2)</f>
        <v>0</v>
      </c>
      <c r="BL283" s="17" t="s">
        <v>137</v>
      </c>
      <c r="BM283" s="246" t="s">
        <v>642</v>
      </c>
    </row>
    <row r="284" s="2" customFormat="1">
      <c r="A284" s="38"/>
      <c r="B284" s="39"/>
      <c r="C284" s="40"/>
      <c r="D284" s="248" t="s">
        <v>139</v>
      </c>
      <c r="E284" s="40"/>
      <c r="F284" s="249" t="s">
        <v>643</v>
      </c>
      <c r="G284" s="40"/>
      <c r="H284" s="40"/>
      <c r="I284" s="144"/>
      <c r="J284" s="40"/>
      <c r="K284" s="40"/>
      <c r="L284" s="44"/>
      <c r="M284" s="250"/>
      <c r="N284" s="25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82</v>
      </c>
    </row>
    <row r="285" s="2" customFormat="1">
      <c r="A285" s="38"/>
      <c r="B285" s="39"/>
      <c r="C285" s="40"/>
      <c r="D285" s="248" t="s">
        <v>160</v>
      </c>
      <c r="E285" s="40"/>
      <c r="F285" s="252" t="s">
        <v>390</v>
      </c>
      <c r="G285" s="40"/>
      <c r="H285" s="40"/>
      <c r="I285" s="144"/>
      <c r="J285" s="40"/>
      <c r="K285" s="40"/>
      <c r="L285" s="44"/>
      <c r="M285" s="250"/>
      <c r="N285" s="25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82</v>
      </c>
    </row>
    <row r="286" s="2" customFormat="1" ht="33" customHeight="1">
      <c r="A286" s="38"/>
      <c r="B286" s="39"/>
      <c r="C286" s="235" t="s">
        <v>644</v>
      </c>
      <c r="D286" s="235" t="s">
        <v>132</v>
      </c>
      <c r="E286" s="236" t="s">
        <v>645</v>
      </c>
      <c r="F286" s="237" t="s">
        <v>646</v>
      </c>
      <c r="G286" s="238" t="s">
        <v>148</v>
      </c>
      <c r="H286" s="239">
        <v>1</v>
      </c>
      <c r="I286" s="240"/>
      <c r="J286" s="241">
        <f>ROUND(I286*H286,2)</f>
        <v>0</v>
      </c>
      <c r="K286" s="237" t="s">
        <v>136</v>
      </c>
      <c r="L286" s="44"/>
      <c r="M286" s="242" t="s">
        <v>1</v>
      </c>
      <c r="N286" s="243" t="s">
        <v>39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137</v>
      </c>
      <c r="AT286" s="246" t="s">
        <v>132</v>
      </c>
      <c r="AU286" s="246" t="s">
        <v>82</v>
      </c>
      <c r="AY286" s="17" t="s">
        <v>129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82</v>
      </c>
      <c r="BK286" s="247">
        <f>ROUND(I286*H286,2)</f>
        <v>0</v>
      </c>
      <c r="BL286" s="17" t="s">
        <v>137</v>
      </c>
      <c r="BM286" s="246" t="s">
        <v>647</v>
      </c>
    </row>
    <row r="287" s="2" customFormat="1">
      <c r="A287" s="38"/>
      <c r="B287" s="39"/>
      <c r="C287" s="40"/>
      <c r="D287" s="248" t="s">
        <v>139</v>
      </c>
      <c r="E287" s="40"/>
      <c r="F287" s="249" t="s">
        <v>648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139</v>
      </c>
      <c r="AU287" s="17" t="s">
        <v>82</v>
      </c>
    </row>
    <row r="288" s="2" customFormat="1" ht="21.75" customHeight="1">
      <c r="A288" s="38"/>
      <c r="B288" s="39"/>
      <c r="C288" s="235" t="s">
        <v>649</v>
      </c>
      <c r="D288" s="235" t="s">
        <v>132</v>
      </c>
      <c r="E288" s="236" t="s">
        <v>392</v>
      </c>
      <c r="F288" s="237" t="s">
        <v>393</v>
      </c>
      <c r="G288" s="238" t="s">
        <v>388</v>
      </c>
      <c r="H288" s="263"/>
      <c r="I288" s="240"/>
      <c r="J288" s="241">
        <f>ROUND(I288*H288,2)</f>
        <v>0</v>
      </c>
      <c r="K288" s="237" t="s">
        <v>136</v>
      </c>
      <c r="L288" s="44"/>
      <c r="M288" s="242" t="s">
        <v>1</v>
      </c>
      <c r="N288" s="243" t="s">
        <v>39</v>
      </c>
      <c r="O288" s="91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6" t="s">
        <v>137</v>
      </c>
      <c r="AT288" s="246" t="s">
        <v>132</v>
      </c>
      <c r="AU288" s="246" t="s">
        <v>82</v>
      </c>
      <c r="AY288" s="17" t="s">
        <v>129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7" t="s">
        <v>82</v>
      </c>
      <c r="BK288" s="247">
        <f>ROUND(I288*H288,2)</f>
        <v>0</v>
      </c>
      <c r="BL288" s="17" t="s">
        <v>137</v>
      </c>
      <c r="BM288" s="246" t="s">
        <v>650</v>
      </c>
    </row>
    <row r="289" s="2" customFormat="1">
      <c r="A289" s="38"/>
      <c r="B289" s="39"/>
      <c r="C289" s="40"/>
      <c r="D289" s="248" t="s">
        <v>139</v>
      </c>
      <c r="E289" s="40"/>
      <c r="F289" s="249" t="s">
        <v>393</v>
      </c>
      <c r="G289" s="40"/>
      <c r="H289" s="40"/>
      <c r="I289" s="144"/>
      <c r="J289" s="40"/>
      <c r="K289" s="40"/>
      <c r="L289" s="44"/>
      <c r="M289" s="250"/>
      <c r="N289" s="25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139</v>
      </c>
      <c r="AU289" s="17" t="s">
        <v>82</v>
      </c>
    </row>
    <row r="290" s="2" customFormat="1">
      <c r="A290" s="38"/>
      <c r="B290" s="39"/>
      <c r="C290" s="40"/>
      <c r="D290" s="248" t="s">
        <v>160</v>
      </c>
      <c r="E290" s="40"/>
      <c r="F290" s="252" t="s">
        <v>390</v>
      </c>
      <c r="G290" s="40"/>
      <c r="H290" s="40"/>
      <c r="I290" s="144"/>
      <c r="J290" s="40"/>
      <c r="K290" s="40"/>
      <c r="L290" s="44"/>
      <c r="M290" s="250"/>
      <c r="N290" s="25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82</v>
      </c>
    </row>
    <row r="291" s="2" customFormat="1" ht="21.75" customHeight="1">
      <c r="A291" s="38"/>
      <c r="B291" s="39"/>
      <c r="C291" s="235" t="s">
        <v>651</v>
      </c>
      <c r="D291" s="235" t="s">
        <v>132</v>
      </c>
      <c r="E291" s="236" t="s">
        <v>396</v>
      </c>
      <c r="F291" s="237" t="s">
        <v>397</v>
      </c>
      <c r="G291" s="238" t="s">
        <v>157</v>
      </c>
      <c r="H291" s="239">
        <v>100</v>
      </c>
      <c r="I291" s="240"/>
      <c r="J291" s="241">
        <f>ROUND(I291*H291,2)</f>
        <v>0</v>
      </c>
      <c r="K291" s="237" t="s">
        <v>136</v>
      </c>
      <c r="L291" s="44"/>
      <c r="M291" s="242" t="s">
        <v>1</v>
      </c>
      <c r="N291" s="243" t="s">
        <v>39</v>
      </c>
      <c r="O291" s="91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6" t="s">
        <v>137</v>
      </c>
      <c r="AT291" s="246" t="s">
        <v>132</v>
      </c>
      <c r="AU291" s="246" t="s">
        <v>82</v>
      </c>
      <c r="AY291" s="17" t="s">
        <v>129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7" t="s">
        <v>82</v>
      </c>
      <c r="BK291" s="247">
        <f>ROUND(I291*H291,2)</f>
        <v>0</v>
      </c>
      <c r="BL291" s="17" t="s">
        <v>137</v>
      </c>
      <c r="BM291" s="246" t="s">
        <v>652</v>
      </c>
    </row>
    <row r="292" s="2" customFormat="1">
      <c r="A292" s="38"/>
      <c r="B292" s="39"/>
      <c r="C292" s="40"/>
      <c r="D292" s="248" t="s">
        <v>139</v>
      </c>
      <c r="E292" s="40"/>
      <c r="F292" s="249" t="s">
        <v>399</v>
      </c>
      <c r="G292" s="40"/>
      <c r="H292" s="40"/>
      <c r="I292" s="144"/>
      <c r="J292" s="40"/>
      <c r="K292" s="40"/>
      <c r="L292" s="44"/>
      <c r="M292" s="250"/>
      <c r="N292" s="251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139</v>
      </c>
      <c r="AU292" s="17" t="s">
        <v>82</v>
      </c>
    </row>
    <row r="293" s="2" customFormat="1" ht="33" customHeight="1">
      <c r="A293" s="38"/>
      <c r="B293" s="39"/>
      <c r="C293" s="235" t="s">
        <v>653</v>
      </c>
      <c r="D293" s="235" t="s">
        <v>132</v>
      </c>
      <c r="E293" s="236" t="s">
        <v>401</v>
      </c>
      <c r="F293" s="237" t="s">
        <v>402</v>
      </c>
      <c r="G293" s="238" t="s">
        <v>403</v>
      </c>
      <c r="H293" s="239">
        <v>120</v>
      </c>
      <c r="I293" s="240"/>
      <c r="J293" s="241">
        <f>ROUND(I293*H293,2)</f>
        <v>0</v>
      </c>
      <c r="K293" s="237" t="s">
        <v>136</v>
      </c>
      <c r="L293" s="44"/>
      <c r="M293" s="242" t="s">
        <v>1</v>
      </c>
      <c r="N293" s="243" t="s">
        <v>39</v>
      </c>
      <c r="O293" s="91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6" t="s">
        <v>137</v>
      </c>
      <c r="AT293" s="246" t="s">
        <v>132</v>
      </c>
      <c r="AU293" s="246" t="s">
        <v>82</v>
      </c>
      <c r="AY293" s="17" t="s">
        <v>129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7" t="s">
        <v>82</v>
      </c>
      <c r="BK293" s="247">
        <f>ROUND(I293*H293,2)</f>
        <v>0</v>
      </c>
      <c r="BL293" s="17" t="s">
        <v>137</v>
      </c>
      <c r="BM293" s="246" t="s">
        <v>654</v>
      </c>
    </row>
    <row r="294" s="2" customFormat="1">
      <c r="A294" s="38"/>
      <c r="B294" s="39"/>
      <c r="C294" s="40"/>
      <c r="D294" s="248" t="s">
        <v>139</v>
      </c>
      <c r="E294" s="40"/>
      <c r="F294" s="249" t="s">
        <v>402</v>
      </c>
      <c r="G294" s="40"/>
      <c r="H294" s="40"/>
      <c r="I294" s="144"/>
      <c r="J294" s="40"/>
      <c r="K294" s="40"/>
      <c r="L294" s="44"/>
      <c r="M294" s="250"/>
      <c r="N294" s="251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139</v>
      </c>
      <c r="AU294" s="17" t="s">
        <v>82</v>
      </c>
    </row>
    <row r="295" s="2" customFormat="1">
      <c r="A295" s="38"/>
      <c r="B295" s="39"/>
      <c r="C295" s="40"/>
      <c r="D295" s="248" t="s">
        <v>160</v>
      </c>
      <c r="E295" s="40"/>
      <c r="F295" s="252" t="s">
        <v>405</v>
      </c>
      <c r="G295" s="40"/>
      <c r="H295" s="40"/>
      <c r="I295" s="144"/>
      <c r="J295" s="40"/>
      <c r="K295" s="40"/>
      <c r="L295" s="44"/>
      <c r="M295" s="264"/>
      <c r="N295" s="265"/>
      <c r="O295" s="266"/>
      <c r="P295" s="266"/>
      <c r="Q295" s="266"/>
      <c r="R295" s="266"/>
      <c r="S295" s="266"/>
      <c r="T295" s="267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160</v>
      </c>
      <c r="AU295" s="17" t="s">
        <v>82</v>
      </c>
    </row>
    <row r="296" s="2" customFormat="1" ht="6.96" customHeight="1">
      <c r="A296" s="38"/>
      <c r="B296" s="66"/>
      <c r="C296" s="67"/>
      <c r="D296" s="67"/>
      <c r="E296" s="67"/>
      <c r="F296" s="67"/>
      <c r="G296" s="67"/>
      <c r="H296" s="67"/>
      <c r="I296" s="183"/>
      <c r="J296" s="67"/>
      <c r="K296" s="67"/>
      <c r="L296" s="44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sheetProtection sheet="1" autoFilter="0" formatColumns="0" formatRows="0" objects="1" scenarios="1" spinCount="100000" saltValue="9vP9EOItEaiYqKkS1i2rdvdo5R+5Wg6DmFx/LtI6EdfCUor2DtF5OxgpyHzZuoRECiAvNil7eZ5N1HGh8jiPRA==" hashValue="5aO7Jry0bD3DmMajtOrWARBaBExPvenkkQrouvPWhaS4JVtXDxy6f1HQVUeEpe6QJhiYvbmVT765DUbWvDJWkg==" algorithmName="SHA-512" password="CC35"/>
  <autoFilter ref="C120:K29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655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656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ROUND((SUM(BE121:BE338)),  2)</f>
        <v>0</v>
      </c>
      <c r="G33" s="38"/>
      <c r="H33" s="38"/>
      <c r="I33" s="162">
        <v>0.20999999999999999</v>
      </c>
      <c r="J33" s="161">
        <f>ROUND(((SUM(BE121:BE338))*I33),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ROUND((SUM(BF121:BF338)),  2)</f>
        <v>0</v>
      </c>
      <c r="G34" s="38"/>
      <c r="H34" s="38"/>
      <c r="I34" s="162">
        <v>0.14999999999999999</v>
      </c>
      <c r="J34" s="161">
        <f>ROUND(((SUM(BF121:BF338))*I34),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ROUND((SUM(BG121:BG338)),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ROUND((SUM(BH121:BH338)),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ROUND((SUM(BI121:BI338)),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Oprava přejezdu P8169 v km 160,859 Tlumačov jih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 Hulín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408</v>
      </c>
      <c r="E99" s="196"/>
      <c r="F99" s="196"/>
      <c r="G99" s="196"/>
      <c r="H99" s="196"/>
      <c r="I99" s="197"/>
      <c r="J99" s="198">
        <f>J235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112</v>
      </c>
      <c r="E100" s="196"/>
      <c r="F100" s="196"/>
      <c r="G100" s="196"/>
      <c r="H100" s="196"/>
      <c r="I100" s="197"/>
      <c r="J100" s="198">
        <f>J292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113</v>
      </c>
      <c r="E101" s="196"/>
      <c r="F101" s="196"/>
      <c r="G101" s="196"/>
      <c r="H101" s="196"/>
      <c r="I101" s="197"/>
      <c r="J101" s="198">
        <f>J323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přejezdů u OŘ 2020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03 - Oprava přejezdu P8169 v km 160,859 Tlumačov jih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TO Hulín</v>
      </c>
      <c r="G115" s="40"/>
      <c r="H115" s="40"/>
      <c r="I115" s="147" t="s">
        <v>22</v>
      </c>
      <c r="J115" s="79" t="str">
        <f>IF(J12="","",J12)</f>
        <v>21. 1. 2020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115</v>
      </c>
      <c r="D120" s="210" t="s">
        <v>59</v>
      </c>
      <c r="E120" s="210" t="s">
        <v>55</v>
      </c>
      <c r="F120" s="210" t="s">
        <v>56</v>
      </c>
      <c r="G120" s="210" t="s">
        <v>116</v>
      </c>
      <c r="H120" s="210" t="s">
        <v>117</v>
      </c>
      <c r="I120" s="211" t="s">
        <v>118</v>
      </c>
      <c r="J120" s="210" t="s">
        <v>106</v>
      </c>
      <c r="K120" s="212" t="s">
        <v>119</v>
      </c>
      <c r="L120" s="213"/>
      <c r="M120" s="100" t="s">
        <v>1</v>
      </c>
      <c r="N120" s="101" t="s">
        <v>38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P122+P235+P292+P323</f>
        <v>0</v>
      </c>
      <c r="Q121" s="104"/>
      <c r="R121" s="216">
        <f>R122+R235+R292+R323</f>
        <v>85.593079999999986</v>
      </c>
      <c r="S121" s="104"/>
      <c r="T121" s="217">
        <f>T122+T235+T292+T323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108</v>
      </c>
      <c r="BK121" s="218">
        <f>BK122+BK235+BK292+BK323</f>
        <v>0</v>
      </c>
    </row>
    <row r="122" s="12" customFormat="1" ht="25.92" customHeight="1">
      <c r="A122" s="12"/>
      <c r="B122" s="219"/>
      <c r="C122" s="220"/>
      <c r="D122" s="221" t="s">
        <v>73</v>
      </c>
      <c r="E122" s="222" t="s">
        <v>127</v>
      </c>
      <c r="F122" s="222" t="s">
        <v>128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74</v>
      </c>
      <c r="AY122" s="230" t="s">
        <v>129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73</v>
      </c>
      <c r="E123" s="233" t="s">
        <v>130</v>
      </c>
      <c r="F123" s="233" t="s">
        <v>131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SUM(P124:P234)</f>
        <v>0</v>
      </c>
      <c r="Q123" s="227"/>
      <c r="R123" s="228">
        <f>SUM(R124:R234)</f>
        <v>0</v>
      </c>
      <c r="S123" s="227"/>
      <c r="T123" s="229">
        <f>SUM(T124:T234)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82</v>
      </c>
      <c r="AT123" s="231" t="s">
        <v>73</v>
      </c>
      <c r="AU123" s="231" t="s">
        <v>82</v>
      </c>
      <c r="AY123" s="230" t="s">
        <v>129</v>
      </c>
      <c r="BK123" s="232">
        <f>SUM(BK124:BK234)</f>
        <v>0</v>
      </c>
    </row>
    <row r="124" s="2" customFormat="1" ht="21.75" customHeight="1">
      <c r="A124" s="38"/>
      <c r="B124" s="39"/>
      <c r="C124" s="235" t="s">
        <v>82</v>
      </c>
      <c r="D124" s="235" t="s">
        <v>132</v>
      </c>
      <c r="E124" s="236" t="s">
        <v>657</v>
      </c>
      <c r="F124" s="237" t="s">
        <v>658</v>
      </c>
      <c r="G124" s="238" t="s">
        <v>659</v>
      </c>
      <c r="H124" s="239">
        <v>10</v>
      </c>
      <c r="I124" s="240"/>
      <c r="J124" s="241">
        <f>ROUND(I124*H124,2)</f>
        <v>0</v>
      </c>
      <c r="K124" s="237" t="s">
        <v>220</v>
      </c>
      <c r="L124" s="44"/>
      <c r="M124" s="242" t="s">
        <v>1</v>
      </c>
      <c r="N124" s="243" t="s">
        <v>39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137</v>
      </c>
      <c r="AT124" s="246" t="s">
        <v>132</v>
      </c>
      <c r="AU124" s="246" t="s">
        <v>84</v>
      </c>
      <c r="AY124" s="17" t="s">
        <v>129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82</v>
      </c>
      <c r="BK124" s="247">
        <f>ROUND(I124*H124,2)</f>
        <v>0</v>
      </c>
      <c r="BL124" s="17" t="s">
        <v>137</v>
      </c>
      <c r="BM124" s="246" t="s">
        <v>660</v>
      </c>
    </row>
    <row r="125" s="2" customFormat="1">
      <c r="A125" s="38"/>
      <c r="B125" s="39"/>
      <c r="C125" s="40"/>
      <c r="D125" s="248" t="s">
        <v>139</v>
      </c>
      <c r="E125" s="40"/>
      <c r="F125" s="249" t="s">
        <v>661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84</v>
      </c>
    </row>
    <row r="126" s="2" customFormat="1" ht="21.75" customHeight="1">
      <c r="A126" s="38"/>
      <c r="B126" s="39"/>
      <c r="C126" s="235" t="s">
        <v>84</v>
      </c>
      <c r="D126" s="235" t="s">
        <v>132</v>
      </c>
      <c r="E126" s="236" t="s">
        <v>662</v>
      </c>
      <c r="F126" s="237" t="s">
        <v>663</v>
      </c>
      <c r="G126" s="238" t="s">
        <v>236</v>
      </c>
      <c r="H126" s="239">
        <v>72.079999999999998</v>
      </c>
      <c r="I126" s="240"/>
      <c r="J126" s="241">
        <f>ROUND(I126*H126,2)</f>
        <v>0</v>
      </c>
      <c r="K126" s="237" t="s">
        <v>220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137</v>
      </c>
      <c r="AT126" s="246" t="s">
        <v>132</v>
      </c>
      <c r="AU126" s="246" t="s">
        <v>84</v>
      </c>
      <c r="AY126" s="17" t="s">
        <v>129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137</v>
      </c>
      <c r="BM126" s="246" t="s">
        <v>664</v>
      </c>
    </row>
    <row r="127" s="2" customFormat="1">
      <c r="A127" s="38"/>
      <c r="B127" s="39"/>
      <c r="C127" s="40"/>
      <c r="D127" s="248" t="s">
        <v>139</v>
      </c>
      <c r="E127" s="40"/>
      <c r="F127" s="249" t="s">
        <v>665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84</v>
      </c>
    </row>
    <row r="128" s="13" customFormat="1">
      <c r="A128" s="13"/>
      <c r="B128" s="268"/>
      <c r="C128" s="269"/>
      <c r="D128" s="248" t="s">
        <v>666</v>
      </c>
      <c r="E128" s="270" t="s">
        <v>1</v>
      </c>
      <c r="F128" s="271" t="s">
        <v>667</v>
      </c>
      <c r="G128" s="269"/>
      <c r="H128" s="270" t="s">
        <v>1</v>
      </c>
      <c r="I128" s="272"/>
      <c r="J128" s="269"/>
      <c r="K128" s="269"/>
      <c r="L128" s="273"/>
      <c r="M128" s="274"/>
      <c r="N128" s="275"/>
      <c r="O128" s="275"/>
      <c r="P128" s="275"/>
      <c r="Q128" s="275"/>
      <c r="R128" s="275"/>
      <c r="S128" s="275"/>
      <c r="T128" s="27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7" t="s">
        <v>666</v>
      </c>
      <c r="AU128" s="277" t="s">
        <v>84</v>
      </c>
      <c r="AV128" s="13" t="s">
        <v>82</v>
      </c>
      <c r="AW128" s="13" t="s">
        <v>31</v>
      </c>
      <c r="AX128" s="13" t="s">
        <v>74</v>
      </c>
      <c r="AY128" s="277" t="s">
        <v>129</v>
      </c>
    </row>
    <row r="129" s="14" customFormat="1">
      <c r="A129" s="14"/>
      <c r="B129" s="278"/>
      <c r="C129" s="279"/>
      <c r="D129" s="248" t="s">
        <v>666</v>
      </c>
      <c r="E129" s="280" t="s">
        <v>1</v>
      </c>
      <c r="F129" s="281" t="s">
        <v>668</v>
      </c>
      <c r="G129" s="279"/>
      <c r="H129" s="282">
        <v>43.460000000000001</v>
      </c>
      <c r="I129" s="283"/>
      <c r="J129" s="279"/>
      <c r="K129" s="279"/>
      <c r="L129" s="284"/>
      <c r="M129" s="285"/>
      <c r="N129" s="286"/>
      <c r="O129" s="286"/>
      <c r="P129" s="286"/>
      <c r="Q129" s="286"/>
      <c r="R129" s="286"/>
      <c r="S129" s="286"/>
      <c r="T129" s="28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8" t="s">
        <v>666</v>
      </c>
      <c r="AU129" s="288" t="s">
        <v>84</v>
      </c>
      <c r="AV129" s="14" t="s">
        <v>84</v>
      </c>
      <c r="AW129" s="14" t="s">
        <v>31</v>
      </c>
      <c r="AX129" s="14" t="s">
        <v>74</v>
      </c>
      <c r="AY129" s="288" t="s">
        <v>129</v>
      </c>
    </row>
    <row r="130" s="14" customFormat="1">
      <c r="A130" s="14"/>
      <c r="B130" s="278"/>
      <c r="C130" s="279"/>
      <c r="D130" s="248" t="s">
        <v>666</v>
      </c>
      <c r="E130" s="280" t="s">
        <v>1</v>
      </c>
      <c r="F130" s="281" t="s">
        <v>669</v>
      </c>
      <c r="G130" s="279"/>
      <c r="H130" s="282">
        <v>28.620000000000001</v>
      </c>
      <c r="I130" s="283"/>
      <c r="J130" s="279"/>
      <c r="K130" s="279"/>
      <c r="L130" s="284"/>
      <c r="M130" s="285"/>
      <c r="N130" s="286"/>
      <c r="O130" s="286"/>
      <c r="P130" s="286"/>
      <c r="Q130" s="286"/>
      <c r="R130" s="286"/>
      <c r="S130" s="286"/>
      <c r="T130" s="28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8" t="s">
        <v>666</v>
      </c>
      <c r="AU130" s="288" t="s">
        <v>84</v>
      </c>
      <c r="AV130" s="14" t="s">
        <v>84</v>
      </c>
      <c r="AW130" s="14" t="s">
        <v>31</v>
      </c>
      <c r="AX130" s="14" t="s">
        <v>74</v>
      </c>
      <c r="AY130" s="288" t="s">
        <v>129</v>
      </c>
    </row>
    <row r="131" s="15" customFormat="1">
      <c r="A131" s="15"/>
      <c r="B131" s="289"/>
      <c r="C131" s="290"/>
      <c r="D131" s="248" t="s">
        <v>666</v>
      </c>
      <c r="E131" s="291" t="s">
        <v>1</v>
      </c>
      <c r="F131" s="292" t="s">
        <v>670</v>
      </c>
      <c r="G131" s="290"/>
      <c r="H131" s="293">
        <v>72.079999999999998</v>
      </c>
      <c r="I131" s="294"/>
      <c r="J131" s="290"/>
      <c r="K131" s="290"/>
      <c r="L131" s="295"/>
      <c r="M131" s="296"/>
      <c r="N131" s="297"/>
      <c r="O131" s="297"/>
      <c r="P131" s="297"/>
      <c r="Q131" s="297"/>
      <c r="R131" s="297"/>
      <c r="S131" s="297"/>
      <c r="T131" s="29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99" t="s">
        <v>666</v>
      </c>
      <c r="AU131" s="299" t="s">
        <v>84</v>
      </c>
      <c r="AV131" s="15" t="s">
        <v>137</v>
      </c>
      <c r="AW131" s="15" t="s">
        <v>31</v>
      </c>
      <c r="AX131" s="15" t="s">
        <v>82</v>
      </c>
      <c r="AY131" s="299" t="s">
        <v>129</v>
      </c>
    </row>
    <row r="132" s="2" customFormat="1" ht="21.75" customHeight="1">
      <c r="A132" s="38"/>
      <c r="B132" s="39"/>
      <c r="C132" s="235" t="s">
        <v>145</v>
      </c>
      <c r="D132" s="235" t="s">
        <v>132</v>
      </c>
      <c r="E132" s="236" t="s">
        <v>671</v>
      </c>
      <c r="F132" s="237" t="s">
        <v>672</v>
      </c>
      <c r="G132" s="238" t="s">
        <v>236</v>
      </c>
      <c r="H132" s="239">
        <v>72.079999999999998</v>
      </c>
      <c r="I132" s="240"/>
      <c r="J132" s="241">
        <f>ROUND(I132*H132,2)</f>
        <v>0</v>
      </c>
      <c r="K132" s="237" t="s">
        <v>220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137</v>
      </c>
      <c r="AT132" s="246" t="s">
        <v>132</v>
      </c>
      <c r="AU132" s="246" t="s">
        <v>84</v>
      </c>
      <c r="AY132" s="17" t="s">
        <v>129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137</v>
      </c>
      <c r="BM132" s="246" t="s">
        <v>673</v>
      </c>
    </row>
    <row r="133" s="2" customFormat="1">
      <c r="A133" s="38"/>
      <c r="B133" s="39"/>
      <c r="C133" s="40"/>
      <c r="D133" s="248" t="s">
        <v>139</v>
      </c>
      <c r="E133" s="40"/>
      <c r="F133" s="249" t="s">
        <v>674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84</v>
      </c>
    </row>
    <row r="134" s="2" customFormat="1" ht="21.75" customHeight="1">
      <c r="A134" s="38"/>
      <c r="B134" s="39"/>
      <c r="C134" s="235" t="s">
        <v>137</v>
      </c>
      <c r="D134" s="235" t="s">
        <v>132</v>
      </c>
      <c r="E134" s="236" t="s">
        <v>675</v>
      </c>
      <c r="F134" s="237" t="s">
        <v>676</v>
      </c>
      <c r="G134" s="238" t="s">
        <v>135</v>
      </c>
      <c r="H134" s="239">
        <v>3.6040000000000001</v>
      </c>
      <c r="I134" s="240"/>
      <c r="J134" s="241">
        <f>ROUND(I134*H134,2)</f>
        <v>0</v>
      </c>
      <c r="K134" s="237" t="s">
        <v>220</v>
      </c>
      <c r="L134" s="44"/>
      <c r="M134" s="242" t="s">
        <v>1</v>
      </c>
      <c r="N134" s="243" t="s">
        <v>39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137</v>
      </c>
      <c r="AT134" s="246" t="s">
        <v>132</v>
      </c>
      <c r="AU134" s="246" t="s">
        <v>84</v>
      </c>
      <c r="AY134" s="17" t="s">
        <v>129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82</v>
      </c>
      <c r="BK134" s="247">
        <f>ROUND(I134*H134,2)</f>
        <v>0</v>
      </c>
      <c r="BL134" s="17" t="s">
        <v>137</v>
      </c>
      <c r="BM134" s="246" t="s">
        <v>677</v>
      </c>
    </row>
    <row r="135" s="2" customFormat="1">
      <c r="A135" s="38"/>
      <c r="B135" s="39"/>
      <c r="C135" s="40"/>
      <c r="D135" s="248" t="s">
        <v>139</v>
      </c>
      <c r="E135" s="40"/>
      <c r="F135" s="249" t="s">
        <v>678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84</v>
      </c>
    </row>
    <row r="136" s="13" customFormat="1">
      <c r="A136" s="13"/>
      <c r="B136" s="268"/>
      <c r="C136" s="269"/>
      <c r="D136" s="248" t="s">
        <v>666</v>
      </c>
      <c r="E136" s="270" t="s">
        <v>1</v>
      </c>
      <c r="F136" s="271" t="s">
        <v>679</v>
      </c>
      <c r="G136" s="269"/>
      <c r="H136" s="270" t="s">
        <v>1</v>
      </c>
      <c r="I136" s="272"/>
      <c r="J136" s="269"/>
      <c r="K136" s="269"/>
      <c r="L136" s="273"/>
      <c r="M136" s="274"/>
      <c r="N136" s="275"/>
      <c r="O136" s="275"/>
      <c r="P136" s="275"/>
      <c r="Q136" s="275"/>
      <c r="R136" s="275"/>
      <c r="S136" s="275"/>
      <c r="T136" s="27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7" t="s">
        <v>666</v>
      </c>
      <c r="AU136" s="277" t="s">
        <v>84</v>
      </c>
      <c r="AV136" s="13" t="s">
        <v>82</v>
      </c>
      <c r="AW136" s="13" t="s">
        <v>31</v>
      </c>
      <c r="AX136" s="13" t="s">
        <v>74</v>
      </c>
      <c r="AY136" s="277" t="s">
        <v>129</v>
      </c>
    </row>
    <row r="137" s="14" customFormat="1">
      <c r="A137" s="14"/>
      <c r="B137" s="278"/>
      <c r="C137" s="279"/>
      <c r="D137" s="248" t="s">
        <v>666</v>
      </c>
      <c r="E137" s="280" t="s">
        <v>1</v>
      </c>
      <c r="F137" s="281" t="s">
        <v>680</v>
      </c>
      <c r="G137" s="279"/>
      <c r="H137" s="282">
        <v>2.173</v>
      </c>
      <c r="I137" s="283"/>
      <c r="J137" s="279"/>
      <c r="K137" s="279"/>
      <c r="L137" s="284"/>
      <c r="M137" s="285"/>
      <c r="N137" s="286"/>
      <c r="O137" s="286"/>
      <c r="P137" s="286"/>
      <c r="Q137" s="286"/>
      <c r="R137" s="286"/>
      <c r="S137" s="286"/>
      <c r="T137" s="28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8" t="s">
        <v>666</v>
      </c>
      <c r="AU137" s="288" t="s">
        <v>84</v>
      </c>
      <c r="AV137" s="14" t="s">
        <v>84</v>
      </c>
      <c r="AW137" s="14" t="s">
        <v>31</v>
      </c>
      <c r="AX137" s="14" t="s">
        <v>74</v>
      </c>
      <c r="AY137" s="288" t="s">
        <v>129</v>
      </c>
    </row>
    <row r="138" s="14" customFormat="1">
      <c r="A138" s="14"/>
      <c r="B138" s="278"/>
      <c r="C138" s="279"/>
      <c r="D138" s="248" t="s">
        <v>666</v>
      </c>
      <c r="E138" s="280" t="s">
        <v>1</v>
      </c>
      <c r="F138" s="281" t="s">
        <v>681</v>
      </c>
      <c r="G138" s="279"/>
      <c r="H138" s="282">
        <v>1.4310000000000001</v>
      </c>
      <c r="I138" s="283"/>
      <c r="J138" s="279"/>
      <c r="K138" s="279"/>
      <c r="L138" s="284"/>
      <c r="M138" s="285"/>
      <c r="N138" s="286"/>
      <c r="O138" s="286"/>
      <c r="P138" s="286"/>
      <c r="Q138" s="286"/>
      <c r="R138" s="286"/>
      <c r="S138" s="286"/>
      <c r="T138" s="28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8" t="s">
        <v>666</v>
      </c>
      <c r="AU138" s="288" t="s">
        <v>84</v>
      </c>
      <c r="AV138" s="14" t="s">
        <v>84</v>
      </c>
      <c r="AW138" s="14" t="s">
        <v>31</v>
      </c>
      <c r="AX138" s="14" t="s">
        <v>74</v>
      </c>
      <c r="AY138" s="288" t="s">
        <v>129</v>
      </c>
    </row>
    <row r="139" s="15" customFormat="1">
      <c r="A139" s="15"/>
      <c r="B139" s="289"/>
      <c r="C139" s="290"/>
      <c r="D139" s="248" t="s">
        <v>666</v>
      </c>
      <c r="E139" s="291" t="s">
        <v>1</v>
      </c>
      <c r="F139" s="292" t="s">
        <v>670</v>
      </c>
      <c r="G139" s="290"/>
      <c r="H139" s="293">
        <v>3.6040000000000001</v>
      </c>
      <c r="I139" s="294"/>
      <c r="J139" s="290"/>
      <c r="K139" s="290"/>
      <c r="L139" s="295"/>
      <c r="M139" s="296"/>
      <c r="N139" s="297"/>
      <c r="O139" s="297"/>
      <c r="P139" s="297"/>
      <c r="Q139" s="297"/>
      <c r="R139" s="297"/>
      <c r="S139" s="297"/>
      <c r="T139" s="29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9" t="s">
        <v>666</v>
      </c>
      <c r="AU139" s="299" t="s">
        <v>84</v>
      </c>
      <c r="AV139" s="15" t="s">
        <v>137</v>
      </c>
      <c r="AW139" s="15" t="s">
        <v>31</v>
      </c>
      <c r="AX139" s="15" t="s">
        <v>82</v>
      </c>
      <c r="AY139" s="299" t="s">
        <v>129</v>
      </c>
    </row>
    <row r="140" s="2" customFormat="1" ht="21.75" customHeight="1">
      <c r="A140" s="38"/>
      <c r="B140" s="39"/>
      <c r="C140" s="235" t="s">
        <v>130</v>
      </c>
      <c r="D140" s="235" t="s">
        <v>132</v>
      </c>
      <c r="E140" s="236" t="s">
        <v>682</v>
      </c>
      <c r="F140" s="237" t="s">
        <v>683</v>
      </c>
      <c r="G140" s="238" t="s">
        <v>135</v>
      </c>
      <c r="H140" s="239">
        <v>18.428999999999998</v>
      </c>
      <c r="I140" s="240"/>
      <c r="J140" s="241">
        <f>ROUND(I140*H140,2)</f>
        <v>0</v>
      </c>
      <c r="K140" s="237" t="s">
        <v>220</v>
      </c>
      <c r="L140" s="44"/>
      <c r="M140" s="242" t="s">
        <v>1</v>
      </c>
      <c r="N140" s="243" t="s">
        <v>39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137</v>
      </c>
      <c r="AT140" s="246" t="s">
        <v>132</v>
      </c>
      <c r="AU140" s="246" t="s">
        <v>84</v>
      </c>
      <c r="AY140" s="17" t="s">
        <v>129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82</v>
      </c>
      <c r="BK140" s="247">
        <f>ROUND(I140*H140,2)</f>
        <v>0</v>
      </c>
      <c r="BL140" s="17" t="s">
        <v>137</v>
      </c>
      <c r="BM140" s="246" t="s">
        <v>684</v>
      </c>
    </row>
    <row r="141" s="2" customFormat="1">
      <c r="A141" s="38"/>
      <c r="B141" s="39"/>
      <c r="C141" s="40"/>
      <c r="D141" s="248" t="s">
        <v>139</v>
      </c>
      <c r="E141" s="40"/>
      <c r="F141" s="249" t="s">
        <v>685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84</v>
      </c>
    </row>
    <row r="142" s="13" customFormat="1">
      <c r="A142" s="13"/>
      <c r="B142" s="268"/>
      <c r="C142" s="269"/>
      <c r="D142" s="248" t="s">
        <v>666</v>
      </c>
      <c r="E142" s="270" t="s">
        <v>1</v>
      </c>
      <c r="F142" s="271" t="s">
        <v>686</v>
      </c>
      <c r="G142" s="269"/>
      <c r="H142" s="270" t="s">
        <v>1</v>
      </c>
      <c r="I142" s="272"/>
      <c r="J142" s="269"/>
      <c r="K142" s="269"/>
      <c r="L142" s="273"/>
      <c r="M142" s="274"/>
      <c r="N142" s="275"/>
      <c r="O142" s="275"/>
      <c r="P142" s="275"/>
      <c r="Q142" s="275"/>
      <c r="R142" s="275"/>
      <c r="S142" s="275"/>
      <c r="T142" s="27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7" t="s">
        <v>666</v>
      </c>
      <c r="AU142" s="277" t="s">
        <v>84</v>
      </c>
      <c r="AV142" s="13" t="s">
        <v>82</v>
      </c>
      <c r="AW142" s="13" t="s">
        <v>31</v>
      </c>
      <c r="AX142" s="13" t="s">
        <v>74</v>
      </c>
      <c r="AY142" s="277" t="s">
        <v>129</v>
      </c>
    </row>
    <row r="143" s="14" customFormat="1">
      <c r="A143" s="14"/>
      <c r="B143" s="278"/>
      <c r="C143" s="279"/>
      <c r="D143" s="248" t="s">
        <v>666</v>
      </c>
      <c r="E143" s="280" t="s">
        <v>1</v>
      </c>
      <c r="F143" s="281" t="s">
        <v>687</v>
      </c>
      <c r="G143" s="279"/>
      <c r="H143" s="282">
        <v>18.428999999999998</v>
      </c>
      <c r="I143" s="283"/>
      <c r="J143" s="279"/>
      <c r="K143" s="279"/>
      <c r="L143" s="284"/>
      <c r="M143" s="285"/>
      <c r="N143" s="286"/>
      <c r="O143" s="286"/>
      <c r="P143" s="286"/>
      <c r="Q143" s="286"/>
      <c r="R143" s="286"/>
      <c r="S143" s="286"/>
      <c r="T143" s="28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8" t="s">
        <v>666</v>
      </c>
      <c r="AU143" s="288" t="s">
        <v>84</v>
      </c>
      <c r="AV143" s="14" t="s">
        <v>84</v>
      </c>
      <c r="AW143" s="14" t="s">
        <v>31</v>
      </c>
      <c r="AX143" s="14" t="s">
        <v>82</v>
      </c>
      <c r="AY143" s="288" t="s">
        <v>129</v>
      </c>
    </row>
    <row r="144" s="2" customFormat="1" ht="21.75" customHeight="1">
      <c r="A144" s="38"/>
      <c r="B144" s="39"/>
      <c r="C144" s="235" t="s">
        <v>162</v>
      </c>
      <c r="D144" s="235" t="s">
        <v>132</v>
      </c>
      <c r="E144" s="236" t="s">
        <v>141</v>
      </c>
      <c r="F144" s="237" t="s">
        <v>142</v>
      </c>
      <c r="G144" s="238" t="s">
        <v>135</v>
      </c>
      <c r="H144" s="239">
        <v>23.428999999999998</v>
      </c>
      <c r="I144" s="240"/>
      <c r="J144" s="241">
        <f>ROUND(I144*H144,2)</f>
        <v>0</v>
      </c>
      <c r="K144" s="237" t="s">
        <v>220</v>
      </c>
      <c r="L144" s="44"/>
      <c r="M144" s="242" t="s">
        <v>1</v>
      </c>
      <c r="N144" s="243" t="s">
        <v>39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137</v>
      </c>
      <c r="AT144" s="246" t="s">
        <v>132</v>
      </c>
      <c r="AU144" s="246" t="s">
        <v>84</v>
      </c>
      <c r="AY144" s="17" t="s">
        <v>129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82</v>
      </c>
      <c r="BK144" s="247">
        <f>ROUND(I144*H144,2)</f>
        <v>0</v>
      </c>
      <c r="BL144" s="17" t="s">
        <v>137</v>
      </c>
      <c r="BM144" s="246" t="s">
        <v>688</v>
      </c>
    </row>
    <row r="145" s="2" customFormat="1">
      <c r="A145" s="38"/>
      <c r="B145" s="39"/>
      <c r="C145" s="40"/>
      <c r="D145" s="248" t="s">
        <v>139</v>
      </c>
      <c r="E145" s="40"/>
      <c r="F145" s="249" t="s">
        <v>144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84</v>
      </c>
    </row>
    <row r="146" s="13" customFormat="1">
      <c r="A146" s="13"/>
      <c r="B146" s="268"/>
      <c r="C146" s="269"/>
      <c r="D146" s="248" t="s">
        <v>666</v>
      </c>
      <c r="E146" s="270" t="s">
        <v>1</v>
      </c>
      <c r="F146" s="271" t="s">
        <v>689</v>
      </c>
      <c r="G146" s="269"/>
      <c r="H146" s="270" t="s">
        <v>1</v>
      </c>
      <c r="I146" s="272"/>
      <c r="J146" s="269"/>
      <c r="K146" s="269"/>
      <c r="L146" s="273"/>
      <c r="M146" s="274"/>
      <c r="N146" s="275"/>
      <c r="O146" s="275"/>
      <c r="P146" s="275"/>
      <c r="Q146" s="275"/>
      <c r="R146" s="275"/>
      <c r="S146" s="275"/>
      <c r="T146" s="27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7" t="s">
        <v>666</v>
      </c>
      <c r="AU146" s="277" t="s">
        <v>84</v>
      </c>
      <c r="AV146" s="13" t="s">
        <v>82</v>
      </c>
      <c r="AW146" s="13" t="s">
        <v>31</v>
      </c>
      <c r="AX146" s="13" t="s">
        <v>74</v>
      </c>
      <c r="AY146" s="277" t="s">
        <v>129</v>
      </c>
    </row>
    <row r="147" s="14" customFormat="1">
      <c r="A147" s="14"/>
      <c r="B147" s="278"/>
      <c r="C147" s="279"/>
      <c r="D147" s="248" t="s">
        <v>666</v>
      </c>
      <c r="E147" s="280" t="s">
        <v>1</v>
      </c>
      <c r="F147" s="281" t="s">
        <v>690</v>
      </c>
      <c r="G147" s="279"/>
      <c r="H147" s="282">
        <v>23.428999999999998</v>
      </c>
      <c r="I147" s="283"/>
      <c r="J147" s="279"/>
      <c r="K147" s="279"/>
      <c r="L147" s="284"/>
      <c r="M147" s="285"/>
      <c r="N147" s="286"/>
      <c r="O147" s="286"/>
      <c r="P147" s="286"/>
      <c r="Q147" s="286"/>
      <c r="R147" s="286"/>
      <c r="S147" s="286"/>
      <c r="T147" s="28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8" t="s">
        <v>666</v>
      </c>
      <c r="AU147" s="288" t="s">
        <v>84</v>
      </c>
      <c r="AV147" s="14" t="s">
        <v>84</v>
      </c>
      <c r="AW147" s="14" t="s">
        <v>31</v>
      </c>
      <c r="AX147" s="14" t="s">
        <v>82</v>
      </c>
      <c r="AY147" s="288" t="s">
        <v>129</v>
      </c>
    </row>
    <row r="148" s="2" customFormat="1" ht="21.75" customHeight="1">
      <c r="A148" s="38"/>
      <c r="B148" s="39"/>
      <c r="C148" s="235" t="s">
        <v>169</v>
      </c>
      <c r="D148" s="235" t="s">
        <v>132</v>
      </c>
      <c r="E148" s="236" t="s">
        <v>691</v>
      </c>
      <c r="F148" s="237" t="s">
        <v>692</v>
      </c>
      <c r="G148" s="238" t="s">
        <v>693</v>
      </c>
      <c r="H148" s="239">
        <v>80</v>
      </c>
      <c r="I148" s="240"/>
      <c r="J148" s="241">
        <f>ROUND(I148*H148,2)</f>
        <v>0</v>
      </c>
      <c r="K148" s="237" t="s">
        <v>220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137</v>
      </c>
      <c r="AT148" s="246" t="s">
        <v>132</v>
      </c>
      <c r="AU148" s="246" t="s">
        <v>84</v>
      </c>
      <c r="AY148" s="17" t="s">
        <v>129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137</v>
      </c>
      <c r="BM148" s="246" t="s">
        <v>694</v>
      </c>
    </row>
    <row r="149" s="2" customFormat="1">
      <c r="A149" s="38"/>
      <c r="B149" s="39"/>
      <c r="C149" s="40"/>
      <c r="D149" s="248" t="s">
        <v>139</v>
      </c>
      <c r="E149" s="40"/>
      <c r="F149" s="249" t="s">
        <v>695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84</v>
      </c>
    </row>
    <row r="150" s="13" customFormat="1">
      <c r="A150" s="13"/>
      <c r="B150" s="268"/>
      <c r="C150" s="269"/>
      <c r="D150" s="248" t="s">
        <v>666</v>
      </c>
      <c r="E150" s="270" t="s">
        <v>1</v>
      </c>
      <c r="F150" s="271" t="s">
        <v>696</v>
      </c>
      <c r="G150" s="269"/>
      <c r="H150" s="270" t="s">
        <v>1</v>
      </c>
      <c r="I150" s="272"/>
      <c r="J150" s="269"/>
      <c r="K150" s="269"/>
      <c r="L150" s="273"/>
      <c r="M150" s="274"/>
      <c r="N150" s="275"/>
      <c r="O150" s="275"/>
      <c r="P150" s="275"/>
      <c r="Q150" s="275"/>
      <c r="R150" s="275"/>
      <c r="S150" s="275"/>
      <c r="T150" s="27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7" t="s">
        <v>666</v>
      </c>
      <c r="AU150" s="277" t="s">
        <v>84</v>
      </c>
      <c r="AV150" s="13" t="s">
        <v>82</v>
      </c>
      <c r="AW150" s="13" t="s">
        <v>31</v>
      </c>
      <c r="AX150" s="13" t="s">
        <v>74</v>
      </c>
      <c r="AY150" s="277" t="s">
        <v>129</v>
      </c>
    </row>
    <row r="151" s="14" customFormat="1">
      <c r="A151" s="14"/>
      <c r="B151" s="278"/>
      <c r="C151" s="279"/>
      <c r="D151" s="248" t="s">
        <v>666</v>
      </c>
      <c r="E151" s="280" t="s">
        <v>1</v>
      </c>
      <c r="F151" s="281" t="s">
        <v>697</v>
      </c>
      <c r="G151" s="279"/>
      <c r="H151" s="282">
        <v>80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8" t="s">
        <v>666</v>
      </c>
      <c r="AU151" s="288" t="s">
        <v>84</v>
      </c>
      <c r="AV151" s="14" t="s">
        <v>84</v>
      </c>
      <c r="AW151" s="14" t="s">
        <v>31</v>
      </c>
      <c r="AX151" s="14" t="s">
        <v>82</v>
      </c>
      <c r="AY151" s="288" t="s">
        <v>129</v>
      </c>
    </row>
    <row r="152" s="2" customFormat="1" ht="21.75" customHeight="1">
      <c r="A152" s="38"/>
      <c r="B152" s="39"/>
      <c r="C152" s="235" t="s">
        <v>175</v>
      </c>
      <c r="D152" s="235" t="s">
        <v>132</v>
      </c>
      <c r="E152" s="236" t="s">
        <v>698</v>
      </c>
      <c r="F152" s="237" t="s">
        <v>699</v>
      </c>
      <c r="G152" s="238" t="s">
        <v>693</v>
      </c>
      <c r="H152" s="239">
        <v>26</v>
      </c>
      <c r="I152" s="240"/>
      <c r="J152" s="241">
        <f>ROUND(I152*H152,2)</f>
        <v>0</v>
      </c>
      <c r="K152" s="237" t="s">
        <v>220</v>
      </c>
      <c r="L152" s="44"/>
      <c r="M152" s="242" t="s">
        <v>1</v>
      </c>
      <c r="N152" s="243" t="s">
        <v>39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137</v>
      </c>
      <c r="AT152" s="246" t="s">
        <v>132</v>
      </c>
      <c r="AU152" s="246" t="s">
        <v>84</v>
      </c>
      <c r="AY152" s="17" t="s">
        <v>129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82</v>
      </c>
      <c r="BK152" s="247">
        <f>ROUND(I152*H152,2)</f>
        <v>0</v>
      </c>
      <c r="BL152" s="17" t="s">
        <v>137</v>
      </c>
      <c r="BM152" s="246" t="s">
        <v>700</v>
      </c>
    </row>
    <row r="153" s="2" customFormat="1">
      <c r="A153" s="38"/>
      <c r="B153" s="39"/>
      <c r="C153" s="40"/>
      <c r="D153" s="248" t="s">
        <v>139</v>
      </c>
      <c r="E153" s="40"/>
      <c r="F153" s="249" t="s">
        <v>701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84</v>
      </c>
    </row>
    <row r="154" s="13" customFormat="1">
      <c r="A154" s="13"/>
      <c r="B154" s="268"/>
      <c r="C154" s="269"/>
      <c r="D154" s="248" t="s">
        <v>666</v>
      </c>
      <c r="E154" s="270" t="s">
        <v>1</v>
      </c>
      <c r="F154" s="271" t="s">
        <v>702</v>
      </c>
      <c r="G154" s="269"/>
      <c r="H154" s="270" t="s">
        <v>1</v>
      </c>
      <c r="I154" s="272"/>
      <c r="J154" s="269"/>
      <c r="K154" s="269"/>
      <c r="L154" s="273"/>
      <c r="M154" s="274"/>
      <c r="N154" s="275"/>
      <c r="O154" s="275"/>
      <c r="P154" s="275"/>
      <c r="Q154" s="275"/>
      <c r="R154" s="275"/>
      <c r="S154" s="275"/>
      <c r="T154" s="27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7" t="s">
        <v>666</v>
      </c>
      <c r="AU154" s="277" t="s">
        <v>84</v>
      </c>
      <c r="AV154" s="13" t="s">
        <v>82</v>
      </c>
      <c r="AW154" s="13" t="s">
        <v>31</v>
      </c>
      <c r="AX154" s="13" t="s">
        <v>74</v>
      </c>
      <c r="AY154" s="277" t="s">
        <v>129</v>
      </c>
    </row>
    <row r="155" s="14" customFormat="1">
      <c r="A155" s="14"/>
      <c r="B155" s="278"/>
      <c r="C155" s="279"/>
      <c r="D155" s="248" t="s">
        <v>666</v>
      </c>
      <c r="E155" s="280" t="s">
        <v>1</v>
      </c>
      <c r="F155" s="281" t="s">
        <v>703</v>
      </c>
      <c r="G155" s="279"/>
      <c r="H155" s="282">
        <v>26</v>
      </c>
      <c r="I155" s="283"/>
      <c r="J155" s="279"/>
      <c r="K155" s="279"/>
      <c r="L155" s="284"/>
      <c r="M155" s="285"/>
      <c r="N155" s="286"/>
      <c r="O155" s="286"/>
      <c r="P155" s="286"/>
      <c r="Q155" s="286"/>
      <c r="R155" s="286"/>
      <c r="S155" s="286"/>
      <c r="T155" s="28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8" t="s">
        <v>666</v>
      </c>
      <c r="AU155" s="288" t="s">
        <v>84</v>
      </c>
      <c r="AV155" s="14" t="s">
        <v>84</v>
      </c>
      <c r="AW155" s="14" t="s">
        <v>31</v>
      </c>
      <c r="AX155" s="14" t="s">
        <v>82</v>
      </c>
      <c r="AY155" s="288" t="s">
        <v>129</v>
      </c>
    </row>
    <row r="156" s="2" customFormat="1" ht="21.75" customHeight="1">
      <c r="A156" s="38"/>
      <c r="B156" s="39"/>
      <c r="C156" s="235" t="s">
        <v>181</v>
      </c>
      <c r="D156" s="235" t="s">
        <v>132</v>
      </c>
      <c r="E156" s="236" t="s">
        <v>704</v>
      </c>
      <c r="F156" s="237" t="s">
        <v>705</v>
      </c>
      <c r="G156" s="238" t="s">
        <v>165</v>
      </c>
      <c r="H156" s="239">
        <v>20</v>
      </c>
      <c r="I156" s="240"/>
      <c r="J156" s="241">
        <f>ROUND(I156*H156,2)</f>
        <v>0</v>
      </c>
      <c r="K156" s="237" t="s">
        <v>220</v>
      </c>
      <c r="L156" s="44"/>
      <c r="M156" s="242" t="s">
        <v>1</v>
      </c>
      <c r="N156" s="243" t="s">
        <v>39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137</v>
      </c>
      <c r="AT156" s="246" t="s">
        <v>132</v>
      </c>
      <c r="AU156" s="246" t="s">
        <v>84</v>
      </c>
      <c r="AY156" s="17" t="s">
        <v>129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82</v>
      </c>
      <c r="BK156" s="247">
        <f>ROUND(I156*H156,2)</f>
        <v>0</v>
      </c>
      <c r="BL156" s="17" t="s">
        <v>137</v>
      </c>
      <c r="BM156" s="246" t="s">
        <v>706</v>
      </c>
    </row>
    <row r="157" s="2" customFormat="1">
      <c r="A157" s="38"/>
      <c r="B157" s="39"/>
      <c r="C157" s="40"/>
      <c r="D157" s="248" t="s">
        <v>139</v>
      </c>
      <c r="E157" s="40"/>
      <c r="F157" s="249" t="s">
        <v>707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84</v>
      </c>
    </row>
    <row r="158" s="2" customFormat="1" ht="21.75" customHeight="1">
      <c r="A158" s="38"/>
      <c r="B158" s="39"/>
      <c r="C158" s="235" t="s">
        <v>187</v>
      </c>
      <c r="D158" s="235" t="s">
        <v>132</v>
      </c>
      <c r="E158" s="236" t="s">
        <v>176</v>
      </c>
      <c r="F158" s="237" t="s">
        <v>708</v>
      </c>
      <c r="G158" s="238" t="s">
        <v>148</v>
      </c>
      <c r="H158" s="239">
        <v>0.68000000000000005</v>
      </c>
      <c r="I158" s="240"/>
      <c r="J158" s="241">
        <f>ROUND(I158*H158,2)</f>
        <v>0</v>
      </c>
      <c r="K158" s="237" t="s">
        <v>220</v>
      </c>
      <c r="L158" s="44"/>
      <c r="M158" s="242" t="s">
        <v>1</v>
      </c>
      <c r="N158" s="243" t="s">
        <v>39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137</v>
      </c>
      <c r="AT158" s="246" t="s">
        <v>132</v>
      </c>
      <c r="AU158" s="246" t="s">
        <v>84</v>
      </c>
      <c r="AY158" s="17" t="s">
        <v>129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82</v>
      </c>
      <c r="BK158" s="247">
        <f>ROUND(I158*H158,2)</f>
        <v>0</v>
      </c>
      <c r="BL158" s="17" t="s">
        <v>137</v>
      </c>
      <c r="BM158" s="246" t="s">
        <v>709</v>
      </c>
    </row>
    <row r="159" s="2" customFormat="1">
      <c r="A159" s="38"/>
      <c r="B159" s="39"/>
      <c r="C159" s="40"/>
      <c r="D159" s="248" t="s">
        <v>139</v>
      </c>
      <c r="E159" s="40"/>
      <c r="F159" s="249" t="s">
        <v>710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84</v>
      </c>
    </row>
    <row r="160" s="2" customFormat="1">
      <c r="A160" s="38"/>
      <c r="B160" s="39"/>
      <c r="C160" s="40"/>
      <c r="D160" s="248" t="s">
        <v>160</v>
      </c>
      <c r="E160" s="40"/>
      <c r="F160" s="252" t="s">
        <v>180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84</v>
      </c>
    </row>
    <row r="161" s="2" customFormat="1" ht="21.75" customHeight="1">
      <c r="A161" s="38"/>
      <c r="B161" s="39"/>
      <c r="C161" s="235" t="s">
        <v>193</v>
      </c>
      <c r="D161" s="235" t="s">
        <v>132</v>
      </c>
      <c r="E161" s="236" t="s">
        <v>711</v>
      </c>
      <c r="F161" s="237" t="s">
        <v>712</v>
      </c>
      <c r="G161" s="238" t="s">
        <v>157</v>
      </c>
      <c r="H161" s="239">
        <v>55</v>
      </c>
      <c r="I161" s="240"/>
      <c r="J161" s="241">
        <f>ROUND(I161*H161,2)</f>
        <v>0</v>
      </c>
      <c r="K161" s="237" t="s">
        <v>220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137</v>
      </c>
      <c r="AT161" s="246" t="s">
        <v>132</v>
      </c>
      <c r="AU161" s="246" t="s">
        <v>84</v>
      </c>
      <c r="AY161" s="17" t="s">
        <v>129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137</v>
      </c>
      <c r="BM161" s="246" t="s">
        <v>713</v>
      </c>
    </row>
    <row r="162" s="2" customFormat="1">
      <c r="A162" s="38"/>
      <c r="B162" s="39"/>
      <c r="C162" s="40"/>
      <c r="D162" s="248" t="s">
        <v>139</v>
      </c>
      <c r="E162" s="40"/>
      <c r="F162" s="249" t="s">
        <v>714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84</v>
      </c>
    </row>
    <row r="163" s="2" customFormat="1">
      <c r="A163" s="38"/>
      <c r="B163" s="39"/>
      <c r="C163" s="40"/>
      <c r="D163" s="248" t="s">
        <v>160</v>
      </c>
      <c r="E163" s="40"/>
      <c r="F163" s="252" t="s">
        <v>715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84</v>
      </c>
    </row>
    <row r="164" s="2" customFormat="1" ht="21.75" customHeight="1">
      <c r="A164" s="38"/>
      <c r="B164" s="39"/>
      <c r="C164" s="235" t="s">
        <v>198</v>
      </c>
      <c r="D164" s="235" t="s">
        <v>132</v>
      </c>
      <c r="E164" s="236" t="s">
        <v>716</v>
      </c>
      <c r="F164" s="237" t="s">
        <v>717</v>
      </c>
      <c r="G164" s="238" t="s">
        <v>165</v>
      </c>
      <c r="H164" s="239">
        <v>1</v>
      </c>
      <c r="I164" s="240"/>
      <c r="J164" s="241">
        <f>ROUND(I164*H164,2)</f>
        <v>0</v>
      </c>
      <c r="K164" s="237" t="s">
        <v>220</v>
      </c>
      <c r="L164" s="44"/>
      <c r="M164" s="242" t="s">
        <v>1</v>
      </c>
      <c r="N164" s="243" t="s">
        <v>39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137</v>
      </c>
      <c r="AT164" s="246" t="s">
        <v>132</v>
      </c>
      <c r="AU164" s="246" t="s">
        <v>84</v>
      </c>
      <c r="AY164" s="17" t="s">
        <v>129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82</v>
      </c>
      <c r="BK164" s="247">
        <f>ROUND(I164*H164,2)</f>
        <v>0</v>
      </c>
      <c r="BL164" s="17" t="s">
        <v>137</v>
      </c>
      <c r="BM164" s="246" t="s">
        <v>718</v>
      </c>
    </row>
    <row r="165" s="2" customFormat="1">
      <c r="A165" s="38"/>
      <c r="B165" s="39"/>
      <c r="C165" s="40"/>
      <c r="D165" s="248" t="s">
        <v>139</v>
      </c>
      <c r="E165" s="40"/>
      <c r="F165" s="249" t="s">
        <v>719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139</v>
      </c>
      <c r="AU165" s="17" t="s">
        <v>84</v>
      </c>
    </row>
    <row r="166" s="2" customFormat="1">
      <c r="A166" s="38"/>
      <c r="B166" s="39"/>
      <c r="C166" s="40"/>
      <c r="D166" s="248" t="s">
        <v>160</v>
      </c>
      <c r="E166" s="40"/>
      <c r="F166" s="252" t="s">
        <v>720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84</v>
      </c>
    </row>
    <row r="167" s="2" customFormat="1" ht="21.75" customHeight="1">
      <c r="A167" s="38"/>
      <c r="B167" s="39"/>
      <c r="C167" s="235" t="s">
        <v>203</v>
      </c>
      <c r="D167" s="235" t="s">
        <v>132</v>
      </c>
      <c r="E167" s="236" t="s">
        <v>213</v>
      </c>
      <c r="F167" s="237" t="s">
        <v>214</v>
      </c>
      <c r="G167" s="238" t="s">
        <v>165</v>
      </c>
      <c r="H167" s="239">
        <v>16</v>
      </c>
      <c r="I167" s="240"/>
      <c r="J167" s="241">
        <f>ROUND(I167*H167,2)</f>
        <v>0</v>
      </c>
      <c r="K167" s="237" t="s">
        <v>220</v>
      </c>
      <c r="L167" s="44"/>
      <c r="M167" s="242" t="s">
        <v>1</v>
      </c>
      <c r="N167" s="243" t="s">
        <v>39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137</v>
      </c>
      <c r="AT167" s="246" t="s">
        <v>132</v>
      </c>
      <c r="AU167" s="246" t="s">
        <v>84</v>
      </c>
      <c r="AY167" s="17" t="s">
        <v>129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137</v>
      </c>
      <c r="BM167" s="246" t="s">
        <v>721</v>
      </c>
    </row>
    <row r="168" s="2" customFormat="1">
      <c r="A168" s="38"/>
      <c r="B168" s="39"/>
      <c r="C168" s="40"/>
      <c r="D168" s="248" t="s">
        <v>139</v>
      </c>
      <c r="E168" s="40"/>
      <c r="F168" s="249" t="s">
        <v>216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84</v>
      </c>
    </row>
    <row r="169" s="13" customFormat="1">
      <c r="A169" s="13"/>
      <c r="B169" s="268"/>
      <c r="C169" s="269"/>
      <c r="D169" s="248" t="s">
        <v>666</v>
      </c>
      <c r="E169" s="270" t="s">
        <v>1</v>
      </c>
      <c r="F169" s="271" t="s">
        <v>722</v>
      </c>
      <c r="G169" s="269"/>
      <c r="H169" s="270" t="s">
        <v>1</v>
      </c>
      <c r="I169" s="272"/>
      <c r="J169" s="269"/>
      <c r="K169" s="269"/>
      <c r="L169" s="273"/>
      <c r="M169" s="274"/>
      <c r="N169" s="275"/>
      <c r="O169" s="275"/>
      <c r="P169" s="275"/>
      <c r="Q169" s="275"/>
      <c r="R169" s="275"/>
      <c r="S169" s="275"/>
      <c r="T169" s="27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7" t="s">
        <v>666</v>
      </c>
      <c r="AU169" s="277" t="s">
        <v>84</v>
      </c>
      <c r="AV169" s="13" t="s">
        <v>82</v>
      </c>
      <c r="AW169" s="13" t="s">
        <v>31</v>
      </c>
      <c r="AX169" s="13" t="s">
        <v>74</v>
      </c>
      <c r="AY169" s="277" t="s">
        <v>129</v>
      </c>
    </row>
    <row r="170" s="14" customFormat="1">
      <c r="A170" s="14"/>
      <c r="B170" s="278"/>
      <c r="C170" s="279"/>
      <c r="D170" s="248" t="s">
        <v>666</v>
      </c>
      <c r="E170" s="280" t="s">
        <v>1</v>
      </c>
      <c r="F170" s="281" t="s">
        <v>723</v>
      </c>
      <c r="G170" s="279"/>
      <c r="H170" s="282">
        <v>16</v>
      </c>
      <c r="I170" s="283"/>
      <c r="J170" s="279"/>
      <c r="K170" s="279"/>
      <c r="L170" s="284"/>
      <c r="M170" s="285"/>
      <c r="N170" s="286"/>
      <c r="O170" s="286"/>
      <c r="P170" s="286"/>
      <c r="Q170" s="286"/>
      <c r="R170" s="286"/>
      <c r="S170" s="286"/>
      <c r="T170" s="28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8" t="s">
        <v>666</v>
      </c>
      <c r="AU170" s="288" t="s">
        <v>84</v>
      </c>
      <c r="AV170" s="14" t="s">
        <v>84</v>
      </c>
      <c r="AW170" s="14" t="s">
        <v>31</v>
      </c>
      <c r="AX170" s="14" t="s">
        <v>82</v>
      </c>
      <c r="AY170" s="288" t="s">
        <v>129</v>
      </c>
    </row>
    <row r="171" s="2" customFormat="1" ht="21.75" customHeight="1">
      <c r="A171" s="38"/>
      <c r="B171" s="39"/>
      <c r="C171" s="235" t="s">
        <v>208</v>
      </c>
      <c r="D171" s="235" t="s">
        <v>132</v>
      </c>
      <c r="E171" s="236" t="s">
        <v>724</v>
      </c>
      <c r="F171" s="237" t="s">
        <v>725</v>
      </c>
      <c r="G171" s="238" t="s">
        <v>165</v>
      </c>
      <c r="H171" s="239">
        <v>48</v>
      </c>
      <c r="I171" s="240"/>
      <c r="J171" s="241">
        <f>ROUND(I171*H171,2)</f>
        <v>0</v>
      </c>
      <c r="K171" s="237" t="s">
        <v>220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137</v>
      </c>
      <c r="AT171" s="246" t="s">
        <v>132</v>
      </c>
      <c r="AU171" s="246" t="s">
        <v>84</v>
      </c>
      <c r="AY171" s="17" t="s">
        <v>129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137</v>
      </c>
      <c r="BM171" s="246" t="s">
        <v>726</v>
      </c>
    </row>
    <row r="172" s="2" customFormat="1">
      <c r="A172" s="38"/>
      <c r="B172" s="39"/>
      <c r="C172" s="40"/>
      <c r="D172" s="248" t="s">
        <v>139</v>
      </c>
      <c r="E172" s="40"/>
      <c r="F172" s="249" t="s">
        <v>727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84</v>
      </c>
    </row>
    <row r="173" s="13" customFormat="1">
      <c r="A173" s="13"/>
      <c r="B173" s="268"/>
      <c r="C173" s="269"/>
      <c r="D173" s="248" t="s">
        <v>666</v>
      </c>
      <c r="E173" s="270" t="s">
        <v>1</v>
      </c>
      <c r="F173" s="271" t="s">
        <v>728</v>
      </c>
      <c r="G173" s="269"/>
      <c r="H173" s="270" t="s">
        <v>1</v>
      </c>
      <c r="I173" s="272"/>
      <c r="J173" s="269"/>
      <c r="K173" s="269"/>
      <c r="L173" s="273"/>
      <c r="M173" s="274"/>
      <c r="N173" s="275"/>
      <c r="O173" s="275"/>
      <c r="P173" s="275"/>
      <c r="Q173" s="275"/>
      <c r="R173" s="275"/>
      <c r="S173" s="275"/>
      <c r="T173" s="27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7" t="s">
        <v>666</v>
      </c>
      <c r="AU173" s="277" t="s">
        <v>84</v>
      </c>
      <c r="AV173" s="13" t="s">
        <v>82</v>
      </c>
      <c r="AW173" s="13" t="s">
        <v>31</v>
      </c>
      <c r="AX173" s="13" t="s">
        <v>74</v>
      </c>
      <c r="AY173" s="277" t="s">
        <v>129</v>
      </c>
    </row>
    <row r="174" s="14" customFormat="1">
      <c r="A174" s="14"/>
      <c r="B174" s="278"/>
      <c r="C174" s="279"/>
      <c r="D174" s="248" t="s">
        <v>666</v>
      </c>
      <c r="E174" s="280" t="s">
        <v>1</v>
      </c>
      <c r="F174" s="281" t="s">
        <v>729</v>
      </c>
      <c r="G174" s="279"/>
      <c r="H174" s="282">
        <v>48</v>
      </c>
      <c r="I174" s="283"/>
      <c r="J174" s="279"/>
      <c r="K174" s="279"/>
      <c r="L174" s="284"/>
      <c r="M174" s="285"/>
      <c r="N174" s="286"/>
      <c r="O174" s="286"/>
      <c r="P174" s="286"/>
      <c r="Q174" s="286"/>
      <c r="R174" s="286"/>
      <c r="S174" s="286"/>
      <c r="T174" s="28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8" t="s">
        <v>666</v>
      </c>
      <c r="AU174" s="288" t="s">
        <v>84</v>
      </c>
      <c r="AV174" s="14" t="s">
        <v>84</v>
      </c>
      <c r="AW174" s="14" t="s">
        <v>31</v>
      </c>
      <c r="AX174" s="14" t="s">
        <v>82</v>
      </c>
      <c r="AY174" s="288" t="s">
        <v>129</v>
      </c>
    </row>
    <row r="175" s="2" customFormat="1" ht="21.75" customHeight="1">
      <c r="A175" s="38"/>
      <c r="B175" s="39"/>
      <c r="C175" s="235" t="s">
        <v>8</v>
      </c>
      <c r="D175" s="235" t="s">
        <v>132</v>
      </c>
      <c r="E175" s="236" t="s">
        <v>730</v>
      </c>
      <c r="F175" s="237" t="s">
        <v>731</v>
      </c>
      <c r="G175" s="238" t="s">
        <v>165</v>
      </c>
      <c r="H175" s="239">
        <v>48</v>
      </c>
      <c r="I175" s="240"/>
      <c r="J175" s="241">
        <f>ROUND(I175*H175,2)</f>
        <v>0</v>
      </c>
      <c r="K175" s="237" t="s">
        <v>220</v>
      </c>
      <c r="L175" s="44"/>
      <c r="M175" s="242" t="s">
        <v>1</v>
      </c>
      <c r="N175" s="243" t="s">
        <v>39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137</v>
      </c>
      <c r="AT175" s="246" t="s">
        <v>132</v>
      </c>
      <c r="AU175" s="246" t="s">
        <v>84</v>
      </c>
      <c r="AY175" s="17" t="s">
        <v>129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82</v>
      </c>
      <c r="BK175" s="247">
        <f>ROUND(I175*H175,2)</f>
        <v>0</v>
      </c>
      <c r="BL175" s="17" t="s">
        <v>137</v>
      </c>
      <c r="BM175" s="246" t="s">
        <v>732</v>
      </c>
    </row>
    <row r="176" s="2" customFormat="1">
      <c r="A176" s="38"/>
      <c r="B176" s="39"/>
      <c r="C176" s="40"/>
      <c r="D176" s="248" t="s">
        <v>139</v>
      </c>
      <c r="E176" s="40"/>
      <c r="F176" s="249" t="s">
        <v>733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139</v>
      </c>
      <c r="AU176" s="17" t="s">
        <v>84</v>
      </c>
    </row>
    <row r="177" s="13" customFormat="1">
      <c r="A177" s="13"/>
      <c r="B177" s="268"/>
      <c r="C177" s="269"/>
      <c r="D177" s="248" t="s">
        <v>666</v>
      </c>
      <c r="E177" s="270" t="s">
        <v>1</v>
      </c>
      <c r="F177" s="271" t="s">
        <v>734</v>
      </c>
      <c r="G177" s="269"/>
      <c r="H177" s="270" t="s">
        <v>1</v>
      </c>
      <c r="I177" s="272"/>
      <c r="J177" s="269"/>
      <c r="K177" s="269"/>
      <c r="L177" s="273"/>
      <c r="M177" s="274"/>
      <c r="N177" s="275"/>
      <c r="O177" s="275"/>
      <c r="P177" s="275"/>
      <c r="Q177" s="275"/>
      <c r="R177" s="275"/>
      <c r="S177" s="275"/>
      <c r="T177" s="27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7" t="s">
        <v>666</v>
      </c>
      <c r="AU177" s="277" t="s">
        <v>84</v>
      </c>
      <c r="AV177" s="13" t="s">
        <v>82</v>
      </c>
      <c r="AW177" s="13" t="s">
        <v>31</v>
      </c>
      <c r="AX177" s="13" t="s">
        <v>74</v>
      </c>
      <c r="AY177" s="277" t="s">
        <v>129</v>
      </c>
    </row>
    <row r="178" s="14" customFormat="1">
      <c r="A178" s="14"/>
      <c r="B178" s="278"/>
      <c r="C178" s="279"/>
      <c r="D178" s="248" t="s">
        <v>666</v>
      </c>
      <c r="E178" s="280" t="s">
        <v>1</v>
      </c>
      <c r="F178" s="281" t="s">
        <v>735</v>
      </c>
      <c r="G178" s="279"/>
      <c r="H178" s="282">
        <v>48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8" t="s">
        <v>666</v>
      </c>
      <c r="AU178" s="288" t="s">
        <v>84</v>
      </c>
      <c r="AV178" s="14" t="s">
        <v>84</v>
      </c>
      <c r="AW178" s="14" t="s">
        <v>31</v>
      </c>
      <c r="AX178" s="14" t="s">
        <v>82</v>
      </c>
      <c r="AY178" s="288" t="s">
        <v>129</v>
      </c>
    </row>
    <row r="179" s="2" customFormat="1" ht="21.75" customHeight="1">
      <c r="A179" s="38"/>
      <c r="B179" s="39"/>
      <c r="C179" s="235" t="s">
        <v>217</v>
      </c>
      <c r="D179" s="235" t="s">
        <v>132</v>
      </c>
      <c r="E179" s="236" t="s">
        <v>209</v>
      </c>
      <c r="F179" s="237" t="s">
        <v>210</v>
      </c>
      <c r="G179" s="238" t="s">
        <v>165</v>
      </c>
      <c r="H179" s="239">
        <v>16</v>
      </c>
      <c r="I179" s="240"/>
      <c r="J179" s="241">
        <f>ROUND(I179*H179,2)</f>
        <v>0</v>
      </c>
      <c r="K179" s="237" t="s">
        <v>220</v>
      </c>
      <c r="L179" s="44"/>
      <c r="M179" s="242" t="s">
        <v>1</v>
      </c>
      <c r="N179" s="243" t="s">
        <v>39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137</v>
      </c>
      <c r="AT179" s="246" t="s">
        <v>132</v>
      </c>
      <c r="AU179" s="246" t="s">
        <v>84</v>
      </c>
      <c r="AY179" s="17" t="s">
        <v>129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82</v>
      </c>
      <c r="BK179" s="247">
        <f>ROUND(I179*H179,2)</f>
        <v>0</v>
      </c>
      <c r="BL179" s="17" t="s">
        <v>137</v>
      </c>
      <c r="BM179" s="246" t="s">
        <v>736</v>
      </c>
    </row>
    <row r="180" s="2" customFormat="1">
      <c r="A180" s="38"/>
      <c r="B180" s="39"/>
      <c r="C180" s="40"/>
      <c r="D180" s="248" t="s">
        <v>139</v>
      </c>
      <c r="E180" s="40"/>
      <c r="F180" s="249" t="s">
        <v>212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84</v>
      </c>
    </row>
    <row r="181" s="13" customFormat="1">
      <c r="A181" s="13"/>
      <c r="B181" s="268"/>
      <c r="C181" s="269"/>
      <c r="D181" s="248" t="s">
        <v>666</v>
      </c>
      <c r="E181" s="270" t="s">
        <v>1</v>
      </c>
      <c r="F181" s="271" t="s">
        <v>722</v>
      </c>
      <c r="G181" s="269"/>
      <c r="H181" s="270" t="s">
        <v>1</v>
      </c>
      <c r="I181" s="272"/>
      <c r="J181" s="269"/>
      <c r="K181" s="269"/>
      <c r="L181" s="273"/>
      <c r="M181" s="274"/>
      <c r="N181" s="275"/>
      <c r="O181" s="275"/>
      <c r="P181" s="275"/>
      <c r="Q181" s="275"/>
      <c r="R181" s="275"/>
      <c r="S181" s="275"/>
      <c r="T181" s="27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7" t="s">
        <v>666</v>
      </c>
      <c r="AU181" s="277" t="s">
        <v>84</v>
      </c>
      <c r="AV181" s="13" t="s">
        <v>82</v>
      </c>
      <c r="AW181" s="13" t="s">
        <v>31</v>
      </c>
      <c r="AX181" s="13" t="s">
        <v>74</v>
      </c>
      <c r="AY181" s="277" t="s">
        <v>129</v>
      </c>
    </row>
    <row r="182" s="14" customFormat="1">
      <c r="A182" s="14"/>
      <c r="B182" s="278"/>
      <c r="C182" s="279"/>
      <c r="D182" s="248" t="s">
        <v>666</v>
      </c>
      <c r="E182" s="280" t="s">
        <v>1</v>
      </c>
      <c r="F182" s="281" t="s">
        <v>723</v>
      </c>
      <c r="G182" s="279"/>
      <c r="H182" s="282">
        <v>16</v>
      </c>
      <c r="I182" s="283"/>
      <c r="J182" s="279"/>
      <c r="K182" s="279"/>
      <c r="L182" s="284"/>
      <c r="M182" s="285"/>
      <c r="N182" s="286"/>
      <c r="O182" s="286"/>
      <c r="P182" s="286"/>
      <c r="Q182" s="286"/>
      <c r="R182" s="286"/>
      <c r="S182" s="286"/>
      <c r="T182" s="28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8" t="s">
        <v>666</v>
      </c>
      <c r="AU182" s="288" t="s">
        <v>84</v>
      </c>
      <c r="AV182" s="14" t="s">
        <v>84</v>
      </c>
      <c r="AW182" s="14" t="s">
        <v>31</v>
      </c>
      <c r="AX182" s="14" t="s">
        <v>82</v>
      </c>
      <c r="AY182" s="288" t="s">
        <v>129</v>
      </c>
    </row>
    <row r="183" s="2" customFormat="1" ht="33" customHeight="1">
      <c r="A183" s="38"/>
      <c r="B183" s="39"/>
      <c r="C183" s="235" t="s">
        <v>223</v>
      </c>
      <c r="D183" s="235" t="s">
        <v>132</v>
      </c>
      <c r="E183" s="236" t="s">
        <v>737</v>
      </c>
      <c r="F183" s="237" t="s">
        <v>738</v>
      </c>
      <c r="G183" s="238" t="s">
        <v>157</v>
      </c>
      <c r="H183" s="239">
        <v>14.4</v>
      </c>
      <c r="I183" s="240"/>
      <c r="J183" s="241">
        <f>ROUND(I183*H183,2)</f>
        <v>0</v>
      </c>
      <c r="K183" s="237" t="s">
        <v>220</v>
      </c>
      <c r="L183" s="44"/>
      <c r="M183" s="242" t="s">
        <v>1</v>
      </c>
      <c r="N183" s="243" t="s">
        <v>39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137</v>
      </c>
      <c r="AT183" s="246" t="s">
        <v>132</v>
      </c>
      <c r="AU183" s="246" t="s">
        <v>84</v>
      </c>
      <c r="AY183" s="17" t="s">
        <v>129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82</v>
      </c>
      <c r="BK183" s="247">
        <f>ROUND(I183*H183,2)</f>
        <v>0</v>
      </c>
      <c r="BL183" s="17" t="s">
        <v>137</v>
      </c>
      <c r="BM183" s="246" t="s">
        <v>739</v>
      </c>
    </row>
    <row r="184" s="2" customFormat="1">
      <c r="A184" s="38"/>
      <c r="B184" s="39"/>
      <c r="C184" s="40"/>
      <c r="D184" s="248" t="s">
        <v>139</v>
      </c>
      <c r="E184" s="40"/>
      <c r="F184" s="249" t="s">
        <v>740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84</v>
      </c>
    </row>
    <row r="185" s="13" customFormat="1">
      <c r="A185" s="13"/>
      <c r="B185" s="268"/>
      <c r="C185" s="269"/>
      <c r="D185" s="248" t="s">
        <v>666</v>
      </c>
      <c r="E185" s="270" t="s">
        <v>1</v>
      </c>
      <c r="F185" s="271" t="s">
        <v>741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7" t="s">
        <v>666</v>
      </c>
      <c r="AU185" s="277" t="s">
        <v>84</v>
      </c>
      <c r="AV185" s="13" t="s">
        <v>82</v>
      </c>
      <c r="AW185" s="13" t="s">
        <v>31</v>
      </c>
      <c r="AX185" s="13" t="s">
        <v>74</v>
      </c>
      <c r="AY185" s="277" t="s">
        <v>129</v>
      </c>
    </row>
    <row r="186" s="14" customFormat="1">
      <c r="A186" s="14"/>
      <c r="B186" s="278"/>
      <c r="C186" s="279"/>
      <c r="D186" s="248" t="s">
        <v>666</v>
      </c>
      <c r="E186" s="280" t="s">
        <v>1</v>
      </c>
      <c r="F186" s="281" t="s">
        <v>742</v>
      </c>
      <c r="G186" s="279"/>
      <c r="H186" s="282">
        <v>14.4</v>
      </c>
      <c r="I186" s="283"/>
      <c r="J186" s="279"/>
      <c r="K186" s="279"/>
      <c r="L186" s="284"/>
      <c r="M186" s="285"/>
      <c r="N186" s="286"/>
      <c r="O186" s="286"/>
      <c r="P186" s="286"/>
      <c r="Q186" s="286"/>
      <c r="R186" s="286"/>
      <c r="S186" s="286"/>
      <c r="T186" s="28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8" t="s">
        <v>666</v>
      </c>
      <c r="AU186" s="288" t="s">
        <v>84</v>
      </c>
      <c r="AV186" s="14" t="s">
        <v>84</v>
      </c>
      <c r="AW186" s="14" t="s">
        <v>31</v>
      </c>
      <c r="AX186" s="14" t="s">
        <v>82</v>
      </c>
      <c r="AY186" s="288" t="s">
        <v>129</v>
      </c>
    </row>
    <row r="187" s="2" customFormat="1" ht="33" customHeight="1">
      <c r="A187" s="38"/>
      <c r="B187" s="39"/>
      <c r="C187" s="235" t="s">
        <v>228</v>
      </c>
      <c r="D187" s="235" t="s">
        <v>132</v>
      </c>
      <c r="E187" s="236" t="s">
        <v>743</v>
      </c>
      <c r="F187" s="237" t="s">
        <v>744</v>
      </c>
      <c r="G187" s="238" t="s">
        <v>157</v>
      </c>
      <c r="H187" s="239">
        <v>28.800000000000001</v>
      </c>
      <c r="I187" s="240"/>
      <c r="J187" s="241">
        <f>ROUND(I187*H187,2)</f>
        <v>0</v>
      </c>
      <c r="K187" s="237" t="s">
        <v>220</v>
      </c>
      <c r="L187" s="44"/>
      <c r="M187" s="242" t="s">
        <v>1</v>
      </c>
      <c r="N187" s="243" t="s">
        <v>39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137</v>
      </c>
      <c r="AT187" s="246" t="s">
        <v>132</v>
      </c>
      <c r="AU187" s="246" t="s">
        <v>84</v>
      </c>
      <c r="AY187" s="17" t="s">
        <v>129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82</v>
      </c>
      <c r="BK187" s="247">
        <f>ROUND(I187*H187,2)</f>
        <v>0</v>
      </c>
      <c r="BL187" s="17" t="s">
        <v>137</v>
      </c>
      <c r="BM187" s="246" t="s">
        <v>745</v>
      </c>
    </row>
    <row r="188" s="2" customFormat="1">
      <c r="A188" s="38"/>
      <c r="B188" s="39"/>
      <c r="C188" s="40"/>
      <c r="D188" s="248" t="s">
        <v>139</v>
      </c>
      <c r="E188" s="40"/>
      <c r="F188" s="249" t="s">
        <v>746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84</v>
      </c>
    </row>
    <row r="189" s="13" customFormat="1">
      <c r="A189" s="13"/>
      <c r="B189" s="268"/>
      <c r="C189" s="269"/>
      <c r="D189" s="248" t="s">
        <v>666</v>
      </c>
      <c r="E189" s="270" t="s">
        <v>1</v>
      </c>
      <c r="F189" s="271" t="s">
        <v>747</v>
      </c>
      <c r="G189" s="269"/>
      <c r="H189" s="270" t="s">
        <v>1</v>
      </c>
      <c r="I189" s="272"/>
      <c r="J189" s="269"/>
      <c r="K189" s="269"/>
      <c r="L189" s="273"/>
      <c r="M189" s="274"/>
      <c r="N189" s="275"/>
      <c r="O189" s="275"/>
      <c r="P189" s="275"/>
      <c r="Q189" s="275"/>
      <c r="R189" s="275"/>
      <c r="S189" s="275"/>
      <c r="T189" s="27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7" t="s">
        <v>666</v>
      </c>
      <c r="AU189" s="277" t="s">
        <v>84</v>
      </c>
      <c r="AV189" s="13" t="s">
        <v>82</v>
      </c>
      <c r="AW189" s="13" t="s">
        <v>31</v>
      </c>
      <c r="AX189" s="13" t="s">
        <v>74</v>
      </c>
      <c r="AY189" s="277" t="s">
        <v>129</v>
      </c>
    </row>
    <row r="190" s="14" customFormat="1">
      <c r="A190" s="14"/>
      <c r="B190" s="278"/>
      <c r="C190" s="279"/>
      <c r="D190" s="248" t="s">
        <v>666</v>
      </c>
      <c r="E190" s="280" t="s">
        <v>1</v>
      </c>
      <c r="F190" s="281" t="s">
        <v>748</v>
      </c>
      <c r="G190" s="279"/>
      <c r="H190" s="282">
        <v>28.800000000000001</v>
      </c>
      <c r="I190" s="283"/>
      <c r="J190" s="279"/>
      <c r="K190" s="279"/>
      <c r="L190" s="284"/>
      <c r="M190" s="285"/>
      <c r="N190" s="286"/>
      <c r="O190" s="286"/>
      <c r="P190" s="286"/>
      <c r="Q190" s="286"/>
      <c r="R190" s="286"/>
      <c r="S190" s="286"/>
      <c r="T190" s="28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8" t="s">
        <v>666</v>
      </c>
      <c r="AU190" s="288" t="s">
        <v>84</v>
      </c>
      <c r="AV190" s="14" t="s">
        <v>84</v>
      </c>
      <c r="AW190" s="14" t="s">
        <v>31</v>
      </c>
      <c r="AX190" s="14" t="s">
        <v>82</v>
      </c>
      <c r="AY190" s="288" t="s">
        <v>129</v>
      </c>
    </row>
    <row r="191" s="2" customFormat="1" ht="33" customHeight="1">
      <c r="A191" s="38"/>
      <c r="B191" s="39"/>
      <c r="C191" s="235" t="s">
        <v>233</v>
      </c>
      <c r="D191" s="235" t="s">
        <v>132</v>
      </c>
      <c r="E191" s="236" t="s">
        <v>749</v>
      </c>
      <c r="F191" s="237" t="s">
        <v>750</v>
      </c>
      <c r="G191" s="238" t="s">
        <v>157</v>
      </c>
      <c r="H191" s="239">
        <v>14.4</v>
      </c>
      <c r="I191" s="240"/>
      <c r="J191" s="241">
        <f>ROUND(I191*H191,2)</f>
        <v>0</v>
      </c>
      <c r="K191" s="237" t="s">
        <v>220</v>
      </c>
      <c r="L191" s="44"/>
      <c r="M191" s="242" t="s">
        <v>1</v>
      </c>
      <c r="N191" s="243" t="s">
        <v>39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137</v>
      </c>
      <c r="AT191" s="246" t="s">
        <v>132</v>
      </c>
      <c r="AU191" s="246" t="s">
        <v>84</v>
      </c>
      <c r="AY191" s="17" t="s">
        <v>129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82</v>
      </c>
      <c r="BK191" s="247">
        <f>ROUND(I191*H191,2)</f>
        <v>0</v>
      </c>
      <c r="BL191" s="17" t="s">
        <v>137</v>
      </c>
      <c r="BM191" s="246" t="s">
        <v>751</v>
      </c>
    </row>
    <row r="192" s="2" customFormat="1">
      <c r="A192" s="38"/>
      <c r="B192" s="39"/>
      <c r="C192" s="40"/>
      <c r="D192" s="248" t="s">
        <v>139</v>
      </c>
      <c r="E192" s="40"/>
      <c r="F192" s="249" t="s">
        <v>752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84</v>
      </c>
    </row>
    <row r="193" s="13" customFormat="1">
      <c r="A193" s="13"/>
      <c r="B193" s="268"/>
      <c r="C193" s="269"/>
      <c r="D193" s="248" t="s">
        <v>666</v>
      </c>
      <c r="E193" s="270" t="s">
        <v>1</v>
      </c>
      <c r="F193" s="271" t="s">
        <v>753</v>
      </c>
      <c r="G193" s="269"/>
      <c r="H193" s="270" t="s">
        <v>1</v>
      </c>
      <c r="I193" s="272"/>
      <c r="J193" s="269"/>
      <c r="K193" s="269"/>
      <c r="L193" s="273"/>
      <c r="M193" s="274"/>
      <c r="N193" s="275"/>
      <c r="O193" s="275"/>
      <c r="P193" s="275"/>
      <c r="Q193" s="275"/>
      <c r="R193" s="275"/>
      <c r="S193" s="275"/>
      <c r="T193" s="27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7" t="s">
        <v>666</v>
      </c>
      <c r="AU193" s="277" t="s">
        <v>84</v>
      </c>
      <c r="AV193" s="13" t="s">
        <v>82</v>
      </c>
      <c r="AW193" s="13" t="s">
        <v>31</v>
      </c>
      <c r="AX193" s="13" t="s">
        <v>74</v>
      </c>
      <c r="AY193" s="277" t="s">
        <v>129</v>
      </c>
    </row>
    <row r="194" s="14" customFormat="1">
      <c r="A194" s="14"/>
      <c r="B194" s="278"/>
      <c r="C194" s="279"/>
      <c r="D194" s="248" t="s">
        <v>666</v>
      </c>
      <c r="E194" s="280" t="s">
        <v>1</v>
      </c>
      <c r="F194" s="281" t="s">
        <v>742</v>
      </c>
      <c r="G194" s="279"/>
      <c r="H194" s="282">
        <v>14.4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8" t="s">
        <v>666</v>
      </c>
      <c r="AU194" s="288" t="s">
        <v>84</v>
      </c>
      <c r="AV194" s="14" t="s">
        <v>84</v>
      </c>
      <c r="AW194" s="14" t="s">
        <v>31</v>
      </c>
      <c r="AX194" s="14" t="s">
        <v>82</v>
      </c>
      <c r="AY194" s="288" t="s">
        <v>129</v>
      </c>
    </row>
    <row r="195" s="2" customFormat="1" ht="21.75" customHeight="1">
      <c r="A195" s="38"/>
      <c r="B195" s="39"/>
      <c r="C195" s="235" t="s">
        <v>239</v>
      </c>
      <c r="D195" s="235" t="s">
        <v>132</v>
      </c>
      <c r="E195" s="236" t="s">
        <v>754</v>
      </c>
      <c r="F195" s="237" t="s">
        <v>755</v>
      </c>
      <c r="G195" s="238" t="s">
        <v>157</v>
      </c>
      <c r="H195" s="239">
        <v>64</v>
      </c>
      <c r="I195" s="240"/>
      <c r="J195" s="241">
        <f>ROUND(I195*H195,2)</f>
        <v>0</v>
      </c>
      <c r="K195" s="237" t="s">
        <v>220</v>
      </c>
      <c r="L195" s="44"/>
      <c r="M195" s="242" t="s">
        <v>1</v>
      </c>
      <c r="N195" s="243" t="s">
        <v>39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137</v>
      </c>
      <c r="AT195" s="246" t="s">
        <v>132</v>
      </c>
      <c r="AU195" s="246" t="s">
        <v>84</v>
      </c>
      <c r="AY195" s="17" t="s">
        <v>129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82</v>
      </c>
      <c r="BK195" s="247">
        <f>ROUND(I195*H195,2)</f>
        <v>0</v>
      </c>
      <c r="BL195" s="17" t="s">
        <v>137</v>
      </c>
      <c r="BM195" s="246" t="s">
        <v>756</v>
      </c>
    </row>
    <row r="196" s="2" customFormat="1">
      <c r="A196" s="38"/>
      <c r="B196" s="39"/>
      <c r="C196" s="40"/>
      <c r="D196" s="248" t="s">
        <v>139</v>
      </c>
      <c r="E196" s="40"/>
      <c r="F196" s="249" t="s">
        <v>757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139</v>
      </c>
      <c r="AU196" s="17" t="s">
        <v>84</v>
      </c>
    </row>
    <row r="197" s="13" customFormat="1">
      <c r="A197" s="13"/>
      <c r="B197" s="268"/>
      <c r="C197" s="269"/>
      <c r="D197" s="248" t="s">
        <v>666</v>
      </c>
      <c r="E197" s="270" t="s">
        <v>1</v>
      </c>
      <c r="F197" s="271" t="s">
        <v>758</v>
      </c>
      <c r="G197" s="269"/>
      <c r="H197" s="270" t="s">
        <v>1</v>
      </c>
      <c r="I197" s="272"/>
      <c r="J197" s="269"/>
      <c r="K197" s="269"/>
      <c r="L197" s="273"/>
      <c r="M197" s="274"/>
      <c r="N197" s="275"/>
      <c r="O197" s="275"/>
      <c r="P197" s="275"/>
      <c r="Q197" s="275"/>
      <c r="R197" s="275"/>
      <c r="S197" s="275"/>
      <c r="T197" s="27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7" t="s">
        <v>666</v>
      </c>
      <c r="AU197" s="277" t="s">
        <v>84</v>
      </c>
      <c r="AV197" s="13" t="s">
        <v>82</v>
      </c>
      <c r="AW197" s="13" t="s">
        <v>31</v>
      </c>
      <c r="AX197" s="13" t="s">
        <v>74</v>
      </c>
      <c r="AY197" s="277" t="s">
        <v>129</v>
      </c>
    </row>
    <row r="198" s="14" customFormat="1">
      <c r="A198" s="14"/>
      <c r="B198" s="278"/>
      <c r="C198" s="279"/>
      <c r="D198" s="248" t="s">
        <v>666</v>
      </c>
      <c r="E198" s="280" t="s">
        <v>1</v>
      </c>
      <c r="F198" s="281" t="s">
        <v>759</v>
      </c>
      <c r="G198" s="279"/>
      <c r="H198" s="282">
        <v>64</v>
      </c>
      <c r="I198" s="283"/>
      <c r="J198" s="279"/>
      <c r="K198" s="279"/>
      <c r="L198" s="284"/>
      <c r="M198" s="285"/>
      <c r="N198" s="286"/>
      <c r="O198" s="286"/>
      <c r="P198" s="286"/>
      <c r="Q198" s="286"/>
      <c r="R198" s="286"/>
      <c r="S198" s="286"/>
      <c r="T198" s="28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8" t="s">
        <v>666</v>
      </c>
      <c r="AU198" s="288" t="s">
        <v>84</v>
      </c>
      <c r="AV198" s="14" t="s">
        <v>84</v>
      </c>
      <c r="AW198" s="14" t="s">
        <v>31</v>
      </c>
      <c r="AX198" s="14" t="s">
        <v>82</v>
      </c>
      <c r="AY198" s="288" t="s">
        <v>129</v>
      </c>
    </row>
    <row r="199" s="2" customFormat="1" ht="21.75" customHeight="1">
      <c r="A199" s="38"/>
      <c r="B199" s="39"/>
      <c r="C199" s="235" t="s">
        <v>7</v>
      </c>
      <c r="D199" s="235" t="s">
        <v>132</v>
      </c>
      <c r="E199" s="236" t="s">
        <v>760</v>
      </c>
      <c r="F199" s="237" t="s">
        <v>761</v>
      </c>
      <c r="G199" s="238" t="s">
        <v>157</v>
      </c>
      <c r="H199" s="239">
        <v>57.600000000000001</v>
      </c>
      <c r="I199" s="240"/>
      <c r="J199" s="241">
        <f>ROUND(I199*H199,2)</f>
        <v>0</v>
      </c>
      <c r="K199" s="237" t="s">
        <v>220</v>
      </c>
      <c r="L199" s="44"/>
      <c r="M199" s="242" t="s">
        <v>1</v>
      </c>
      <c r="N199" s="243" t="s">
        <v>39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137</v>
      </c>
      <c r="AT199" s="246" t="s">
        <v>132</v>
      </c>
      <c r="AU199" s="246" t="s">
        <v>84</v>
      </c>
      <c r="AY199" s="17" t="s">
        <v>129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82</v>
      </c>
      <c r="BK199" s="247">
        <f>ROUND(I199*H199,2)</f>
        <v>0</v>
      </c>
      <c r="BL199" s="17" t="s">
        <v>137</v>
      </c>
      <c r="BM199" s="246" t="s">
        <v>762</v>
      </c>
    </row>
    <row r="200" s="2" customFormat="1">
      <c r="A200" s="38"/>
      <c r="B200" s="39"/>
      <c r="C200" s="40"/>
      <c r="D200" s="248" t="s">
        <v>139</v>
      </c>
      <c r="E200" s="40"/>
      <c r="F200" s="249" t="s">
        <v>763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84</v>
      </c>
    </row>
    <row r="201" s="13" customFormat="1">
      <c r="A201" s="13"/>
      <c r="B201" s="268"/>
      <c r="C201" s="269"/>
      <c r="D201" s="248" t="s">
        <v>666</v>
      </c>
      <c r="E201" s="270" t="s">
        <v>1</v>
      </c>
      <c r="F201" s="271" t="s">
        <v>764</v>
      </c>
      <c r="G201" s="269"/>
      <c r="H201" s="270" t="s">
        <v>1</v>
      </c>
      <c r="I201" s="272"/>
      <c r="J201" s="269"/>
      <c r="K201" s="269"/>
      <c r="L201" s="273"/>
      <c r="M201" s="274"/>
      <c r="N201" s="275"/>
      <c r="O201" s="275"/>
      <c r="P201" s="275"/>
      <c r="Q201" s="275"/>
      <c r="R201" s="275"/>
      <c r="S201" s="275"/>
      <c r="T201" s="2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7" t="s">
        <v>666</v>
      </c>
      <c r="AU201" s="277" t="s">
        <v>84</v>
      </c>
      <c r="AV201" s="13" t="s">
        <v>82</v>
      </c>
      <c r="AW201" s="13" t="s">
        <v>31</v>
      </c>
      <c r="AX201" s="13" t="s">
        <v>74</v>
      </c>
      <c r="AY201" s="277" t="s">
        <v>129</v>
      </c>
    </row>
    <row r="202" s="14" customFormat="1">
      <c r="A202" s="14"/>
      <c r="B202" s="278"/>
      <c r="C202" s="279"/>
      <c r="D202" s="248" t="s">
        <v>666</v>
      </c>
      <c r="E202" s="280" t="s">
        <v>1</v>
      </c>
      <c r="F202" s="281" t="s">
        <v>765</v>
      </c>
      <c r="G202" s="279"/>
      <c r="H202" s="282">
        <v>57.600000000000001</v>
      </c>
      <c r="I202" s="283"/>
      <c r="J202" s="279"/>
      <c r="K202" s="279"/>
      <c r="L202" s="284"/>
      <c r="M202" s="285"/>
      <c r="N202" s="286"/>
      <c r="O202" s="286"/>
      <c r="P202" s="286"/>
      <c r="Q202" s="286"/>
      <c r="R202" s="286"/>
      <c r="S202" s="286"/>
      <c r="T202" s="28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8" t="s">
        <v>666</v>
      </c>
      <c r="AU202" s="288" t="s">
        <v>84</v>
      </c>
      <c r="AV202" s="14" t="s">
        <v>84</v>
      </c>
      <c r="AW202" s="14" t="s">
        <v>31</v>
      </c>
      <c r="AX202" s="14" t="s">
        <v>82</v>
      </c>
      <c r="AY202" s="288" t="s">
        <v>129</v>
      </c>
    </row>
    <row r="203" s="2" customFormat="1" ht="21.75" customHeight="1">
      <c r="A203" s="38"/>
      <c r="B203" s="39"/>
      <c r="C203" s="235" t="s">
        <v>248</v>
      </c>
      <c r="D203" s="235" t="s">
        <v>132</v>
      </c>
      <c r="E203" s="236" t="s">
        <v>240</v>
      </c>
      <c r="F203" s="237" t="s">
        <v>766</v>
      </c>
      <c r="G203" s="238" t="s">
        <v>236</v>
      </c>
      <c r="H203" s="239">
        <v>97.920000000000002</v>
      </c>
      <c r="I203" s="240"/>
      <c r="J203" s="241">
        <f>ROUND(I203*H203,2)</f>
        <v>0</v>
      </c>
      <c r="K203" s="237" t="s">
        <v>220</v>
      </c>
      <c r="L203" s="44"/>
      <c r="M203" s="242" t="s">
        <v>1</v>
      </c>
      <c r="N203" s="243" t="s">
        <v>39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137</v>
      </c>
      <c r="AT203" s="246" t="s">
        <v>132</v>
      </c>
      <c r="AU203" s="246" t="s">
        <v>84</v>
      </c>
      <c r="AY203" s="17" t="s">
        <v>129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137</v>
      </c>
      <c r="BM203" s="246" t="s">
        <v>767</v>
      </c>
    </row>
    <row r="204" s="2" customFormat="1">
      <c r="A204" s="38"/>
      <c r="B204" s="39"/>
      <c r="C204" s="40"/>
      <c r="D204" s="248" t="s">
        <v>139</v>
      </c>
      <c r="E204" s="40"/>
      <c r="F204" s="249" t="s">
        <v>243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84</v>
      </c>
    </row>
    <row r="205" s="13" customFormat="1">
      <c r="A205" s="13"/>
      <c r="B205" s="268"/>
      <c r="C205" s="269"/>
      <c r="D205" s="248" t="s">
        <v>666</v>
      </c>
      <c r="E205" s="270" t="s">
        <v>1</v>
      </c>
      <c r="F205" s="271" t="s">
        <v>768</v>
      </c>
      <c r="G205" s="269"/>
      <c r="H205" s="270" t="s">
        <v>1</v>
      </c>
      <c r="I205" s="272"/>
      <c r="J205" s="269"/>
      <c r="K205" s="269"/>
      <c r="L205" s="273"/>
      <c r="M205" s="274"/>
      <c r="N205" s="275"/>
      <c r="O205" s="275"/>
      <c r="P205" s="275"/>
      <c r="Q205" s="275"/>
      <c r="R205" s="275"/>
      <c r="S205" s="275"/>
      <c r="T205" s="27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7" t="s">
        <v>666</v>
      </c>
      <c r="AU205" s="277" t="s">
        <v>84</v>
      </c>
      <c r="AV205" s="13" t="s">
        <v>82</v>
      </c>
      <c r="AW205" s="13" t="s">
        <v>31</v>
      </c>
      <c r="AX205" s="13" t="s">
        <v>74</v>
      </c>
      <c r="AY205" s="277" t="s">
        <v>129</v>
      </c>
    </row>
    <row r="206" s="14" customFormat="1">
      <c r="A206" s="14"/>
      <c r="B206" s="278"/>
      <c r="C206" s="279"/>
      <c r="D206" s="248" t="s">
        <v>666</v>
      </c>
      <c r="E206" s="280" t="s">
        <v>1</v>
      </c>
      <c r="F206" s="281" t="s">
        <v>769</v>
      </c>
      <c r="G206" s="279"/>
      <c r="H206" s="282">
        <v>59.039999999999999</v>
      </c>
      <c r="I206" s="283"/>
      <c r="J206" s="279"/>
      <c r="K206" s="279"/>
      <c r="L206" s="284"/>
      <c r="M206" s="285"/>
      <c r="N206" s="286"/>
      <c r="O206" s="286"/>
      <c r="P206" s="286"/>
      <c r="Q206" s="286"/>
      <c r="R206" s="286"/>
      <c r="S206" s="286"/>
      <c r="T206" s="28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8" t="s">
        <v>666</v>
      </c>
      <c r="AU206" s="288" t="s">
        <v>84</v>
      </c>
      <c r="AV206" s="14" t="s">
        <v>84</v>
      </c>
      <c r="AW206" s="14" t="s">
        <v>31</v>
      </c>
      <c r="AX206" s="14" t="s">
        <v>74</v>
      </c>
      <c r="AY206" s="288" t="s">
        <v>129</v>
      </c>
    </row>
    <row r="207" s="14" customFormat="1">
      <c r="A207" s="14"/>
      <c r="B207" s="278"/>
      <c r="C207" s="279"/>
      <c r="D207" s="248" t="s">
        <v>666</v>
      </c>
      <c r="E207" s="280" t="s">
        <v>1</v>
      </c>
      <c r="F207" s="281" t="s">
        <v>770</v>
      </c>
      <c r="G207" s="279"/>
      <c r="H207" s="282">
        <v>38.880000000000003</v>
      </c>
      <c r="I207" s="283"/>
      <c r="J207" s="279"/>
      <c r="K207" s="279"/>
      <c r="L207" s="284"/>
      <c r="M207" s="285"/>
      <c r="N207" s="286"/>
      <c r="O207" s="286"/>
      <c r="P207" s="286"/>
      <c r="Q207" s="286"/>
      <c r="R207" s="286"/>
      <c r="S207" s="286"/>
      <c r="T207" s="28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8" t="s">
        <v>666</v>
      </c>
      <c r="AU207" s="288" t="s">
        <v>84</v>
      </c>
      <c r="AV207" s="14" t="s">
        <v>84</v>
      </c>
      <c r="AW207" s="14" t="s">
        <v>31</v>
      </c>
      <c r="AX207" s="14" t="s">
        <v>74</v>
      </c>
      <c r="AY207" s="288" t="s">
        <v>129</v>
      </c>
    </row>
    <row r="208" s="15" customFormat="1">
      <c r="A208" s="15"/>
      <c r="B208" s="289"/>
      <c r="C208" s="290"/>
      <c r="D208" s="248" t="s">
        <v>666</v>
      </c>
      <c r="E208" s="291" t="s">
        <v>1</v>
      </c>
      <c r="F208" s="292" t="s">
        <v>670</v>
      </c>
      <c r="G208" s="290"/>
      <c r="H208" s="293">
        <v>97.920000000000002</v>
      </c>
      <c r="I208" s="294"/>
      <c r="J208" s="290"/>
      <c r="K208" s="290"/>
      <c r="L208" s="295"/>
      <c r="M208" s="296"/>
      <c r="N208" s="297"/>
      <c r="O208" s="297"/>
      <c r="P208" s="297"/>
      <c r="Q208" s="297"/>
      <c r="R208" s="297"/>
      <c r="S208" s="297"/>
      <c r="T208" s="29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99" t="s">
        <v>666</v>
      </c>
      <c r="AU208" s="299" t="s">
        <v>84</v>
      </c>
      <c r="AV208" s="15" t="s">
        <v>137</v>
      </c>
      <c r="AW208" s="15" t="s">
        <v>31</v>
      </c>
      <c r="AX208" s="15" t="s">
        <v>82</v>
      </c>
      <c r="AY208" s="299" t="s">
        <v>129</v>
      </c>
    </row>
    <row r="209" s="2" customFormat="1" ht="21.75" customHeight="1">
      <c r="A209" s="38"/>
      <c r="B209" s="39"/>
      <c r="C209" s="235" t="s">
        <v>253</v>
      </c>
      <c r="D209" s="235" t="s">
        <v>132</v>
      </c>
      <c r="E209" s="236" t="s">
        <v>254</v>
      </c>
      <c r="F209" s="237" t="s">
        <v>771</v>
      </c>
      <c r="G209" s="238" t="s">
        <v>236</v>
      </c>
      <c r="H209" s="239">
        <v>91.296000000000006</v>
      </c>
      <c r="I209" s="240"/>
      <c r="J209" s="241">
        <f>ROUND(I209*H209,2)</f>
        <v>0</v>
      </c>
      <c r="K209" s="237" t="s">
        <v>220</v>
      </c>
      <c r="L209" s="44"/>
      <c r="M209" s="242" t="s">
        <v>1</v>
      </c>
      <c r="N209" s="243" t="s">
        <v>39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137</v>
      </c>
      <c r="AT209" s="246" t="s">
        <v>132</v>
      </c>
      <c r="AU209" s="246" t="s">
        <v>84</v>
      </c>
      <c r="AY209" s="17" t="s">
        <v>129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82</v>
      </c>
      <c r="BK209" s="247">
        <f>ROUND(I209*H209,2)</f>
        <v>0</v>
      </c>
      <c r="BL209" s="17" t="s">
        <v>137</v>
      </c>
      <c r="BM209" s="246" t="s">
        <v>772</v>
      </c>
    </row>
    <row r="210" s="2" customFormat="1">
      <c r="A210" s="38"/>
      <c r="B210" s="39"/>
      <c r="C210" s="40"/>
      <c r="D210" s="248" t="s">
        <v>139</v>
      </c>
      <c r="E210" s="40"/>
      <c r="F210" s="249" t="s">
        <v>773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84</v>
      </c>
    </row>
    <row r="211" s="13" customFormat="1">
      <c r="A211" s="13"/>
      <c r="B211" s="268"/>
      <c r="C211" s="269"/>
      <c r="D211" s="248" t="s">
        <v>666</v>
      </c>
      <c r="E211" s="270" t="s">
        <v>1</v>
      </c>
      <c r="F211" s="271" t="s">
        <v>768</v>
      </c>
      <c r="G211" s="269"/>
      <c r="H211" s="270" t="s">
        <v>1</v>
      </c>
      <c r="I211" s="272"/>
      <c r="J211" s="269"/>
      <c r="K211" s="269"/>
      <c r="L211" s="273"/>
      <c r="M211" s="274"/>
      <c r="N211" s="275"/>
      <c r="O211" s="275"/>
      <c r="P211" s="275"/>
      <c r="Q211" s="275"/>
      <c r="R211" s="275"/>
      <c r="S211" s="275"/>
      <c r="T211" s="27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7" t="s">
        <v>666</v>
      </c>
      <c r="AU211" s="277" t="s">
        <v>84</v>
      </c>
      <c r="AV211" s="13" t="s">
        <v>82</v>
      </c>
      <c r="AW211" s="13" t="s">
        <v>31</v>
      </c>
      <c r="AX211" s="13" t="s">
        <v>74</v>
      </c>
      <c r="AY211" s="277" t="s">
        <v>129</v>
      </c>
    </row>
    <row r="212" s="14" customFormat="1">
      <c r="A212" s="14"/>
      <c r="B212" s="278"/>
      <c r="C212" s="279"/>
      <c r="D212" s="248" t="s">
        <v>666</v>
      </c>
      <c r="E212" s="280" t="s">
        <v>1</v>
      </c>
      <c r="F212" s="281" t="s">
        <v>774</v>
      </c>
      <c r="G212" s="279"/>
      <c r="H212" s="282">
        <v>57.600000000000001</v>
      </c>
      <c r="I212" s="283"/>
      <c r="J212" s="279"/>
      <c r="K212" s="279"/>
      <c r="L212" s="284"/>
      <c r="M212" s="285"/>
      <c r="N212" s="286"/>
      <c r="O212" s="286"/>
      <c r="P212" s="286"/>
      <c r="Q212" s="286"/>
      <c r="R212" s="286"/>
      <c r="S212" s="286"/>
      <c r="T212" s="28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8" t="s">
        <v>666</v>
      </c>
      <c r="AU212" s="288" t="s">
        <v>84</v>
      </c>
      <c r="AV212" s="14" t="s">
        <v>84</v>
      </c>
      <c r="AW212" s="14" t="s">
        <v>31</v>
      </c>
      <c r="AX212" s="14" t="s">
        <v>74</v>
      </c>
      <c r="AY212" s="288" t="s">
        <v>129</v>
      </c>
    </row>
    <row r="213" s="14" customFormat="1">
      <c r="A213" s="14"/>
      <c r="B213" s="278"/>
      <c r="C213" s="279"/>
      <c r="D213" s="248" t="s">
        <v>666</v>
      </c>
      <c r="E213" s="280" t="s">
        <v>1</v>
      </c>
      <c r="F213" s="281" t="s">
        <v>775</v>
      </c>
      <c r="G213" s="279"/>
      <c r="H213" s="282">
        <v>33.695999999999998</v>
      </c>
      <c r="I213" s="283"/>
      <c r="J213" s="279"/>
      <c r="K213" s="279"/>
      <c r="L213" s="284"/>
      <c r="M213" s="285"/>
      <c r="N213" s="286"/>
      <c r="O213" s="286"/>
      <c r="P213" s="286"/>
      <c r="Q213" s="286"/>
      <c r="R213" s="286"/>
      <c r="S213" s="286"/>
      <c r="T213" s="28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8" t="s">
        <v>666</v>
      </c>
      <c r="AU213" s="288" t="s">
        <v>84</v>
      </c>
      <c r="AV213" s="14" t="s">
        <v>84</v>
      </c>
      <c r="AW213" s="14" t="s">
        <v>31</v>
      </c>
      <c r="AX213" s="14" t="s">
        <v>74</v>
      </c>
      <c r="AY213" s="288" t="s">
        <v>129</v>
      </c>
    </row>
    <row r="214" s="15" customFormat="1">
      <c r="A214" s="15"/>
      <c r="B214" s="289"/>
      <c r="C214" s="290"/>
      <c r="D214" s="248" t="s">
        <v>666</v>
      </c>
      <c r="E214" s="291" t="s">
        <v>1</v>
      </c>
      <c r="F214" s="292" t="s">
        <v>670</v>
      </c>
      <c r="G214" s="290"/>
      <c r="H214" s="293">
        <v>91.296000000000006</v>
      </c>
      <c r="I214" s="294"/>
      <c r="J214" s="290"/>
      <c r="K214" s="290"/>
      <c r="L214" s="295"/>
      <c r="M214" s="296"/>
      <c r="N214" s="297"/>
      <c r="O214" s="297"/>
      <c r="P214" s="297"/>
      <c r="Q214" s="297"/>
      <c r="R214" s="297"/>
      <c r="S214" s="297"/>
      <c r="T214" s="29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9" t="s">
        <v>666</v>
      </c>
      <c r="AU214" s="299" t="s">
        <v>84</v>
      </c>
      <c r="AV214" s="15" t="s">
        <v>137</v>
      </c>
      <c r="AW214" s="15" t="s">
        <v>31</v>
      </c>
      <c r="AX214" s="15" t="s">
        <v>82</v>
      </c>
      <c r="AY214" s="299" t="s">
        <v>129</v>
      </c>
    </row>
    <row r="215" s="2" customFormat="1" ht="21.75" customHeight="1">
      <c r="A215" s="38"/>
      <c r="B215" s="39"/>
      <c r="C215" s="235" t="s">
        <v>258</v>
      </c>
      <c r="D215" s="235" t="s">
        <v>132</v>
      </c>
      <c r="E215" s="236" t="s">
        <v>476</v>
      </c>
      <c r="F215" s="237" t="s">
        <v>477</v>
      </c>
      <c r="G215" s="238" t="s">
        <v>236</v>
      </c>
      <c r="H215" s="239">
        <v>12.960000000000001</v>
      </c>
      <c r="I215" s="240"/>
      <c r="J215" s="241">
        <f>ROUND(I215*H215,2)</f>
        <v>0</v>
      </c>
      <c r="K215" s="237" t="s">
        <v>220</v>
      </c>
      <c r="L215" s="44"/>
      <c r="M215" s="242" t="s">
        <v>1</v>
      </c>
      <c r="N215" s="243" t="s">
        <v>39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137</v>
      </c>
      <c r="AT215" s="246" t="s">
        <v>132</v>
      </c>
      <c r="AU215" s="246" t="s">
        <v>84</v>
      </c>
      <c r="AY215" s="17" t="s">
        <v>129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82</v>
      </c>
      <c r="BK215" s="247">
        <f>ROUND(I215*H215,2)</f>
        <v>0</v>
      </c>
      <c r="BL215" s="17" t="s">
        <v>137</v>
      </c>
      <c r="BM215" s="246" t="s">
        <v>776</v>
      </c>
    </row>
    <row r="216" s="2" customFormat="1">
      <c r="A216" s="38"/>
      <c r="B216" s="39"/>
      <c r="C216" s="40"/>
      <c r="D216" s="248" t="s">
        <v>139</v>
      </c>
      <c r="E216" s="40"/>
      <c r="F216" s="249" t="s">
        <v>479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139</v>
      </c>
      <c r="AU216" s="17" t="s">
        <v>84</v>
      </c>
    </row>
    <row r="217" s="13" customFormat="1">
      <c r="A217" s="13"/>
      <c r="B217" s="268"/>
      <c r="C217" s="269"/>
      <c r="D217" s="248" t="s">
        <v>666</v>
      </c>
      <c r="E217" s="270" t="s">
        <v>1</v>
      </c>
      <c r="F217" s="271" t="s">
        <v>777</v>
      </c>
      <c r="G217" s="269"/>
      <c r="H217" s="270" t="s">
        <v>1</v>
      </c>
      <c r="I217" s="272"/>
      <c r="J217" s="269"/>
      <c r="K217" s="269"/>
      <c r="L217" s="273"/>
      <c r="M217" s="274"/>
      <c r="N217" s="275"/>
      <c r="O217" s="275"/>
      <c r="P217" s="275"/>
      <c r="Q217" s="275"/>
      <c r="R217" s="275"/>
      <c r="S217" s="275"/>
      <c r="T217" s="27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7" t="s">
        <v>666</v>
      </c>
      <c r="AU217" s="277" t="s">
        <v>84</v>
      </c>
      <c r="AV217" s="13" t="s">
        <v>82</v>
      </c>
      <c r="AW217" s="13" t="s">
        <v>31</v>
      </c>
      <c r="AX217" s="13" t="s">
        <v>74</v>
      </c>
      <c r="AY217" s="277" t="s">
        <v>129</v>
      </c>
    </row>
    <row r="218" s="14" customFormat="1">
      <c r="A218" s="14"/>
      <c r="B218" s="278"/>
      <c r="C218" s="279"/>
      <c r="D218" s="248" t="s">
        <v>666</v>
      </c>
      <c r="E218" s="280" t="s">
        <v>1</v>
      </c>
      <c r="F218" s="281" t="s">
        <v>778</v>
      </c>
      <c r="G218" s="279"/>
      <c r="H218" s="282">
        <v>12.960000000000001</v>
      </c>
      <c r="I218" s="283"/>
      <c r="J218" s="279"/>
      <c r="K218" s="279"/>
      <c r="L218" s="284"/>
      <c r="M218" s="285"/>
      <c r="N218" s="286"/>
      <c r="O218" s="286"/>
      <c r="P218" s="286"/>
      <c r="Q218" s="286"/>
      <c r="R218" s="286"/>
      <c r="S218" s="286"/>
      <c r="T218" s="28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8" t="s">
        <v>666</v>
      </c>
      <c r="AU218" s="288" t="s">
        <v>84</v>
      </c>
      <c r="AV218" s="14" t="s">
        <v>84</v>
      </c>
      <c r="AW218" s="14" t="s">
        <v>31</v>
      </c>
      <c r="AX218" s="14" t="s">
        <v>74</v>
      </c>
      <c r="AY218" s="288" t="s">
        <v>129</v>
      </c>
    </row>
    <row r="219" s="15" customFormat="1">
      <c r="A219" s="15"/>
      <c r="B219" s="289"/>
      <c r="C219" s="290"/>
      <c r="D219" s="248" t="s">
        <v>666</v>
      </c>
      <c r="E219" s="291" t="s">
        <v>1</v>
      </c>
      <c r="F219" s="292" t="s">
        <v>670</v>
      </c>
      <c r="G219" s="290"/>
      <c r="H219" s="293">
        <v>12.960000000000001</v>
      </c>
      <c r="I219" s="294"/>
      <c r="J219" s="290"/>
      <c r="K219" s="290"/>
      <c r="L219" s="295"/>
      <c r="M219" s="296"/>
      <c r="N219" s="297"/>
      <c r="O219" s="297"/>
      <c r="P219" s="297"/>
      <c r="Q219" s="297"/>
      <c r="R219" s="297"/>
      <c r="S219" s="297"/>
      <c r="T219" s="29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9" t="s">
        <v>666</v>
      </c>
      <c r="AU219" s="299" t="s">
        <v>84</v>
      </c>
      <c r="AV219" s="15" t="s">
        <v>137</v>
      </c>
      <c r="AW219" s="15" t="s">
        <v>31</v>
      </c>
      <c r="AX219" s="15" t="s">
        <v>82</v>
      </c>
      <c r="AY219" s="299" t="s">
        <v>129</v>
      </c>
    </row>
    <row r="220" s="2" customFormat="1" ht="21.75" customHeight="1">
      <c r="A220" s="38"/>
      <c r="B220" s="39"/>
      <c r="C220" s="235" t="s">
        <v>265</v>
      </c>
      <c r="D220" s="235" t="s">
        <v>132</v>
      </c>
      <c r="E220" s="236" t="s">
        <v>480</v>
      </c>
      <c r="F220" s="237" t="s">
        <v>481</v>
      </c>
      <c r="G220" s="238" t="s">
        <v>157</v>
      </c>
      <c r="H220" s="239">
        <v>14.4</v>
      </c>
      <c r="I220" s="240"/>
      <c r="J220" s="241">
        <f>ROUND(I220*H220,2)</f>
        <v>0</v>
      </c>
      <c r="K220" s="237" t="s">
        <v>220</v>
      </c>
      <c r="L220" s="44"/>
      <c r="M220" s="242" t="s">
        <v>1</v>
      </c>
      <c r="N220" s="243" t="s">
        <v>39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137</v>
      </c>
      <c r="AT220" s="246" t="s">
        <v>132</v>
      </c>
      <c r="AU220" s="246" t="s">
        <v>84</v>
      </c>
      <c r="AY220" s="17" t="s">
        <v>129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82</v>
      </c>
      <c r="BK220" s="247">
        <f>ROUND(I220*H220,2)</f>
        <v>0</v>
      </c>
      <c r="BL220" s="17" t="s">
        <v>137</v>
      </c>
      <c r="BM220" s="246" t="s">
        <v>779</v>
      </c>
    </row>
    <row r="221" s="2" customFormat="1">
      <c r="A221" s="38"/>
      <c r="B221" s="39"/>
      <c r="C221" s="40"/>
      <c r="D221" s="248" t="s">
        <v>139</v>
      </c>
      <c r="E221" s="40"/>
      <c r="F221" s="249" t="s">
        <v>483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139</v>
      </c>
      <c r="AU221" s="17" t="s">
        <v>84</v>
      </c>
    </row>
    <row r="222" s="13" customFormat="1">
      <c r="A222" s="13"/>
      <c r="B222" s="268"/>
      <c r="C222" s="269"/>
      <c r="D222" s="248" t="s">
        <v>666</v>
      </c>
      <c r="E222" s="270" t="s">
        <v>1</v>
      </c>
      <c r="F222" s="271" t="s">
        <v>780</v>
      </c>
      <c r="G222" s="269"/>
      <c r="H222" s="270" t="s">
        <v>1</v>
      </c>
      <c r="I222" s="272"/>
      <c r="J222" s="269"/>
      <c r="K222" s="269"/>
      <c r="L222" s="273"/>
      <c r="M222" s="274"/>
      <c r="N222" s="275"/>
      <c r="O222" s="275"/>
      <c r="P222" s="275"/>
      <c r="Q222" s="275"/>
      <c r="R222" s="275"/>
      <c r="S222" s="275"/>
      <c r="T222" s="27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7" t="s">
        <v>666</v>
      </c>
      <c r="AU222" s="277" t="s">
        <v>84</v>
      </c>
      <c r="AV222" s="13" t="s">
        <v>82</v>
      </c>
      <c r="AW222" s="13" t="s">
        <v>31</v>
      </c>
      <c r="AX222" s="13" t="s">
        <v>74</v>
      </c>
      <c r="AY222" s="277" t="s">
        <v>129</v>
      </c>
    </row>
    <row r="223" s="14" customFormat="1">
      <c r="A223" s="14"/>
      <c r="B223" s="278"/>
      <c r="C223" s="279"/>
      <c r="D223" s="248" t="s">
        <v>666</v>
      </c>
      <c r="E223" s="280" t="s">
        <v>1</v>
      </c>
      <c r="F223" s="281" t="s">
        <v>742</v>
      </c>
      <c r="G223" s="279"/>
      <c r="H223" s="282">
        <v>14.4</v>
      </c>
      <c r="I223" s="283"/>
      <c r="J223" s="279"/>
      <c r="K223" s="279"/>
      <c r="L223" s="284"/>
      <c r="M223" s="285"/>
      <c r="N223" s="286"/>
      <c r="O223" s="286"/>
      <c r="P223" s="286"/>
      <c r="Q223" s="286"/>
      <c r="R223" s="286"/>
      <c r="S223" s="286"/>
      <c r="T223" s="28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8" t="s">
        <v>666</v>
      </c>
      <c r="AU223" s="288" t="s">
        <v>84</v>
      </c>
      <c r="AV223" s="14" t="s">
        <v>84</v>
      </c>
      <c r="AW223" s="14" t="s">
        <v>31</v>
      </c>
      <c r="AX223" s="14" t="s">
        <v>82</v>
      </c>
      <c r="AY223" s="288" t="s">
        <v>129</v>
      </c>
    </row>
    <row r="224" s="2" customFormat="1" ht="21.75" customHeight="1">
      <c r="A224" s="38"/>
      <c r="B224" s="39"/>
      <c r="C224" s="235" t="s">
        <v>271</v>
      </c>
      <c r="D224" s="235" t="s">
        <v>132</v>
      </c>
      <c r="E224" s="236" t="s">
        <v>484</v>
      </c>
      <c r="F224" s="237" t="s">
        <v>485</v>
      </c>
      <c r="G224" s="238" t="s">
        <v>236</v>
      </c>
      <c r="H224" s="239">
        <v>12.960000000000001</v>
      </c>
      <c r="I224" s="240"/>
      <c r="J224" s="241">
        <f>ROUND(I224*H224,2)</f>
        <v>0</v>
      </c>
      <c r="K224" s="237" t="s">
        <v>220</v>
      </c>
      <c r="L224" s="44"/>
      <c r="M224" s="242" t="s">
        <v>1</v>
      </c>
      <c r="N224" s="243" t="s">
        <v>39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137</v>
      </c>
      <c r="AT224" s="246" t="s">
        <v>132</v>
      </c>
      <c r="AU224" s="246" t="s">
        <v>84</v>
      </c>
      <c r="AY224" s="17" t="s">
        <v>129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82</v>
      </c>
      <c r="BK224" s="247">
        <f>ROUND(I224*H224,2)</f>
        <v>0</v>
      </c>
      <c r="BL224" s="17" t="s">
        <v>137</v>
      </c>
      <c r="BM224" s="246" t="s">
        <v>781</v>
      </c>
    </row>
    <row r="225" s="2" customFormat="1">
      <c r="A225" s="38"/>
      <c r="B225" s="39"/>
      <c r="C225" s="40"/>
      <c r="D225" s="248" t="s">
        <v>139</v>
      </c>
      <c r="E225" s="40"/>
      <c r="F225" s="249" t="s">
        <v>487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139</v>
      </c>
      <c r="AU225" s="17" t="s">
        <v>84</v>
      </c>
    </row>
    <row r="226" s="2" customFormat="1" ht="21.75" customHeight="1">
      <c r="A226" s="38"/>
      <c r="B226" s="39"/>
      <c r="C226" s="235" t="s">
        <v>275</v>
      </c>
      <c r="D226" s="235" t="s">
        <v>132</v>
      </c>
      <c r="E226" s="236" t="s">
        <v>488</v>
      </c>
      <c r="F226" s="237" t="s">
        <v>489</v>
      </c>
      <c r="G226" s="238" t="s">
        <v>157</v>
      </c>
      <c r="H226" s="239">
        <v>14.4</v>
      </c>
      <c r="I226" s="240"/>
      <c r="J226" s="241">
        <f>ROUND(I226*H226,2)</f>
        <v>0</v>
      </c>
      <c r="K226" s="237" t="s">
        <v>220</v>
      </c>
      <c r="L226" s="44"/>
      <c r="M226" s="242" t="s">
        <v>1</v>
      </c>
      <c r="N226" s="243" t="s">
        <v>39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137</v>
      </c>
      <c r="AT226" s="246" t="s">
        <v>132</v>
      </c>
      <c r="AU226" s="246" t="s">
        <v>84</v>
      </c>
      <c r="AY226" s="17" t="s">
        <v>129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82</v>
      </c>
      <c r="BK226" s="247">
        <f>ROUND(I226*H226,2)</f>
        <v>0</v>
      </c>
      <c r="BL226" s="17" t="s">
        <v>137</v>
      </c>
      <c r="BM226" s="246" t="s">
        <v>782</v>
      </c>
    </row>
    <row r="227" s="2" customFormat="1">
      <c r="A227" s="38"/>
      <c r="B227" s="39"/>
      <c r="C227" s="40"/>
      <c r="D227" s="248" t="s">
        <v>139</v>
      </c>
      <c r="E227" s="40"/>
      <c r="F227" s="249" t="s">
        <v>491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84</v>
      </c>
    </row>
    <row r="228" s="2" customFormat="1" ht="21.75" customHeight="1">
      <c r="A228" s="38"/>
      <c r="B228" s="39"/>
      <c r="C228" s="235" t="s">
        <v>280</v>
      </c>
      <c r="D228" s="235" t="s">
        <v>132</v>
      </c>
      <c r="E228" s="236" t="s">
        <v>783</v>
      </c>
      <c r="F228" s="237" t="s">
        <v>784</v>
      </c>
      <c r="G228" s="238" t="s">
        <v>157</v>
      </c>
      <c r="H228" s="239">
        <v>52</v>
      </c>
      <c r="I228" s="240"/>
      <c r="J228" s="241">
        <f>ROUND(I228*H228,2)</f>
        <v>0</v>
      </c>
      <c r="K228" s="237" t="s">
        <v>220</v>
      </c>
      <c r="L228" s="44"/>
      <c r="M228" s="242" t="s">
        <v>1</v>
      </c>
      <c r="N228" s="243" t="s">
        <v>39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137</v>
      </c>
      <c r="AT228" s="246" t="s">
        <v>132</v>
      </c>
      <c r="AU228" s="246" t="s">
        <v>84</v>
      </c>
      <c r="AY228" s="17" t="s">
        <v>129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82</v>
      </c>
      <c r="BK228" s="247">
        <f>ROUND(I228*H228,2)</f>
        <v>0</v>
      </c>
      <c r="BL228" s="17" t="s">
        <v>137</v>
      </c>
      <c r="BM228" s="246" t="s">
        <v>785</v>
      </c>
    </row>
    <row r="229" s="2" customFormat="1">
      <c r="A229" s="38"/>
      <c r="B229" s="39"/>
      <c r="C229" s="40"/>
      <c r="D229" s="248" t="s">
        <v>139</v>
      </c>
      <c r="E229" s="40"/>
      <c r="F229" s="249" t="s">
        <v>786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139</v>
      </c>
      <c r="AU229" s="17" t="s">
        <v>84</v>
      </c>
    </row>
    <row r="230" s="13" customFormat="1">
      <c r="A230" s="13"/>
      <c r="B230" s="268"/>
      <c r="C230" s="269"/>
      <c r="D230" s="248" t="s">
        <v>666</v>
      </c>
      <c r="E230" s="270" t="s">
        <v>1</v>
      </c>
      <c r="F230" s="271" t="s">
        <v>787</v>
      </c>
      <c r="G230" s="269"/>
      <c r="H230" s="270" t="s">
        <v>1</v>
      </c>
      <c r="I230" s="272"/>
      <c r="J230" s="269"/>
      <c r="K230" s="269"/>
      <c r="L230" s="273"/>
      <c r="M230" s="274"/>
      <c r="N230" s="275"/>
      <c r="O230" s="275"/>
      <c r="P230" s="275"/>
      <c r="Q230" s="275"/>
      <c r="R230" s="275"/>
      <c r="S230" s="275"/>
      <c r="T230" s="27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7" t="s">
        <v>666</v>
      </c>
      <c r="AU230" s="277" t="s">
        <v>84</v>
      </c>
      <c r="AV230" s="13" t="s">
        <v>82</v>
      </c>
      <c r="AW230" s="13" t="s">
        <v>31</v>
      </c>
      <c r="AX230" s="13" t="s">
        <v>74</v>
      </c>
      <c r="AY230" s="277" t="s">
        <v>129</v>
      </c>
    </row>
    <row r="231" s="14" customFormat="1">
      <c r="A231" s="14"/>
      <c r="B231" s="278"/>
      <c r="C231" s="279"/>
      <c r="D231" s="248" t="s">
        <v>666</v>
      </c>
      <c r="E231" s="280" t="s">
        <v>1</v>
      </c>
      <c r="F231" s="281" t="s">
        <v>788</v>
      </c>
      <c r="G231" s="279"/>
      <c r="H231" s="282">
        <v>52</v>
      </c>
      <c r="I231" s="283"/>
      <c r="J231" s="279"/>
      <c r="K231" s="279"/>
      <c r="L231" s="284"/>
      <c r="M231" s="285"/>
      <c r="N231" s="286"/>
      <c r="O231" s="286"/>
      <c r="P231" s="286"/>
      <c r="Q231" s="286"/>
      <c r="R231" s="286"/>
      <c r="S231" s="286"/>
      <c r="T231" s="28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8" t="s">
        <v>666</v>
      </c>
      <c r="AU231" s="288" t="s">
        <v>84</v>
      </c>
      <c r="AV231" s="14" t="s">
        <v>84</v>
      </c>
      <c r="AW231" s="14" t="s">
        <v>31</v>
      </c>
      <c r="AX231" s="14" t="s">
        <v>82</v>
      </c>
      <c r="AY231" s="288" t="s">
        <v>129</v>
      </c>
    </row>
    <row r="232" s="2" customFormat="1" ht="21.75" customHeight="1">
      <c r="A232" s="38"/>
      <c r="B232" s="39"/>
      <c r="C232" s="235" t="s">
        <v>284</v>
      </c>
      <c r="D232" s="235" t="s">
        <v>132</v>
      </c>
      <c r="E232" s="236" t="s">
        <v>789</v>
      </c>
      <c r="F232" s="237" t="s">
        <v>790</v>
      </c>
      <c r="G232" s="238" t="s">
        <v>157</v>
      </c>
      <c r="H232" s="239">
        <v>30</v>
      </c>
      <c r="I232" s="240"/>
      <c r="J232" s="241">
        <f>ROUND(I232*H232,2)</f>
        <v>0</v>
      </c>
      <c r="K232" s="237" t="s">
        <v>220</v>
      </c>
      <c r="L232" s="44"/>
      <c r="M232" s="242" t="s">
        <v>1</v>
      </c>
      <c r="N232" s="243" t="s">
        <v>39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137</v>
      </c>
      <c r="AT232" s="246" t="s">
        <v>132</v>
      </c>
      <c r="AU232" s="246" t="s">
        <v>84</v>
      </c>
      <c r="AY232" s="17" t="s">
        <v>129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82</v>
      </c>
      <c r="BK232" s="247">
        <f>ROUND(I232*H232,2)</f>
        <v>0</v>
      </c>
      <c r="BL232" s="17" t="s">
        <v>137</v>
      </c>
      <c r="BM232" s="246" t="s">
        <v>791</v>
      </c>
    </row>
    <row r="233" s="2" customFormat="1">
      <c r="A233" s="38"/>
      <c r="B233" s="39"/>
      <c r="C233" s="40"/>
      <c r="D233" s="248" t="s">
        <v>139</v>
      </c>
      <c r="E233" s="40"/>
      <c r="F233" s="249" t="s">
        <v>792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139</v>
      </c>
      <c r="AU233" s="17" t="s">
        <v>84</v>
      </c>
    </row>
    <row r="234" s="14" customFormat="1">
      <c r="A234" s="14"/>
      <c r="B234" s="278"/>
      <c r="C234" s="279"/>
      <c r="D234" s="248" t="s">
        <v>666</v>
      </c>
      <c r="E234" s="280" t="s">
        <v>1</v>
      </c>
      <c r="F234" s="281" t="s">
        <v>793</v>
      </c>
      <c r="G234" s="279"/>
      <c r="H234" s="282">
        <v>30</v>
      </c>
      <c r="I234" s="283"/>
      <c r="J234" s="279"/>
      <c r="K234" s="279"/>
      <c r="L234" s="284"/>
      <c r="M234" s="285"/>
      <c r="N234" s="286"/>
      <c r="O234" s="286"/>
      <c r="P234" s="286"/>
      <c r="Q234" s="286"/>
      <c r="R234" s="286"/>
      <c r="S234" s="286"/>
      <c r="T234" s="28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8" t="s">
        <v>666</v>
      </c>
      <c r="AU234" s="288" t="s">
        <v>84</v>
      </c>
      <c r="AV234" s="14" t="s">
        <v>84</v>
      </c>
      <c r="AW234" s="14" t="s">
        <v>31</v>
      </c>
      <c r="AX234" s="14" t="s">
        <v>82</v>
      </c>
      <c r="AY234" s="288" t="s">
        <v>129</v>
      </c>
    </row>
    <row r="235" s="12" customFormat="1" ht="25.92" customHeight="1">
      <c r="A235" s="12"/>
      <c r="B235" s="219"/>
      <c r="C235" s="220"/>
      <c r="D235" s="221" t="s">
        <v>73</v>
      </c>
      <c r="E235" s="222" t="s">
        <v>263</v>
      </c>
      <c r="F235" s="222" t="s">
        <v>518</v>
      </c>
      <c r="G235" s="220"/>
      <c r="H235" s="220"/>
      <c r="I235" s="223"/>
      <c r="J235" s="224">
        <f>BK235</f>
        <v>0</v>
      </c>
      <c r="K235" s="220"/>
      <c r="L235" s="225"/>
      <c r="M235" s="226"/>
      <c r="N235" s="227"/>
      <c r="O235" s="227"/>
      <c r="P235" s="228">
        <f>SUM(P236:P291)</f>
        <v>0</v>
      </c>
      <c r="Q235" s="227"/>
      <c r="R235" s="228">
        <f>SUM(R236:R291)</f>
        <v>85.593079999999986</v>
      </c>
      <c r="S235" s="227"/>
      <c r="T235" s="229">
        <f>SUM(T236:T291)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0" t="s">
        <v>145</v>
      </c>
      <c r="AT235" s="231" t="s">
        <v>73</v>
      </c>
      <c r="AU235" s="231" t="s">
        <v>74</v>
      </c>
      <c r="AY235" s="230" t="s">
        <v>129</v>
      </c>
      <c r="BK235" s="232">
        <f>SUM(BK236:BK291)</f>
        <v>0</v>
      </c>
    </row>
    <row r="236" s="2" customFormat="1" ht="21.75" customHeight="1">
      <c r="A236" s="38"/>
      <c r="B236" s="39"/>
      <c r="C236" s="253" t="s">
        <v>288</v>
      </c>
      <c r="D236" s="253" t="s">
        <v>263</v>
      </c>
      <c r="E236" s="254" t="s">
        <v>276</v>
      </c>
      <c r="F236" s="255" t="s">
        <v>277</v>
      </c>
      <c r="G236" s="256" t="s">
        <v>278</v>
      </c>
      <c r="H236" s="257">
        <v>42.299999999999997</v>
      </c>
      <c r="I236" s="258"/>
      <c r="J236" s="259">
        <f>ROUND(I236*H236,2)</f>
        <v>0</v>
      </c>
      <c r="K236" s="255" t="s">
        <v>220</v>
      </c>
      <c r="L236" s="260"/>
      <c r="M236" s="261" t="s">
        <v>1</v>
      </c>
      <c r="N236" s="262" t="s">
        <v>39</v>
      </c>
      <c r="O236" s="91"/>
      <c r="P236" s="244">
        <f>O236*H236</f>
        <v>0</v>
      </c>
      <c r="Q236" s="244">
        <v>1</v>
      </c>
      <c r="R236" s="244">
        <f>Q236*H236</f>
        <v>42.299999999999997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175</v>
      </c>
      <c r="AT236" s="246" t="s">
        <v>263</v>
      </c>
      <c r="AU236" s="246" t="s">
        <v>82</v>
      </c>
      <c r="AY236" s="17" t="s">
        <v>129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82</v>
      </c>
      <c r="BK236" s="247">
        <f>ROUND(I236*H236,2)</f>
        <v>0</v>
      </c>
      <c r="BL236" s="17" t="s">
        <v>137</v>
      </c>
      <c r="BM236" s="246" t="s">
        <v>794</v>
      </c>
    </row>
    <row r="237" s="2" customFormat="1">
      <c r="A237" s="38"/>
      <c r="B237" s="39"/>
      <c r="C237" s="40"/>
      <c r="D237" s="248" t="s">
        <v>139</v>
      </c>
      <c r="E237" s="40"/>
      <c r="F237" s="249" t="s">
        <v>277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139</v>
      </c>
      <c r="AU237" s="17" t="s">
        <v>82</v>
      </c>
    </row>
    <row r="238" s="14" customFormat="1">
      <c r="A238" s="14"/>
      <c r="B238" s="278"/>
      <c r="C238" s="279"/>
      <c r="D238" s="248" t="s">
        <v>666</v>
      </c>
      <c r="E238" s="280" t="s">
        <v>1</v>
      </c>
      <c r="F238" s="281" t="s">
        <v>795</v>
      </c>
      <c r="G238" s="279"/>
      <c r="H238" s="282">
        <v>42.299999999999997</v>
      </c>
      <c r="I238" s="283"/>
      <c r="J238" s="279"/>
      <c r="K238" s="279"/>
      <c r="L238" s="284"/>
      <c r="M238" s="285"/>
      <c r="N238" s="286"/>
      <c r="O238" s="286"/>
      <c r="P238" s="286"/>
      <c r="Q238" s="286"/>
      <c r="R238" s="286"/>
      <c r="S238" s="286"/>
      <c r="T238" s="28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8" t="s">
        <v>666</v>
      </c>
      <c r="AU238" s="288" t="s">
        <v>82</v>
      </c>
      <c r="AV238" s="14" t="s">
        <v>84</v>
      </c>
      <c r="AW238" s="14" t="s">
        <v>31</v>
      </c>
      <c r="AX238" s="14" t="s">
        <v>82</v>
      </c>
      <c r="AY238" s="288" t="s">
        <v>129</v>
      </c>
    </row>
    <row r="239" s="2" customFormat="1" ht="21.75" customHeight="1">
      <c r="A239" s="38"/>
      <c r="B239" s="39"/>
      <c r="C239" s="253" t="s">
        <v>292</v>
      </c>
      <c r="D239" s="253" t="s">
        <v>263</v>
      </c>
      <c r="E239" s="254" t="s">
        <v>796</v>
      </c>
      <c r="F239" s="255" t="s">
        <v>797</v>
      </c>
      <c r="G239" s="256" t="s">
        <v>278</v>
      </c>
      <c r="H239" s="257">
        <v>7.3799999999999999</v>
      </c>
      <c r="I239" s="258"/>
      <c r="J239" s="259">
        <f>ROUND(I239*H239,2)</f>
        <v>0</v>
      </c>
      <c r="K239" s="255" t="s">
        <v>220</v>
      </c>
      <c r="L239" s="260"/>
      <c r="M239" s="261" t="s">
        <v>1</v>
      </c>
      <c r="N239" s="262" t="s">
        <v>39</v>
      </c>
      <c r="O239" s="91"/>
      <c r="P239" s="244">
        <f>O239*H239</f>
        <v>0</v>
      </c>
      <c r="Q239" s="244">
        <v>1</v>
      </c>
      <c r="R239" s="244">
        <f>Q239*H239</f>
        <v>7.3799999999999999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175</v>
      </c>
      <c r="AT239" s="246" t="s">
        <v>263</v>
      </c>
      <c r="AU239" s="246" t="s">
        <v>82</v>
      </c>
      <c r="AY239" s="17" t="s">
        <v>129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82</v>
      </c>
      <c r="BK239" s="247">
        <f>ROUND(I239*H239,2)</f>
        <v>0</v>
      </c>
      <c r="BL239" s="17" t="s">
        <v>137</v>
      </c>
      <c r="BM239" s="246" t="s">
        <v>798</v>
      </c>
    </row>
    <row r="240" s="2" customFormat="1">
      <c r="A240" s="38"/>
      <c r="B240" s="39"/>
      <c r="C240" s="40"/>
      <c r="D240" s="248" t="s">
        <v>139</v>
      </c>
      <c r="E240" s="40"/>
      <c r="F240" s="249" t="s">
        <v>797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82</v>
      </c>
    </row>
    <row r="241" s="13" customFormat="1">
      <c r="A241" s="13"/>
      <c r="B241" s="268"/>
      <c r="C241" s="269"/>
      <c r="D241" s="248" t="s">
        <v>666</v>
      </c>
      <c r="E241" s="270" t="s">
        <v>1</v>
      </c>
      <c r="F241" s="271" t="s">
        <v>799</v>
      </c>
      <c r="G241" s="269"/>
      <c r="H241" s="270" t="s">
        <v>1</v>
      </c>
      <c r="I241" s="272"/>
      <c r="J241" s="269"/>
      <c r="K241" s="269"/>
      <c r="L241" s="273"/>
      <c r="M241" s="274"/>
      <c r="N241" s="275"/>
      <c r="O241" s="275"/>
      <c r="P241" s="275"/>
      <c r="Q241" s="275"/>
      <c r="R241" s="275"/>
      <c r="S241" s="275"/>
      <c r="T241" s="27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7" t="s">
        <v>666</v>
      </c>
      <c r="AU241" s="277" t="s">
        <v>82</v>
      </c>
      <c r="AV241" s="13" t="s">
        <v>82</v>
      </c>
      <c r="AW241" s="13" t="s">
        <v>31</v>
      </c>
      <c r="AX241" s="13" t="s">
        <v>74</v>
      </c>
      <c r="AY241" s="277" t="s">
        <v>129</v>
      </c>
    </row>
    <row r="242" s="14" customFormat="1">
      <c r="A242" s="14"/>
      <c r="B242" s="278"/>
      <c r="C242" s="279"/>
      <c r="D242" s="248" t="s">
        <v>666</v>
      </c>
      <c r="E242" s="280" t="s">
        <v>1</v>
      </c>
      <c r="F242" s="281" t="s">
        <v>800</v>
      </c>
      <c r="G242" s="279"/>
      <c r="H242" s="282">
        <v>7.3799999999999999</v>
      </c>
      <c r="I242" s="283"/>
      <c r="J242" s="279"/>
      <c r="K242" s="279"/>
      <c r="L242" s="284"/>
      <c r="M242" s="285"/>
      <c r="N242" s="286"/>
      <c r="O242" s="286"/>
      <c r="P242" s="286"/>
      <c r="Q242" s="286"/>
      <c r="R242" s="286"/>
      <c r="S242" s="286"/>
      <c r="T242" s="28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8" t="s">
        <v>666</v>
      </c>
      <c r="AU242" s="288" t="s">
        <v>82</v>
      </c>
      <c r="AV242" s="14" t="s">
        <v>84</v>
      </c>
      <c r="AW242" s="14" t="s">
        <v>31</v>
      </c>
      <c r="AX242" s="14" t="s">
        <v>82</v>
      </c>
      <c r="AY242" s="288" t="s">
        <v>129</v>
      </c>
    </row>
    <row r="243" s="2" customFormat="1" ht="21.75" customHeight="1">
      <c r="A243" s="38"/>
      <c r="B243" s="39"/>
      <c r="C243" s="253" t="s">
        <v>296</v>
      </c>
      <c r="D243" s="253" t="s">
        <v>263</v>
      </c>
      <c r="E243" s="254" t="s">
        <v>801</v>
      </c>
      <c r="F243" s="255" t="s">
        <v>802</v>
      </c>
      <c r="G243" s="256" t="s">
        <v>165</v>
      </c>
      <c r="H243" s="257">
        <v>160</v>
      </c>
      <c r="I243" s="258"/>
      <c r="J243" s="259">
        <f>ROUND(I243*H243,2)</f>
        <v>0</v>
      </c>
      <c r="K243" s="255" t="s">
        <v>220</v>
      </c>
      <c r="L243" s="260"/>
      <c r="M243" s="261" t="s">
        <v>1</v>
      </c>
      <c r="N243" s="262" t="s">
        <v>39</v>
      </c>
      <c r="O243" s="91"/>
      <c r="P243" s="244">
        <f>O243*H243</f>
        <v>0</v>
      </c>
      <c r="Q243" s="244">
        <v>0.00123</v>
      </c>
      <c r="R243" s="244">
        <f>Q243*H243</f>
        <v>0.1968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175</v>
      </c>
      <c r="AT243" s="246" t="s">
        <v>263</v>
      </c>
      <c r="AU243" s="246" t="s">
        <v>82</v>
      </c>
      <c r="AY243" s="17" t="s">
        <v>129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82</v>
      </c>
      <c r="BK243" s="247">
        <f>ROUND(I243*H243,2)</f>
        <v>0</v>
      </c>
      <c r="BL243" s="17" t="s">
        <v>137</v>
      </c>
      <c r="BM243" s="246" t="s">
        <v>803</v>
      </c>
    </row>
    <row r="244" s="2" customFormat="1">
      <c r="A244" s="38"/>
      <c r="B244" s="39"/>
      <c r="C244" s="40"/>
      <c r="D244" s="248" t="s">
        <v>139</v>
      </c>
      <c r="E244" s="40"/>
      <c r="F244" s="249" t="s">
        <v>802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82</v>
      </c>
    </row>
    <row r="245" s="14" customFormat="1">
      <c r="A245" s="14"/>
      <c r="B245" s="278"/>
      <c r="C245" s="279"/>
      <c r="D245" s="248" t="s">
        <v>666</v>
      </c>
      <c r="E245" s="279"/>
      <c r="F245" s="281" t="s">
        <v>804</v>
      </c>
      <c r="G245" s="279"/>
      <c r="H245" s="282">
        <v>160</v>
      </c>
      <c r="I245" s="283"/>
      <c r="J245" s="279"/>
      <c r="K245" s="279"/>
      <c r="L245" s="284"/>
      <c r="M245" s="285"/>
      <c r="N245" s="286"/>
      <c r="O245" s="286"/>
      <c r="P245" s="286"/>
      <c r="Q245" s="286"/>
      <c r="R245" s="286"/>
      <c r="S245" s="286"/>
      <c r="T245" s="28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8" t="s">
        <v>666</v>
      </c>
      <c r="AU245" s="288" t="s">
        <v>82</v>
      </c>
      <c r="AV245" s="14" t="s">
        <v>84</v>
      </c>
      <c r="AW245" s="14" t="s">
        <v>4</v>
      </c>
      <c r="AX245" s="14" t="s">
        <v>82</v>
      </c>
      <c r="AY245" s="288" t="s">
        <v>129</v>
      </c>
    </row>
    <row r="246" s="2" customFormat="1" ht="21.75" customHeight="1">
      <c r="A246" s="38"/>
      <c r="B246" s="39"/>
      <c r="C246" s="253" t="s">
        <v>300</v>
      </c>
      <c r="D246" s="253" t="s">
        <v>263</v>
      </c>
      <c r="E246" s="254" t="s">
        <v>805</v>
      </c>
      <c r="F246" s="255" t="s">
        <v>806</v>
      </c>
      <c r="G246" s="256" t="s">
        <v>165</v>
      </c>
      <c r="H246" s="257">
        <v>80</v>
      </c>
      <c r="I246" s="258"/>
      <c r="J246" s="259">
        <f>ROUND(I246*H246,2)</f>
        <v>0</v>
      </c>
      <c r="K246" s="255" t="s">
        <v>220</v>
      </c>
      <c r="L246" s="260"/>
      <c r="M246" s="261" t="s">
        <v>1</v>
      </c>
      <c r="N246" s="262" t="s">
        <v>39</v>
      </c>
      <c r="O246" s="91"/>
      <c r="P246" s="244">
        <f>O246*H246</f>
        <v>0</v>
      </c>
      <c r="Q246" s="244">
        <v>0.00021000000000000001</v>
      </c>
      <c r="R246" s="244">
        <f>Q246*H246</f>
        <v>0.016800000000000002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175</v>
      </c>
      <c r="AT246" s="246" t="s">
        <v>263</v>
      </c>
      <c r="AU246" s="246" t="s">
        <v>82</v>
      </c>
      <c r="AY246" s="17" t="s">
        <v>129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82</v>
      </c>
      <c r="BK246" s="247">
        <f>ROUND(I246*H246,2)</f>
        <v>0</v>
      </c>
      <c r="BL246" s="17" t="s">
        <v>137</v>
      </c>
      <c r="BM246" s="246" t="s">
        <v>807</v>
      </c>
    </row>
    <row r="247" s="2" customFormat="1">
      <c r="A247" s="38"/>
      <c r="B247" s="39"/>
      <c r="C247" s="40"/>
      <c r="D247" s="248" t="s">
        <v>139</v>
      </c>
      <c r="E247" s="40"/>
      <c r="F247" s="249" t="s">
        <v>806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139</v>
      </c>
      <c r="AU247" s="17" t="s">
        <v>82</v>
      </c>
    </row>
    <row r="248" s="2" customFormat="1" ht="44.25" customHeight="1">
      <c r="A248" s="38"/>
      <c r="B248" s="39"/>
      <c r="C248" s="253" t="s">
        <v>305</v>
      </c>
      <c r="D248" s="253" t="s">
        <v>263</v>
      </c>
      <c r="E248" s="254" t="s">
        <v>808</v>
      </c>
      <c r="F248" s="255" t="s">
        <v>809</v>
      </c>
      <c r="G248" s="256" t="s">
        <v>165</v>
      </c>
      <c r="H248" s="257">
        <v>48</v>
      </c>
      <c r="I248" s="258"/>
      <c r="J248" s="259">
        <f>ROUND(I248*H248,2)</f>
        <v>0</v>
      </c>
      <c r="K248" s="255" t="s">
        <v>220</v>
      </c>
      <c r="L248" s="260"/>
      <c r="M248" s="261" t="s">
        <v>1</v>
      </c>
      <c r="N248" s="262" t="s">
        <v>39</v>
      </c>
      <c r="O248" s="91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175</v>
      </c>
      <c r="AT248" s="246" t="s">
        <v>263</v>
      </c>
      <c r="AU248" s="246" t="s">
        <v>82</v>
      </c>
      <c r="AY248" s="17" t="s">
        <v>129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82</v>
      </c>
      <c r="BK248" s="247">
        <f>ROUND(I248*H248,2)</f>
        <v>0</v>
      </c>
      <c r="BL248" s="17" t="s">
        <v>137</v>
      </c>
      <c r="BM248" s="246" t="s">
        <v>810</v>
      </c>
    </row>
    <row r="249" s="2" customFormat="1">
      <c r="A249" s="38"/>
      <c r="B249" s="39"/>
      <c r="C249" s="40"/>
      <c r="D249" s="248" t="s">
        <v>139</v>
      </c>
      <c r="E249" s="40"/>
      <c r="F249" s="249" t="s">
        <v>811</v>
      </c>
      <c r="G249" s="40"/>
      <c r="H249" s="40"/>
      <c r="I249" s="144"/>
      <c r="J249" s="40"/>
      <c r="K249" s="40"/>
      <c r="L249" s="44"/>
      <c r="M249" s="250"/>
      <c r="N249" s="251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139</v>
      </c>
      <c r="AU249" s="17" t="s">
        <v>82</v>
      </c>
    </row>
    <row r="250" s="13" customFormat="1">
      <c r="A250" s="13"/>
      <c r="B250" s="268"/>
      <c r="C250" s="269"/>
      <c r="D250" s="248" t="s">
        <v>666</v>
      </c>
      <c r="E250" s="270" t="s">
        <v>1</v>
      </c>
      <c r="F250" s="271" t="s">
        <v>812</v>
      </c>
      <c r="G250" s="269"/>
      <c r="H250" s="270" t="s">
        <v>1</v>
      </c>
      <c r="I250" s="272"/>
      <c r="J250" s="269"/>
      <c r="K250" s="269"/>
      <c r="L250" s="273"/>
      <c r="M250" s="274"/>
      <c r="N250" s="275"/>
      <c r="O250" s="275"/>
      <c r="P250" s="275"/>
      <c r="Q250" s="275"/>
      <c r="R250" s="275"/>
      <c r="S250" s="275"/>
      <c r="T250" s="27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7" t="s">
        <v>666</v>
      </c>
      <c r="AU250" s="277" t="s">
        <v>82</v>
      </c>
      <c r="AV250" s="13" t="s">
        <v>82</v>
      </c>
      <c r="AW250" s="13" t="s">
        <v>31</v>
      </c>
      <c r="AX250" s="13" t="s">
        <v>74</v>
      </c>
      <c r="AY250" s="277" t="s">
        <v>129</v>
      </c>
    </row>
    <row r="251" s="14" customFormat="1">
      <c r="A251" s="14"/>
      <c r="B251" s="278"/>
      <c r="C251" s="279"/>
      <c r="D251" s="248" t="s">
        <v>666</v>
      </c>
      <c r="E251" s="280" t="s">
        <v>1</v>
      </c>
      <c r="F251" s="281" t="s">
        <v>729</v>
      </c>
      <c r="G251" s="279"/>
      <c r="H251" s="282">
        <v>48</v>
      </c>
      <c r="I251" s="283"/>
      <c r="J251" s="279"/>
      <c r="K251" s="279"/>
      <c r="L251" s="284"/>
      <c r="M251" s="285"/>
      <c r="N251" s="286"/>
      <c r="O251" s="286"/>
      <c r="P251" s="286"/>
      <c r="Q251" s="286"/>
      <c r="R251" s="286"/>
      <c r="S251" s="286"/>
      <c r="T251" s="28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8" t="s">
        <v>666</v>
      </c>
      <c r="AU251" s="288" t="s">
        <v>82</v>
      </c>
      <c r="AV251" s="14" t="s">
        <v>84</v>
      </c>
      <c r="AW251" s="14" t="s">
        <v>31</v>
      </c>
      <c r="AX251" s="14" t="s">
        <v>82</v>
      </c>
      <c r="AY251" s="288" t="s">
        <v>129</v>
      </c>
    </row>
    <row r="252" s="2" customFormat="1" ht="21.75" customHeight="1">
      <c r="A252" s="38"/>
      <c r="B252" s="39"/>
      <c r="C252" s="253" t="s">
        <v>311</v>
      </c>
      <c r="D252" s="253" t="s">
        <v>263</v>
      </c>
      <c r="E252" s="254" t="s">
        <v>813</v>
      </c>
      <c r="F252" s="255" t="s">
        <v>814</v>
      </c>
      <c r="G252" s="256" t="s">
        <v>165</v>
      </c>
      <c r="H252" s="257">
        <v>96</v>
      </c>
      <c r="I252" s="258"/>
      <c r="J252" s="259">
        <f>ROUND(I252*H252,2)</f>
        <v>0</v>
      </c>
      <c r="K252" s="255" t="s">
        <v>220</v>
      </c>
      <c r="L252" s="260"/>
      <c r="M252" s="261" t="s">
        <v>1</v>
      </c>
      <c r="N252" s="262" t="s">
        <v>39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175</v>
      </c>
      <c r="AT252" s="246" t="s">
        <v>263</v>
      </c>
      <c r="AU252" s="246" t="s">
        <v>82</v>
      </c>
      <c r="AY252" s="17" t="s">
        <v>129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82</v>
      </c>
      <c r="BK252" s="247">
        <f>ROUND(I252*H252,2)</f>
        <v>0</v>
      </c>
      <c r="BL252" s="17" t="s">
        <v>137</v>
      </c>
      <c r="BM252" s="246" t="s">
        <v>815</v>
      </c>
    </row>
    <row r="253" s="2" customFormat="1">
      <c r="A253" s="38"/>
      <c r="B253" s="39"/>
      <c r="C253" s="40"/>
      <c r="D253" s="248" t="s">
        <v>139</v>
      </c>
      <c r="E253" s="40"/>
      <c r="F253" s="249" t="s">
        <v>816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139</v>
      </c>
      <c r="AU253" s="17" t="s">
        <v>82</v>
      </c>
    </row>
    <row r="254" s="13" customFormat="1">
      <c r="A254" s="13"/>
      <c r="B254" s="268"/>
      <c r="C254" s="269"/>
      <c r="D254" s="248" t="s">
        <v>666</v>
      </c>
      <c r="E254" s="270" t="s">
        <v>1</v>
      </c>
      <c r="F254" s="271" t="s">
        <v>817</v>
      </c>
      <c r="G254" s="269"/>
      <c r="H254" s="270" t="s">
        <v>1</v>
      </c>
      <c r="I254" s="272"/>
      <c r="J254" s="269"/>
      <c r="K254" s="269"/>
      <c r="L254" s="273"/>
      <c r="M254" s="274"/>
      <c r="N254" s="275"/>
      <c r="O254" s="275"/>
      <c r="P254" s="275"/>
      <c r="Q254" s="275"/>
      <c r="R254" s="275"/>
      <c r="S254" s="275"/>
      <c r="T254" s="27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7" t="s">
        <v>666</v>
      </c>
      <c r="AU254" s="277" t="s">
        <v>82</v>
      </c>
      <c r="AV254" s="13" t="s">
        <v>82</v>
      </c>
      <c r="AW254" s="13" t="s">
        <v>31</v>
      </c>
      <c r="AX254" s="13" t="s">
        <v>74</v>
      </c>
      <c r="AY254" s="277" t="s">
        <v>129</v>
      </c>
    </row>
    <row r="255" s="14" customFormat="1">
      <c r="A255" s="14"/>
      <c r="B255" s="278"/>
      <c r="C255" s="279"/>
      <c r="D255" s="248" t="s">
        <v>666</v>
      </c>
      <c r="E255" s="280" t="s">
        <v>1</v>
      </c>
      <c r="F255" s="281" t="s">
        <v>818</v>
      </c>
      <c r="G255" s="279"/>
      <c r="H255" s="282">
        <v>96</v>
      </c>
      <c r="I255" s="283"/>
      <c r="J255" s="279"/>
      <c r="K255" s="279"/>
      <c r="L255" s="284"/>
      <c r="M255" s="285"/>
      <c r="N255" s="286"/>
      <c r="O255" s="286"/>
      <c r="P255" s="286"/>
      <c r="Q255" s="286"/>
      <c r="R255" s="286"/>
      <c r="S255" s="286"/>
      <c r="T255" s="28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8" t="s">
        <v>666</v>
      </c>
      <c r="AU255" s="288" t="s">
        <v>82</v>
      </c>
      <c r="AV255" s="14" t="s">
        <v>84</v>
      </c>
      <c r="AW255" s="14" t="s">
        <v>31</v>
      </c>
      <c r="AX255" s="14" t="s">
        <v>82</v>
      </c>
      <c r="AY255" s="288" t="s">
        <v>129</v>
      </c>
    </row>
    <row r="256" s="2" customFormat="1" ht="21.75" customHeight="1">
      <c r="A256" s="38"/>
      <c r="B256" s="39"/>
      <c r="C256" s="253" t="s">
        <v>316</v>
      </c>
      <c r="D256" s="253" t="s">
        <v>263</v>
      </c>
      <c r="E256" s="254" t="s">
        <v>819</v>
      </c>
      <c r="F256" s="255" t="s">
        <v>820</v>
      </c>
      <c r="G256" s="256" t="s">
        <v>165</v>
      </c>
      <c r="H256" s="257">
        <v>8</v>
      </c>
      <c r="I256" s="258"/>
      <c r="J256" s="259">
        <f>ROUND(I256*H256,2)</f>
        <v>0</v>
      </c>
      <c r="K256" s="255" t="s">
        <v>220</v>
      </c>
      <c r="L256" s="260"/>
      <c r="M256" s="261" t="s">
        <v>1</v>
      </c>
      <c r="N256" s="262" t="s">
        <v>39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175</v>
      </c>
      <c r="AT256" s="246" t="s">
        <v>263</v>
      </c>
      <c r="AU256" s="246" t="s">
        <v>82</v>
      </c>
      <c r="AY256" s="17" t="s">
        <v>129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82</v>
      </c>
      <c r="BK256" s="247">
        <f>ROUND(I256*H256,2)</f>
        <v>0</v>
      </c>
      <c r="BL256" s="17" t="s">
        <v>137</v>
      </c>
      <c r="BM256" s="246" t="s">
        <v>821</v>
      </c>
    </row>
    <row r="257" s="2" customFormat="1">
      <c r="A257" s="38"/>
      <c r="B257" s="39"/>
      <c r="C257" s="40"/>
      <c r="D257" s="248" t="s">
        <v>139</v>
      </c>
      <c r="E257" s="40"/>
      <c r="F257" s="249" t="s">
        <v>822</v>
      </c>
      <c r="G257" s="40"/>
      <c r="H257" s="40"/>
      <c r="I257" s="144"/>
      <c r="J257" s="40"/>
      <c r="K257" s="40"/>
      <c r="L257" s="44"/>
      <c r="M257" s="250"/>
      <c r="N257" s="25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139</v>
      </c>
      <c r="AU257" s="17" t="s">
        <v>82</v>
      </c>
    </row>
    <row r="258" s="13" customFormat="1">
      <c r="A258" s="13"/>
      <c r="B258" s="268"/>
      <c r="C258" s="269"/>
      <c r="D258" s="248" t="s">
        <v>666</v>
      </c>
      <c r="E258" s="270" t="s">
        <v>1</v>
      </c>
      <c r="F258" s="271" t="s">
        <v>823</v>
      </c>
      <c r="G258" s="269"/>
      <c r="H258" s="270" t="s">
        <v>1</v>
      </c>
      <c r="I258" s="272"/>
      <c r="J258" s="269"/>
      <c r="K258" s="269"/>
      <c r="L258" s="273"/>
      <c r="M258" s="274"/>
      <c r="N258" s="275"/>
      <c r="O258" s="275"/>
      <c r="P258" s="275"/>
      <c r="Q258" s="275"/>
      <c r="R258" s="275"/>
      <c r="S258" s="275"/>
      <c r="T258" s="27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7" t="s">
        <v>666</v>
      </c>
      <c r="AU258" s="277" t="s">
        <v>82</v>
      </c>
      <c r="AV258" s="13" t="s">
        <v>82</v>
      </c>
      <c r="AW258" s="13" t="s">
        <v>31</v>
      </c>
      <c r="AX258" s="13" t="s">
        <v>74</v>
      </c>
      <c r="AY258" s="277" t="s">
        <v>129</v>
      </c>
    </row>
    <row r="259" s="14" customFormat="1">
      <c r="A259" s="14"/>
      <c r="B259" s="278"/>
      <c r="C259" s="279"/>
      <c r="D259" s="248" t="s">
        <v>666</v>
      </c>
      <c r="E259" s="280" t="s">
        <v>1</v>
      </c>
      <c r="F259" s="281" t="s">
        <v>824</v>
      </c>
      <c r="G259" s="279"/>
      <c r="H259" s="282">
        <v>8</v>
      </c>
      <c r="I259" s="283"/>
      <c r="J259" s="279"/>
      <c r="K259" s="279"/>
      <c r="L259" s="284"/>
      <c r="M259" s="285"/>
      <c r="N259" s="286"/>
      <c r="O259" s="286"/>
      <c r="P259" s="286"/>
      <c r="Q259" s="286"/>
      <c r="R259" s="286"/>
      <c r="S259" s="286"/>
      <c r="T259" s="28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8" t="s">
        <v>666</v>
      </c>
      <c r="AU259" s="288" t="s">
        <v>82</v>
      </c>
      <c r="AV259" s="14" t="s">
        <v>84</v>
      </c>
      <c r="AW259" s="14" t="s">
        <v>31</v>
      </c>
      <c r="AX259" s="14" t="s">
        <v>82</v>
      </c>
      <c r="AY259" s="288" t="s">
        <v>129</v>
      </c>
    </row>
    <row r="260" s="2" customFormat="1" ht="21.75" customHeight="1">
      <c r="A260" s="38"/>
      <c r="B260" s="39"/>
      <c r="C260" s="253" t="s">
        <v>321</v>
      </c>
      <c r="D260" s="253" t="s">
        <v>263</v>
      </c>
      <c r="E260" s="254" t="s">
        <v>825</v>
      </c>
      <c r="F260" s="255" t="s">
        <v>826</v>
      </c>
      <c r="G260" s="256" t="s">
        <v>165</v>
      </c>
      <c r="H260" s="257">
        <v>40</v>
      </c>
      <c r="I260" s="258"/>
      <c r="J260" s="259">
        <f>ROUND(I260*H260,2)</f>
        <v>0</v>
      </c>
      <c r="K260" s="255" t="s">
        <v>220</v>
      </c>
      <c r="L260" s="260"/>
      <c r="M260" s="261" t="s">
        <v>1</v>
      </c>
      <c r="N260" s="262" t="s">
        <v>39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175</v>
      </c>
      <c r="AT260" s="246" t="s">
        <v>263</v>
      </c>
      <c r="AU260" s="246" t="s">
        <v>82</v>
      </c>
      <c r="AY260" s="17" t="s">
        <v>129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82</v>
      </c>
      <c r="BK260" s="247">
        <f>ROUND(I260*H260,2)</f>
        <v>0</v>
      </c>
      <c r="BL260" s="17" t="s">
        <v>137</v>
      </c>
      <c r="BM260" s="246" t="s">
        <v>827</v>
      </c>
    </row>
    <row r="261" s="2" customFormat="1">
      <c r="A261" s="38"/>
      <c r="B261" s="39"/>
      <c r="C261" s="40"/>
      <c r="D261" s="248" t="s">
        <v>139</v>
      </c>
      <c r="E261" s="40"/>
      <c r="F261" s="249" t="s">
        <v>828</v>
      </c>
      <c r="G261" s="40"/>
      <c r="H261" s="40"/>
      <c r="I261" s="144"/>
      <c r="J261" s="40"/>
      <c r="K261" s="40"/>
      <c r="L261" s="44"/>
      <c r="M261" s="250"/>
      <c r="N261" s="25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139</v>
      </c>
      <c r="AU261" s="17" t="s">
        <v>82</v>
      </c>
    </row>
    <row r="262" s="13" customFormat="1">
      <c r="A262" s="13"/>
      <c r="B262" s="268"/>
      <c r="C262" s="269"/>
      <c r="D262" s="248" t="s">
        <v>666</v>
      </c>
      <c r="E262" s="270" t="s">
        <v>1</v>
      </c>
      <c r="F262" s="271" t="s">
        <v>829</v>
      </c>
      <c r="G262" s="269"/>
      <c r="H262" s="270" t="s">
        <v>1</v>
      </c>
      <c r="I262" s="272"/>
      <c r="J262" s="269"/>
      <c r="K262" s="269"/>
      <c r="L262" s="273"/>
      <c r="M262" s="274"/>
      <c r="N262" s="275"/>
      <c r="O262" s="275"/>
      <c r="P262" s="275"/>
      <c r="Q262" s="275"/>
      <c r="R262" s="275"/>
      <c r="S262" s="275"/>
      <c r="T262" s="27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7" t="s">
        <v>666</v>
      </c>
      <c r="AU262" s="277" t="s">
        <v>82</v>
      </c>
      <c r="AV262" s="13" t="s">
        <v>82</v>
      </c>
      <c r="AW262" s="13" t="s">
        <v>31</v>
      </c>
      <c r="AX262" s="13" t="s">
        <v>74</v>
      </c>
      <c r="AY262" s="277" t="s">
        <v>129</v>
      </c>
    </row>
    <row r="263" s="14" customFormat="1">
      <c r="A263" s="14"/>
      <c r="B263" s="278"/>
      <c r="C263" s="279"/>
      <c r="D263" s="248" t="s">
        <v>666</v>
      </c>
      <c r="E263" s="280" t="s">
        <v>1</v>
      </c>
      <c r="F263" s="281" t="s">
        <v>830</v>
      </c>
      <c r="G263" s="279"/>
      <c r="H263" s="282">
        <v>40</v>
      </c>
      <c r="I263" s="283"/>
      <c r="J263" s="279"/>
      <c r="K263" s="279"/>
      <c r="L263" s="284"/>
      <c r="M263" s="285"/>
      <c r="N263" s="286"/>
      <c r="O263" s="286"/>
      <c r="P263" s="286"/>
      <c r="Q263" s="286"/>
      <c r="R263" s="286"/>
      <c r="S263" s="286"/>
      <c r="T263" s="28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8" t="s">
        <v>666</v>
      </c>
      <c r="AU263" s="288" t="s">
        <v>82</v>
      </c>
      <c r="AV263" s="14" t="s">
        <v>84</v>
      </c>
      <c r="AW263" s="14" t="s">
        <v>31</v>
      </c>
      <c r="AX263" s="14" t="s">
        <v>82</v>
      </c>
      <c r="AY263" s="288" t="s">
        <v>129</v>
      </c>
    </row>
    <row r="264" s="2" customFormat="1" ht="21.75" customHeight="1">
      <c r="A264" s="38"/>
      <c r="B264" s="39"/>
      <c r="C264" s="253" t="s">
        <v>326</v>
      </c>
      <c r="D264" s="253" t="s">
        <v>263</v>
      </c>
      <c r="E264" s="254" t="s">
        <v>831</v>
      </c>
      <c r="F264" s="255" t="s">
        <v>832</v>
      </c>
      <c r="G264" s="256" t="s">
        <v>165</v>
      </c>
      <c r="H264" s="257">
        <v>32</v>
      </c>
      <c r="I264" s="258"/>
      <c r="J264" s="259">
        <f>ROUND(I264*H264,2)</f>
        <v>0</v>
      </c>
      <c r="K264" s="255" t="s">
        <v>220</v>
      </c>
      <c r="L264" s="260"/>
      <c r="M264" s="261" t="s">
        <v>1</v>
      </c>
      <c r="N264" s="262" t="s">
        <v>39</v>
      </c>
      <c r="O264" s="91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175</v>
      </c>
      <c r="AT264" s="246" t="s">
        <v>263</v>
      </c>
      <c r="AU264" s="246" t="s">
        <v>82</v>
      </c>
      <c r="AY264" s="17" t="s">
        <v>129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82</v>
      </c>
      <c r="BK264" s="247">
        <f>ROUND(I264*H264,2)</f>
        <v>0</v>
      </c>
      <c r="BL264" s="17" t="s">
        <v>137</v>
      </c>
      <c r="BM264" s="246" t="s">
        <v>833</v>
      </c>
    </row>
    <row r="265" s="2" customFormat="1">
      <c r="A265" s="38"/>
      <c r="B265" s="39"/>
      <c r="C265" s="40"/>
      <c r="D265" s="248" t="s">
        <v>139</v>
      </c>
      <c r="E265" s="40"/>
      <c r="F265" s="249" t="s">
        <v>834</v>
      </c>
      <c r="G265" s="40"/>
      <c r="H265" s="40"/>
      <c r="I265" s="144"/>
      <c r="J265" s="40"/>
      <c r="K265" s="40"/>
      <c r="L265" s="44"/>
      <c r="M265" s="250"/>
      <c r="N265" s="25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139</v>
      </c>
      <c r="AU265" s="17" t="s">
        <v>82</v>
      </c>
    </row>
    <row r="266" s="13" customFormat="1">
      <c r="A266" s="13"/>
      <c r="B266" s="268"/>
      <c r="C266" s="269"/>
      <c r="D266" s="248" t="s">
        <v>666</v>
      </c>
      <c r="E266" s="270" t="s">
        <v>1</v>
      </c>
      <c r="F266" s="271" t="s">
        <v>835</v>
      </c>
      <c r="G266" s="269"/>
      <c r="H266" s="270" t="s">
        <v>1</v>
      </c>
      <c r="I266" s="272"/>
      <c r="J266" s="269"/>
      <c r="K266" s="269"/>
      <c r="L266" s="273"/>
      <c r="M266" s="274"/>
      <c r="N266" s="275"/>
      <c r="O266" s="275"/>
      <c r="P266" s="275"/>
      <c r="Q266" s="275"/>
      <c r="R266" s="275"/>
      <c r="S266" s="275"/>
      <c r="T266" s="27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7" t="s">
        <v>666</v>
      </c>
      <c r="AU266" s="277" t="s">
        <v>82</v>
      </c>
      <c r="AV266" s="13" t="s">
        <v>82</v>
      </c>
      <c r="AW266" s="13" t="s">
        <v>31</v>
      </c>
      <c r="AX266" s="13" t="s">
        <v>74</v>
      </c>
      <c r="AY266" s="277" t="s">
        <v>129</v>
      </c>
    </row>
    <row r="267" s="14" customFormat="1">
      <c r="A267" s="14"/>
      <c r="B267" s="278"/>
      <c r="C267" s="279"/>
      <c r="D267" s="248" t="s">
        <v>666</v>
      </c>
      <c r="E267" s="280" t="s">
        <v>1</v>
      </c>
      <c r="F267" s="281" t="s">
        <v>836</v>
      </c>
      <c r="G267" s="279"/>
      <c r="H267" s="282">
        <v>32</v>
      </c>
      <c r="I267" s="283"/>
      <c r="J267" s="279"/>
      <c r="K267" s="279"/>
      <c r="L267" s="284"/>
      <c r="M267" s="285"/>
      <c r="N267" s="286"/>
      <c r="O267" s="286"/>
      <c r="P267" s="286"/>
      <c r="Q267" s="286"/>
      <c r="R267" s="286"/>
      <c r="S267" s="286"/>
      <c r="T267" s="28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8" t="s">
        <v>666</v>
      </c>
      <c r="AU267" s="288" t="s">
        <v>82</v>
      </c>
      <c r="AV267" s="14" t="s">
        <v>84</v>
      </c>
      <c r="AW267" s="14" t="s">
        <v>31</v>
      </c>
      <c r="AX267" s="14" t="s">
        <v>82</v>
      </c>
      <c r="AY267" s="288" t="s">
        <v>129</v>
      </c>
    </row>
    <row r="268" s="2" customFormat="1" ht="21.75" customHeight="1">
      <c r="A268" s="38"/>
      <c r="B268" s="39"/>
      <c r="C268" s="253" t="s">
        <v>332</v>
      </c>
      <c r="D268" s="253" t="s">
        <v>263</v>
      </c>
      <c r="E268" s="254" t="s">
        <v>837</v>
      </c>
      <c r="F268" s="255" t="s">
        <v>838</v>
      </c>
      <c r="G268" s="256" t="s">
        <v>165</v>
      </c>
      <c r="H268" s="257">
        <v>40</v>
      </c>
      <c r="I268" s="258"/>
      <c r="J268" s="259">
        <f>ROUND(I268*H268,2)</f>
        <v>0</v>
      </c>
      <c r="K268" s="255" t="s">
        <v>220</v>
      </c>
      <c r="L268" s="260"/>
      <c r="M268" s="261" t="s">
        <v>1</v>
      </c>
      <c r="N268" s="262" t="s">
        <v>39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175</v>
      </c>
      <c r="AT268" s="246" t="s">
        <v>263</v>
      </c>
      <c r="AU268" s="246" t="s">
        <v>82</v>
      </c>
      <c r="AY268" s="17" t="s">
        <v>129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82</v>
      </c>
      <c r="BK268" s="247">
        <f>ROUND(I268*H268,2)</f>
        <v>0</v>
      </c>
      <c r="BL268" s="17" t="s">
        <v>137</v>
      </c>
      <c r="BM268" s="246" t="s">
        <v>839</v>
      </c>
    </row>
    <row r="269" s="2" customFormat="1">
      <c r="A269" s="38"/>
      <c r="B269" s="39"/>
      <c r="C269" s="40"/>
      <c r="D269" s="248" t="s">
        <v>139</v>
      </c>
      <c r="E269" s="40"/>
      <c r="F269" s="249" t="s">
        <v>840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139</v>
      </c>
      <c r="AU269" s="17" t="s">
        <v>82</v>
      </c>
    </row>
    <row r="270" s="13" customFormat="1">
      <c r="A270" s="13"/>
      <c r="B270" s="268"/>
      <c r="C270" s="269"/>
      <c r="D270" s="248" t="s">
        <v>666</v>
      </c>
      <c r="E270" s="270" t="s">
        <v>1</v>
      </c>
      <c r="F270" s="271" t="s">
        <v>841</v>
      </c>
      <c r="G270" s="269"/>
      <c r="H270" s="270" t="s">
        <v>1</v>
      </c>
      <c r="I270" s="272"/>
      <c r="J270" s="269"/>
      <c r="K270" s="269"/>
      <c r="L270" s="273"/>
      <c r="M270" s="274"/>
      <c r="N270" s="275"/>
      <c r="O270" s="275"/>
      <c r="P270" s="275"/>
      <c r="Q270" s="275"/>
      <c r="R270" s="275"/>
      <c r="S270" s="275"/>
      <c r="T270" s="27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7" t="s">
        <v>666</v>
      </c>
      <c r="AU270" s="277" t="s">
        <v>82</v>
      </c>
      <c r="AV270" s="13" t="s">
        <v>82</v>
      </c>
      <c r="AW270" s="13" t="s">
        <v>31</v>
      </c>
      <c r="AX270" s="13" t="s">
        <v>74</v>
      </c>
      <c r="AY270" s="277" t="s">
        <v>129</v>
      </c>
    </row>
    <row r="271" s="14" customFormat="1">
      <c r="A271" s="14"/>
      <c r="B271" s="278"/>
      <c r="C271" s="279"/>
      <c r="D271" s="248" t="s">
        <v>666</v>
      </c>
      <c r="E271" s="280" t="s">
        <v>1</v>
      </c>
      <c r="F271" s="281" t="s">
        <v>842</v>
      </c>
      <c r="G271" s="279"/>
      <c r="H271" s="282">
        <v>40</v>
      </c>
      <c r="I271" s="283"/>
      <c r="J271" s="279"/>
      <c r="K271" s="279"/>
      <c r="L271" s="284"/>
      <c r="M271" s="285"/>
      <c r="N271" s="286"/>
      <c r="O271" s="286"/>
      <c r="P271" s="286"/>
      <c r="Q271" s="286"/>
      <c r="R271" s="286"/>
      <c r="S271" s="286"/>
      <c r="T271" s="28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8" t="s">
        <v>666</v>
      </c>
      <c r="AU271" s="288" t="s">
        <v>82</v>
      </c>
      <c r="AV271" s="14" t="s">
        <v>84</v>
      </c>
      <c r="AW271" s="14" t="s">
        <v>31</v>
      </c>
      <c r="AX271" s="14" t="s">
        <v>82</v>
      </c>
      <c r="AY271" s="288" t="s">
        <v>129</v>
      </c>
    </row>
    <row r="272" s="2" customFormat="1" ht="21.75" customHeight="1">
      <c r="A272" s="38"/>
      <c r="B272" s="39"/>
      <c r="C272" s="253" t="s">
        <v>338</v>
      </c>
      <c r="D272" s="253" t="s">
        <v>263</v>
      </c>
      <c r="E272" s="254" t="s">
        <v>301</v>
      </c>
      <c r="F272" s="255" t="s">
        <v>302</v>
      </c>
      <c r="G272" s="256" t="s">
        <v>303</v>
      </c>
      <c r="H272" s="257">
        <v>9.9000000000000004</v>
      </c>
      <c r="I272" s="258"/>
      <c r="J272" s="259">
        <f>ROUND(I272*H272,2)</f>
        <v>0</v>
      </c>
      <c r="K272" s="255" t="s">
        <v>220</v>
      </c>
      <c r="L272" s="260"/>
      <c r="M272" s="261" t="s">
        <v>1</v>
      </c>
      <c r="N272" s="262" t="s">
        <v>39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175</v>
      </c>
      <c r="AT272" s="246" t="s">
        <v>263</v>
      </c>
      <c r="AU272" s="246" t="s">
        <v>82</v>
      </c>
      <c r="AY272" s="17" t="s">
        <v>129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82</v>
      </c>
      <c r="BK272" s="247">
        <f>ROUND(I272*H272,2)</f>
        <v>0</v>
      </c>
      <c r="BL272" s="17" t="s">
        <v>137</v>
      </c>
      <c r="BM272" s="246" t="s">
        <v>843</v>
      </c>
    </row>
    <row r="273" s="2" customFormat="1">
      <c r="A273" s="38"/>
      <c r="B273" s="39"/>
      <c r="C273" s="40"/>
      <c r="D273" s="248" t="s">
        <v>139</v>
      </c>
      <c r="E273" s="40"/>
      <c r="F273" s="249" t="s">
        <v>302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139</v>
      </c>
      <c r="AU273" s="17" t="s">
        <v>82</v>
      </c>
    </row>
    <row r="274" s="13" customFormat="1">
      <c r="A274" s="13"/>
      <c r="B274" s="268"/>
      <c r="C274" s="269"/>
      <c r="D274" s="248" t="s">
        <v>666</v>
      </c>
      <c r="E274" s="270" t="s">
        <v>1</v>
      </c>
      <c r="F274" s="271" t="s">
        <v>844</v>
      </c>
      <c r="G274" s="269"/>
      <c r="H274" s="270" t="s">
        <v>1</v>
      </c>
      <c r="I274" s="272"/>
      <c r="J274" s="269"/>
      <c r="K274" s="269"/>
      <c r="L274" s="273"/>
      <c r="M274" s="274"/>
      <c r="N274" s="275"/>
      <c r="O274" s="275"/>
      <c r="P274" s="275"/>
      <c r="Q274" s="275"/>
      <c r="R274" s="275"/>
      <c r="S274" s="275"/>
      <c r="T274" s="27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7" t="s">
        <v>666</v>
      </c>
      <c r="AU274" s="277" t="s">
        <v>82</v>
      </c>
      <c r="AV274" s="13" t="s">
        <v>82</v>
      </c>
      <c r="AW274" s="13" t="s">
        <v>31</v>
      </c>
      <c r="AX274" s="13" t="s">
        <v>74</v>
      </c>
      <c r="AY274" s="277" t="s">
        <v>129</v>
      </c>
    </row>
    <row r="275" s="14" customFormat="1">
      <c r="A275" s="14"/>
      <c r="B275" s="278"/>
      <c r="C275" s="279"/>
      <c r="D275" s="248" t="s">
        <v>666</v>
      </c>
      <c r="E275" s="280" t="s">
        <v>1</v>
      </c>
      <c r="F275" s="281" t="s">
        <v>845</v>
      </c>
      <c r="G275" s="279"/>
      <c r="H275" s="282">
        <v>9.9000000000000004</v>
      </c>
      <c r="I275" s="283"/>
      <c r="J275" s="279"/>
      <c r="K275" s="279"/>
      <c r="L275" s="284"/>
      <c r="M275" s="285"/>
      <c r="N275" s="286"/>
      <c r="O275" s="286"/>
      <c r="P275" s="286"/>
      <c r="Q275" s="286"/>
      <c r="R275" s="286"/>
      <c r="S275" s="286"/>
      <c r="T275" s="28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8" t="s">
        <v>666</v>
      </c>
      <c r="AU275" s="288" t="s">
        <v>82</v>
      </c>
      <c r="AV275" s="14" t="s">
        <v>84</v>
      </c>
      <c r="AW275" s="14" t="s">
        <v>31</v>
      </c>
      <c r="AX275" s="14" t="s">
        <v>82</v>
      </c>
      <c r="AY275" s="288" t="s">
        <v>129</v>
      </c>
    </row>
    <row r="276" s="2" customFormat="1" ht="21.75" customHeight="1">
      <c r="A276" s="38"/>
      <c r="B276" s="39"/>
      <c r="C276" s="253" t="s">
        <v>343</v>
      </c>
      <c r="D276" s="253" t="s">
        <v>263</v>
      </c>
      <c r="E276" s="254" t="s">
        <v>846</v>
      </c>
      <c r="F276" s="255" t="s">
        <v>847</v>
      </c>
      <c r="G276" s="256" t="s">
        <v>278</v>
      </c>
      <c r="H276" s="257">
        <v>9.1300000000000008</v>
      </c>
      <c r="I276" s="258"/>
      <c r="J276" s="259">
        <f>ROUND(I276*H276,2)</f>
        <v>0</v>
      </c>
      <c r="K276" s="255" t="s">
        <v>220</v>
      </c>
      <c r="L276" s="260"/>
      <c r="M276" s="261" t="s">
        <v>1</v>
      </c>
      <c r="N276" s="262" t="s">
        <v>39</v>
      </c>
      <c r="O276" s="91"/>
      <c r="P276" s="244">
        <f>O276*H276</f>
        <v>0</v>
      </c>
      <c r="Q276" s="244">
        <v>1</v>
      </c>
      <c r="R276" s="244">
        <f>Q276*H276</f>
        <v>9.1300000000000008</v>
      </c>
      <c r="S276" s="244">
        <v>0</v>
      </c>
      <c r="T276" s="24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175</v>
      </c>
      <c r="AT276" s="246" t="s">
        <v>263</v>
      </c>
      <c r="AU276" s="246" t="s">
        <v>82</v>
      </c>
      <c r="AY276" s="17" t="s">
        <v>129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82</v>
      </c>
      <c r="BK276" s="247">
        <f>ROUND(I276*H276,2)</f>
        <v>0</v>
      </c>
      <c r="BL276" s="17" t="s">
        <v>137</v>
      </c>
      <c r="BM276" s="246" t="s">
        <v>848</v>
      </c>
    </row>
    <row r="277" s="2" customFormat="1">
      <c r="A277" s="38"/>
      <c r="B277" s="39"/>
      <c r="C277" s="40"/>
      <c r="D277" s="248" t="s">
        <v>139</v>
      </c>
      <c r="E277" s="40"/>
      <c r="F277" s="249" t="s">
        <v>847</v>
      </c>
      <c r="G277" s="40"/>
      <c r="H277" s="40"/>
      <c r="I277" s="144"/>
      <c r="J277" s="40"/>
      <c r="K277" s="40"/>
      <c r="L277" s="44"/>
      <c r="M277" s="250"/>
      <c r="N277" s="25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139</v>
      </c>
      <c r="AU277" s="17" t="s">
        <v>82</v>
      </c>
    </row>
    <row r="278" s="13" customFormat="1">
      <c r="A278" s="13"/>
      <c r="B278" s="268"/>
      <c r="C278" s="269"/>
      <c r="D278" s="248" t="s">
        <v>666</v>
      </c>
      <c r="E278" s="270" t="s">
        <v>1</v>
      </c>
      <c r="F278" s="271" t="s">
        <v>768</v>
      </c>
      <c r="G278" s="269"/>
      <c r="H278" s="270" t="s">
        <v>1</v>
      </c>
      <c r="I278" s="272"/>
      <c r="J278" s="269"/>
      <c r="K278" s="269"/>
      <c r="L278" s="273"/>
      <c r="M278" s="274"/>
      <c r="N278" s="275"/>
      <c r="O278" s="275"/>
      <c r="P278" s="275"/>
      <c r="Q278" s="275"/>
      <c r="R278" s="275"/>
      <c r="S278" s="275"/>
      <c r="T278" s="27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7" t="s">
        <v>666</v>
      </c>
      <c r="AU278" s="277" t="s">
        <v>82</v>
      </c>
      <c r="AV278" s="13" t="s">
        <v>82</v>
      </c>
      <c r="AW278" s="13" t="s">
        <v>31</v>
      </c>
      <c r="AX278" s="13" t="s">
        <v>74</v>
      </c>
      <c r="AY278" s="277" t="s">
        <v>129</v>
      </c>
    </row>
    <row r="279" s="14" customFormat="1">
      <c r="A279" s="14"/>
      <c r="B279" s="278"/>
      <c r="C279" s="279"/>
      <c r="D279" s="248" t="s">
        <v>666</v>
      </c>
      <c r="E279" s="280" t="s">
        <v>1</v>
      </c>
      <c r="F279" s="281" t="s">
        <v>849</v>
      </c>
      <c r="G279" s="279"/>
      <c r="H279" s="282">
        <v>5.7599999999999998</v>
      </c>
      <c r="I279" s="283"/>
      <c r="J279" s="279"/>
      <c r="K279" s="279"/>
      <c r="L279" s="284"/>
      <c r="M279" s="285"/>
      <c r="N279" s="286"/>
      <c r="O279" s="286"/>
      <c r="P279" s="286"/>
      <c r="Q279" s="286"/>
      <c r="R279" s="286"/>
      <c r="S279" s="286"/>
      <c r="T279" s="28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8" t="s">
        <v>666</v>
      </c>
      <c r="AU279" s="288" t="s">
        <v>82</v>
      </c>
      <c r="AV279" s="14" t="s">
        <v>84</v>
      </c>
      <c r="AW279" s="14" t="s">
        <v>31</v>
      </c>
      <c r="AX279" s="14" t="s">
        <v>74</v>
      </c>
      <c r="AY279" s="288" t="s">
        <v>129</v>
      </c>
    </row>
    <row r="280" s="14" customFormat="1">
      <c r="A280" s="14"/>
      <c r="B280" s="278"/>
      <c r="C280" s="279"/>
      <c r="D280" s="248" t="s">
        <v>666</v>
      </c>
      <c r="E280" s="280" t="s">
        <v>1</v>
      </c>
      <c r="F280" s="281" t="s">
        <v>850</v>
      </c>
      <c r="G280" s="279"/>
      <c r="H280" s="282">
        <v>3.3700000000000001</v>
      </c>
      <c r="I280" s="283"/>
      <c r="J280" s="279"/>
      <c r="K280" s="279"/>
      <c r="L280" s="284"/>
      <c r="M280" s="285"/>
      <c r="N280" s="286"/>
      <c r="O280" s="286"/>
      <c r="P280" s="286"/>
      <c r="Q280" s="286"/>
      <c r="R280" s="286"/>
      <c r="S280" s="286"/>
      <c r="T280" s="28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8" t="s">
        <v>666</v>
      </c>
      <c r="AU280" s="288" t="s">
        <v>82</v>
      </c>
      <c r="AV280" s="14" t="s">
        <v>84</v>
      </c>
      <c r="AW280" s="14" t="s">
        <v>31</v>
      </c>
      <c r="AX280" s="14" t="s">
        <v>74</v>
      </c>
      <c r="AY280" s="288" t="s">
        <v>129</v>
      </c>
    </row>
    <row r="281" s="15" customFormat="1">
      <c r="A281" s="15"/>
      <c r="B281" s="289"/>
      <c r="C281" s="290"/>
      <c r="D281" s="248" t="s">
        <v>666</v>
      </c>
      <c r="E281" s="291" t="s">
        <v>1</v>
      </c>
      <c r="F281" s="292" t="s">
        <v>670</v>
      </c>
      <c r="G281" s="290"/>
      <c r="H281" s="293">
        <v>9.1300000000000008</v>
      </c>
      <c r="I281" s="294"/>
      <c r="J281" s="290"/>
      <c r="K281" s="290"/>
      <c r="L281" s="295"/>
      <c r="M281" s="296"/>
      <c r="N281" s="297"/>
      <c r="O281" s="297"/>
      <c r="P281" s="297"/>
      <c r="Q281" s="297"/>
      <c r="R281" s="297"/>
      <c r="S281" s="297"/>
      <c r="T281" s="29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99" t="s">
        <v>666</v>
      </c>
      <c r="AU281" s="299" t="s">
        <v>82</v>
      </c>
      <c r="AV281" s="15" t="s">
        <v>137</v>
      </c>
      <c r="AW281" s="15" t="s">
        <v>31</v>
      </c>
      <c r="AX281" s="15" t="s">
        <v>82</v>
      </c>
      <c r="AY281" s="299" t="s">
        <v>129</v>
      </c>
    </row>
    <row r="282" s="2" customFormat="1" ht="21.75" customHeight="1">
      <c r="A282" s="38"/>
      <c r="B282" s="39"/>
      <c r="C282" s="253" t="s">
        <v>348</v>
      </c>
      <c r="D282" s="253" t="s">
        <v>263</v>
      </c>
      <c r="E282" s="254" t="s">
        <v>297</v>
      </c>
      <c r="F282" s="255" t="s">
        <v>298</v>
      </c>
      <c r="G282" s="256" t="s">
        <v>278</v>
      </c>
      <c r="H282" s="257">
        <v>18.259</v>
      </c>
      <c r="I282" s="258"/>
      <c r="J282" s="259">
        <f>ROUND(I282*H282,2)</f>
        <v>0</v>
      </c>
      <c r="K282" s="255" t="s">
        <v>220</v>
      </c>
      <c r="L282" s="260"/>
      <c r="M282" s="261" t="s">
        <v>1</v>
      </c>
      <c r="N282" s="262" t="s">
        <v>39</v>
      </c>
      <c r="O282" s="91"/>
      <c r="P282" s="244">
        <f>O282*H282</f>
        <v>0</v>
      </c>
      <c r="Q282" s="244">
        <v>1</v>
      </c>
      <c r="R282" s="244">
        <f>Q282*H282</f>
        <v>18.259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175</v>
      </c>
      <c r="AT282" s="246" t="s">
        <v>263</v>
      </c>
      <c r="AU282" s="246" t="s">
        <v>82</v>
      </c>
      <c r="AY282" s="17" t="s">
        <v>129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82</v>
      </c>
      <c r="BK282" s="247">
        <f>ROUND(I282*H282,2)</f>
        <v>0</v>
      </c>
      <c r="BL282" s="17" t="s">
        <v>137</v>
      </c>
      <c r="BM282" s="246" t="s">
        <v>851</v>
      </c>
    </row>
    <row r="283" s="2" customFormat="1">
      <c r="A283" s="38"/>
      <c r="B283" s="39"/>
      <c r="C283" s="40"/>
      <c r="D283" s="248" t="s">
        <v>139</v>
      </c>
      <c r="E283" s="40"/>
      <c r="F283" s="249" t="s">
        <v>298</v>
      </c>
      <c r="G283" s="40"/>
      <c r="H283" s="40"/>
      <c r="I283" s="144"/>
      <c r="J283" s="40"/>
      <c r="K283" s="40"/>
      <c r="L283" s="44"/>
      <c r="M283" s="250"/>
      <c r="N283" s="25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139</v>
      </c>
      <c r="AU283" s="17" t="s">
        <v>82</v>
      </c>
    </row>
    <row r="284" s="13" customFormat="1">
      <c r="A284" s="13"/>
      <c r="B284" s="268"/>
      <c r="C284" s="269"/>
      <c r="D284" s="248" t="s">
        <v>666</v>
      </c>
      <c r="E284" s="270" t="s">
        <v>1</v>
      </c>
      <c r="F284" s="271" t="s">
        <v>768</v>
      </c>
      <c r="G284" s="269"/>
      <c r="H284" s="270" t="s">
        <v>1</v>
      </c>
      <c r="I284" s="272"/>
      <c r="J284" s="269"/>
      <c r="K284" s="269"/>
      <c r="L284" s="273"/>
      <c r="M284" s="274"/>
      <c r="N284" s="275"/>
      <c r="O284" s="275"/>
      <c r="P284" s="275"/>
      <c r="Q284" s="275"/>
      <c r="R284" s="275"/>
      <c r="S284" s="275"/>
      <c r="T284" s="27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7" t="s">
        <v>666</v>
      </c>
      <c r="AU284" s="277" t="s">
        <v>82</v>
      </c>
      <c r="AV284" s="13" t="s">
        <v>82</v>
      </c>
      <c r="AW284" s="13" t="s">
        <v>31</v>
      </c>
      <c r="AX284" s="13" t="s">
        <v>74</v>
      </c>
      <c r="AY284" s="277" t="s">
        <v>129</v>
      </c>
    </row>
    <row r="285" s="14" customFormat="1">
      <c r="A285" s="14"/>
      <c r="B285" s="278"/>
      <c r="C285" s="279"/>
      <c r="D285" s="248" t="s">
        <v>666</v>
      </c>
      <c r="E285" s="280" t="s">
        <v>1</v>
      </c>
      <c r="F285" s="281" t="s">
        <v>852</v>
      </c>
      <c r="G285" s="279"/>
      <c r="H285" s="282">
        <v>11.52</v>
      </c>
      <c r="I285" s="283"/>
      <c r="J285" s="279"/>
      <c r="K285" s="279"/>
      <c r="L285" s="284"/>
      <c r="M285" s="285"/>
      <c r="N285" s="286"/>
      <c r="O285" s="286"/>
      <c r="P285" s="286"/>
      <c r="Q285" s="286"/>
      <c r="R285" s="286"/>
      <c r="S285" s="286"/>
      <c r="T285" s="28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8" t="s">
        <v>666</v>
      </c>
      <c r="AU285" s="288" t="s">
        <v>82</v>
      </c>
      <c r="AV285" s="14" t="s">
        <v>84</v>
      </c>
      <c r="AW285" s="14" t="s">
        <v>31</v>
      </c>
      <c r="AX285" s="14" t="s">
        <v>74</v>
      </c>
      <c r="AY285" s="288" t="s">
        <v>129</v>
      </c>
    </row>
    <row r="286" s="14" customFormat="1">
      <c r="A286" s="14"/>
      <c r="B286" s="278"/>
      <c r="C286" s="279"/>
      <c r="D286" s="248" t="s">
        <v>666</v>
      </c>
      <c r="E286" s="280" t="s">
        <v>1</v>
      </c>
      <c r="F286" s="281" t="s">
        <v>853</v>
      </c>
      <c r="G286" s="279"/>
      <c r="H286" s="282">
        <v>6.7389999999999999</v>
      </c>
      <c r="I286" s="283"/>
      <c r="J286" s="279"/>
      <c r="K286" s="279"/>
      <c r="L286" s="284"/>
      <c r="M286" s="285"/>
      <c r="N286" s="286"/>
      <c r="O286" s="286"/>
      <c r="P286" s="286"/>
      <c r="Q286" s="286"/>
      <c r="R286" s="286"/>
      <c r="S286" s="286"/>
      <c r="T286" s="28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8" t="s">
        <v>666</v>
      </c>
      <c r="AU286" s="288" t="s">
        <v>82</v>
      </c>
      <c r="AV286" s="14" t="s">
        <v>84</v>
      </c>
      <c r="AW286" s="14" t="s">
        <v>31</v>
      </c>
      <c r="AX286" s="14" t="s">
        <v>74</v>
      </c>
      <c r="AY286" s="288" t="s">
        <v>129</v>
      </c>
    </row>
    <row r="287" s="15" customFormat="1">
      <c r="A287" s="15"/>
      <c r="B287" s="289"/>
      <c r="C287" s="290"/>
      <c r="D287" s="248" t="s">
        <v>666</v>
      </c>
      <c r="E287" s="291" t="s">
        <v>1</v>
      </c>
      <c r="F287" s="292" t="s">
        <v>670</v>
      </c>
      <c r="G287" s="290"/>
      <c r="H287" s="293">
        <v>18.259</v>
      </c>
      <c r="I287" s="294"/>
      <c r="J287" s="290"/>
      <c r="K287" s="290"/>
      <c r="L287" s="295"/>
      <c r="M287" s="296"/>
      <c r="N287" s="297"/>
      <c r="O287" s="297"/>
      <c r="P287" s="297"/>
      <c r="Q287" s="297"/>
      <c r="R287" s="297"/>
      <c r="S287" s="297"/>
      <c r="T287" s="29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99" t="s">
        <v>666</v>
      </c>
      <c r="AU287" s="299" t="s">
        <v>82</v>
      </c>
      <c r="AV287" s="15" t="s">
        <v>137</v>
      </c>
      <c r="AW287" s="15" t="s">
        <v>31</v>
      </c>
      <c r="AX287" s="15" t="s">
        <v>82</v>
      </c>
      <c r="AY287" s="299" t="s">
        <v>129</v>
      </c>
    </row>
    <row r="288" s="2" customFormat="1" ht="21.75" customHeight="1">
      <c r="A288" s="38"/>
      <c r="B288" s="39"/>
      <c r="C288" s="253" t="s">
        <v>353</v>
      </c>
      <c r="D288" s="253" t="s">
        <v>263</v>
      </c>
      <c r="E288" s="254" t="s">
        <v>583</v>
      </c>
      <c r="F288" s="255" t="s">
        <v>584</v>
      </c>
      <c r="G288" s="256" t="s">
        <v>135</v>
      </c>
      <c r="H288" s="257">
        <v>3.7200000000000002</v>
      </c>
      <c r="I288" s="258"/>
      <c r="J288" s="259">
        <f>ROUND(I288*H288,2)</f>
        <v>0</v>
      </c>
      <c r="K288" s="255" t="s">
        <v>220</v>
      </c>
      <c r="L288" s="260"/>
      <c r="M288" s="261" t="s">
        <v>1</v>
      </c>
      <c r="N288" s="262" t="s">
        <v>39</v>
      </c>
      <c r="O288" s="91"/>
      <c r="P288" s="244">
        <f>O288*H288</f>
        <v>0</v>
      </c>
      <c r="Q288" s="244">
        <v>2.234</v>
      </c>
      <c r="R288" s="244">
        <f>Q288*H288</f>
        <v>8.3104800000000001</v>
      </c>
      <c r="S288" s="244">
        <v>0</v>
      </c>
      <c r="T288" s="24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6" t="s">
        <v>175</v>
      </c>
      <c r="AT288" s="246" t="s">
        <v>263</v>
      </c>
      <c r="AU288" s="246" t="s">
        <v>82</v>
      </c>
      <c r="AY288" s="17" t="s">
        <v>129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7" t="s">
        <v>82</v>
      </c>
      <c r="BK288" s="247">
        <f>ROUND(I288*H288,2)</f>
        <v>0</v>
      </c>
      <c r="BL288" s="17" t="s">
        <v>137</v>
      </c>
      <c r="BM288" s="246" t="s">
        <v>854</v>
      </c>
    </row>
    <row r="289" s="2" customFormat="1">
      <c r="A289" s="38"/>
      <c r="B289" s="39"/>
      <c r="C289" s="40"/>
      <c r="D289" s="248" t="s">
        <v>139</v>
      </c>
      <c r="E289" s="40"/>
      <c r="F289" s="249" t="s">
        <v>584</v>
      </c>
      <c r="G289" s="40"/>
      <c r="H289" s="40"/>
      <c r="I289" s="144"/>
      <c r="J289" s="40"/>
      <c r="K289" s="40"/>
      <c r="L289" s="44"/>
      <c r="M289" s="250"/>
      <c r="N289" s="25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139</v>
      </c>
      <c r="AU289" s="17" t="s">
        <v>82</v>
      </c>
    </row>
    <row r="290" s="13" customFormat="1">
      <c r="A290" s="13"/>
      <c r="B290" s="268"/>
      <c r="C290" s="269"/>
      <c r="D290" s="248" t="s">
        <v>666</v>
      </c>
      <c r="E290" s="270" t="s">
        <v>1</v>
      </c>
      <c r="F290" s="271" t="s">
        <v>844</v>
      </c>
      <c r="G290" s="269"/>
      <c r="H290" s="270" t="s">
        <v>1</v>
      </c>
      <c r="I290" s="272"/>
      <c r="J290" s="269"/>
      <c r="K290" s="269"/>
      <c r="L290" s="273"/>
      <c r="M290" s="274"/>
      <c r="N290" s="275"/>
      <c r="O290" s="275"/>
      <c r="P290" s="275"/>
      <c r="Q290" s="275"/>
      <c r="R290" s="275"/>
      <c r="S290" s="275"/>
      <c r="T290" s="27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7" t="s">
        <v>666</v>
      </c>
      <c r="AU290" s="277" t="s">
        <v>82</v>
      </c>
      <c r="AV290" s="13" t="s">
        <v>82</v>
      </c>
      <c r="AW290" s="13" t="s">
        <v>31</v>
      </c>
      <c r="AX290" s="13" t="s">
        <v>74</v>
      </c>
      <c r="AY290" s="277" t="s">
        <v>129</v>
      </c>
    </row>
    <row r="291" s="14" customFormat="1">
      <c r="A291" s="14"/>
      <c r="B291" s="278"/>
      <c r="C291" s="279"/>
      <c r="D291" s="248" t="s">
        <v>666</v>
      </c>
      <c r="E291" s="280" t="s">
        <v>1</v>
      </c>
      <c r="F291" s="281" t="s">
        <v>855</v>
      </c>
      <c r="G291" s="279"/>
      <c r="H291" s="282">
        <v>3.7200000000000002</v>
      </c>
      <c r="I291" s="283"/>
      <c r="J291" s="279"/>
      <c r="K291" s="279"/>
      <c r="L291" s="284"/>
      <c r="M291" s="285"/>
      <c r="N291" s="286"/>
      <c r="O291" s="286"/>
      <c r="P291" s="286"/>
      <c r="Q291" s="286"/>
      <c r="R291" s="286"/>
      <c r="S291" s="286"/>
      <c r="T291" s="28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8" t="s">
        <v>666</v>
      </c>
      <c r="AU291" s="288" t="s">
        <v>82</v>
      </c>
      <c r="AV291" s="14" t="s">
        <v>84</v>
      </c>
      <c r="AW291" s="14" t="s">
        <v>31</v>
      </c>
      <c r="AX291" s="14" t="s">
        <v>82</v>
      </c>
      <c r="AY291" s="288" t="s">
        <v>129</v>
      </c>
    </row>
    <row r="292" s="12" customFormat="1" ht="25.92" customHeight="1">
      <c r="A292" s="12"/>
      <c r="B292" s="219"/>
      <c r="C292" s="220"/>
      <c r="D292" s="221" t="s">
        <v>73</v>
      </c>
      <c r="E292" s="222" t="s">
        <v>309</v>
      </c>
      <c r="F292" s="222" t="s">
        <v>310</v>
      </c>
      <c r="G292" s="220"/>
      <c r="H292" s="220"/>
      <c r="I292" s="223"/>
      <c r="J292" s="224">
        <f>BK292</f>
        <v>0</v>
      </c>
      <c r="K292" s="220"/>
      <c r="L292" s="225"/>
      <c r="M292" s="226"/>
      <c r="N292" s="227"/>
      <c r="O292" s="227"/>
      <c r="P292" s="228">
        <f>SUM(P293:P322)</f>
        <v>0</v>
      </c>
      <c r="Q292" s="227"/>
      <c r="R292" s="228">
        <f>SUM(R293:R322)</f>
        <v>0</v>
      </c>
      <c r="S292" s="227"/>
      <c r="T292" s="229">
        <f>SUM(T293:T322)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0" t="s">
        <v>137</v>
      </c>
      <c r="AT292" s="231" t="s">
        <v>73</v>
      </c>
      <c r="AU292" s="231" t="s">
        <v>74</v>
      </c>
      <c r="AY292" s="230" t="s">
        <v>129</v>
      </c>
      <c r="BK292" s="232">
        <f>SUM(BK293:BK322)</f>
        <v>0</v>
      </c>
    </row>
    <row r="293" s="2" customFormat="1" ht="21.75" customHeight="1">
      <c r="A293" s="38"/>
      <c r="B293" s="39"/>
      <c r="C293" s="235" t="s">
        <v>358</v>
      </c>
      <c r="D293" s="235" t="s">
        <v>132</v>
      </c>
      <c r="E293" s="236" t="s">
        <v>856</v>
      </c>
      <c r="F293" s="237" t="s">
        <v>857</v>
      </c>
      <c r="G293" s="238" t="s">
        <v>165</v>
      </c>
      <c r="H293" s="239">
        <v>4</v>
      </c>
      <c r="I293" s="240"/>
      <c r="J293" s="241">
        <f>ROUND(I293*H293,2)</f>
        <v>0</v>
      </c>
      <c r="K293" s="237" t="s">
        <v>220</v>
      </c>
      <c r="L293" s="44"/>
      <c r="M293" s="242" t="s">
        <v>1</v>
      </c>
      <c r="N293" s="243" t="s">
        <v>39</v>
      </c>
      <c r="O293" s="91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6" t="s">
        <v>314</v>
      </c>
      <c r="AT293" s="246" t="s">
        <v>132</v>
      </c>
      <c r="AU293" s="246" t="s">
        <v>82</v>
      </c>
      <c r="AY293" s="17" t="s">
        <v>129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7" t="s">
        <v>82</v>
      </c>
      <c r="BK293" s="247">
        <f>ROUND(I293*H293,2)</f>
        <v>0</v>
      </c>
      <c r="BL293" s="17" t="s">
        <v>314</v>
      </c>
      <c r="BM293" s="246" t="s">
        <v>858</v>
      </c>
    </row>
    <row r="294" s="2" customFormat="1">
      <c r="A294" s="38"/>
      <c r="B294" s="39"/>
      <c r="C294" s="40"/>
      <c r="D294" s="248" t="s">
        <v>139</v>
      </c>
      <c r="E294" s="40"/>
      <c r="F294" s="249" t="s">
        <v>857</v>
      </c>
      <c r="G294" s="40"/>
      <c r="H294" s="40"/>
      <c r="I294" s="144"/>
      <c r="J294" s="40"/>
      <c r="K294" s="40"/>
      <c r="L294" s="44"/>
      <c r="M294" s="250"/>
      <c r="N294" s="251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139</v>
      </c>
      <c r="AU294" s="17" t="s">
        <v>82</v>
      </c>
    </row>
    <row r="295" s="2" customFormat="1" ht="21.75" customHeight="1">
      <c r="A295" s="38"/>
      <c r="B295" s="39"/>
      <c r="C295" s="235" t="s">
        <v>363</v>
      </c>
      <c r="D295" s="235" t="s">
        <v>132</v>
      </c>
      <c r="E295" s="236" t="s">
        <v>859</v>
      </c>
      <c r="F295" s="237" t="s">
        <v>860</v>
      </c>
      <c r="G295" s="238" t="s">
        <v>165</v>
      </c>
      <c r="H295" s="239">
        <v>4</v>
      </c>
      <c r="I295" s="240"/>
      <c r="J295" s="241">
        <f>ROUND(I295*H295,2)</f>
        <v>0</v>
      </c>
      <c r="K295" s="237" t="s">
        <v>220</v>
      </c>
      <c r="L295" s="44"/>
      <c r="M295" s="242" t="s">
        <v>1</v>
      </c>
      <c r="N295" s="243" t="s">
        <v>39</v>
      </c>
      <c r="O295" s="91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6" t="s">
        <v>314</v>
      </c>
      <c r="AT295" s="246" t="s">
        <v>132</v>
      </c>
      <c r="AU295" s="246" t="s">
        <v>82</v>
      </c>
      <c r="AY295" s="17" t="s">
        <v>129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7" t="s">
        <v>82</v>
      </c>
      <c r="BK295" s="247">
        <f>ROUND(I295*H295,2)</f>
        <v>0</v>
      </c>
      <c r="BL295" s="17" t="s">
        <v>314</v>
      </c>
      <c r="BM295" s="246" t="s">
        <v>861</v>
      </c>
    </row>
    <row r="296" s="2" customFormat="1">
      <c r="A296" s="38"/>
      <c r="B296" s="39"/>
      <c r="C296" s="40"/>
      <c r="D296" s="248" t="s">
        <v>139</v>
      </c>
      <c r="E296" s="40"/>
      <c r="F296" s="249" t="s">
        <v>860</v>
      </c>
      <c r="G296" s="40"/>
      <c r="H296" s="40"/>
      <c r="I296" s="144"/>
      <c r="J296" s="40"/>
      <c r="K296" s="40"/>
      <c r="L296" s="44"/>
      <c r="M296" s="250"/>
      <c r="N296" s="25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139</v>
      </c>
      <c r="AU296" s="17" t="s">
        <v>82</v>
      </c>
    </row>
    <row r="297" s="2" customFormat="1" ht="55.5" customHeight="1">
      <c r="A297" s="38"/>
      <c r="B297" s="39"/>
      <c r="C297" s="235" t="s">
        <v>370</v>
      </c>
      <c r="D297" s="235" t="s">
        <v>132</v>
      </c>
      <c r="E297" s="236" t="s">
        <v>333</v>
      </c>
      <c r="F297" s="237" t="s">
        <v>862</v>
      </c>
      <c r="G297" s="238" t="s">
        <v>278</v>
      </c>
      <c r="H297" s="239">
        <v>104.78</v>
      </c>
      <c r="I297" s="240"/>
      <c r="J297" s="241">
        <f>ROUND(I297*H297,2)</f>
        <v>0</v>
      </c>
      <c r="K297" s="237" t="s">
        <v>220</v>
      </c>
      <c r="L297" s="44"/>
      <c r="M297" s="242" t="s">
        <v>1</v>
      </c>
      <c r="N297" s="243" t="s">
        <v>39</v>
      </c>
      <c r="O297" s="91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6" t="s">
        <v>314</v>
      </c>
      <c r="AT297" s="246" t="s">
        <v>132</v>
      </c>
      <c r="AU297" s="246" t="s">
        <v>82</v>
      </c>
      <c r="AY297" s="17" t="s">
        <v>129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7" t="s">
        <v>82</v>
      </c>
      <c r="BK297" s="247">
        <f>ROUND(I297*H297,2)</f>
        <v>0</v>
      </c>
      <c r="BL297" s="17" t="s">
        <v>314</v>
      </c>
      <c r="BM297" s="246" t="s">
        <v>863</v>
      </c>
    </row>
    <row r="298" s="2" customFormat="1">
      <c r="A298" s="38"/>
      <c r="B298" s="39"/>
      <c r="C298" s="40"/>
      <c r="D298" s="248" t="s">
        <v>139</v>
      </c>
      <c r="E298" s="40"/>
      <c r="F298" s="249" t="s">
        <v>336</v>
      </c>
      <c r="G298" s="40"/>
      <c r="H298" s="40"/>
      <c r="I298" s="144"/>
      <c r="J298" s="40"/>
      <c r="K298" s="40"/>
      <c r="L298" s="44"/>
      <c r="M298" s="250"/>
      <c r="N298" s="25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82</v>
      </c>
    </row>
    <row r="299" s="2" customFormat="1">
      <c r="A299" s="38"/>
      <c r="B299" s="39"/>
      <c r="C299" s="40"/>
      <c r="D299" s="248" t="s">
        <v>160</v>
      </c>
      <c r="E299" s="40"/>
      <c r="F299" s="252" t="s">
        <v>337</v>
      </c>
      <c r="G299" s="40"/>
      <c r="H299" s="40"/>
      <c r="I299" s="144"/>
      <c r="J299" s="40"/>
      <c r="K299" s="40"/>
      <c r="L299" s="44"/>
      <c r="M299" s="250"/>
      <c r="N299" s="25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160</v>
      </c>
      <c r="AU299" s="17" t="s">
        <v>82</v>
      </c>
    </row>
    <row r="300" s="13" customFormat="1">
      <c r="A300" s="13"/>
      <c r="B300" s="268"/>
      <c r="C300" s="269"/>
      <c r="D300" s="248" t="s">
        <v>666</v>
      </c>
      <c r="E300" s="270" t="s">
        <v>1</v>
      </c>
      <c r="F300" s="271" t="s">
        <v>864</v>
      </c>
      <c r="G300" s="269"/>
      <c r="H300" s="270" t="s">
        <v>1</v>
      </c>
      <c r="I300" s="272"/>
      <c r="J300" s="269"/>
      <c r="K300" s="269"/>
      <c r="L300" s="273"/>
      <c r="M300" s="274"/>
      <c r="N300" s="275"/>
      <c r="O300" s="275"/>
      <c r="P300" s="275"/>
      <c r="Q300" s="275"/>
      <c r="R300" s="275"/>
      <c r="S300" s="275"/>
      <c r="T300" s="27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7" t="s">
        <v>666</v>
      </c>
      <c r="AU300" s="277" t="s">
        <v>82</v>
      </c>
      <c r="AV300" s="13" t="s">
        <v>82</v>
      </c>
      <c r="AW300" s="13" t="s">
        <v>31</v>
      </c>
      <c r="AX300" s="13" t="s">
        <v>74</v>
      </c>
      <c r="AY300" s="277" t="s">
        <v>129</v>
      </c>
    </row>
    <row r="301" s="14" customFormat="1">
      <c r="A301" s="14"/>
      <c r="B301" s="278"/>
      <c r="C301" s="279"/>
      <c r="D301" s="248" t="s">
        <v>666</v>
      </c>
      <c r="E301" s="280" t="s">
        <v>1</v>
      </c>
      <c r="F301" s="281" t="s">
        <v>865</v>
      </c>
      <c r="G301" s="279"/>
      <c r="H301" s="282">
        <v>27.390000000000001</v>
      </c>
      <c r="I301" s="283"/>
      <c r="J301" s="279"/>
      <c r="K301" s="279"/>
      <c r="L301" s="284"/>
      <c r="M301" s="285"/>
      <c r="N301" s="286"/>
      <c r="O301" s="286"/>
      <c r="P301" s="286"/>
      <c r="Q301" s="286"/>
      <c r="R301" s="286"/>
      <c r="S301" s="286"/>
      <c r="T301" s="28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8" t="s">
        <v>666</v>
      </c>
      <c r="AU301" s="288" t="s">
        <v>82</v>
      </c>
      <c r="AV301" s="14" t="s">
        <v>84</v>
      </c>
      <c r="AW301" s="14" t="s">
        <v>31</v>
      </c>
      <c r="AX301" s="14" t="s">
        <v>74</v>
      </c>
      <c r="AY301" s="288" t="s">
        <v>129</v>
      </c>
    </row>
    <row r="302" s="13" customFormat="1">
      <c r="A302" s="13"/>
      <c r="B302" s="268"/>
      <c r="C302" s="269"/>
      <c r="D302" s="248" t="s">
        <v>666</v>
      </c>
      <c r="E302" s="270" t="s">
        <v>1</v>
      </c>
      <c r="F302" s="271" t="s">
        <v>866</v>
      </c>
      <c r="G302" s="269"/>
      <c r="H302" s="270" t="s">
        <v>1</v>
      </c>
      <c r="I302" s="272"/>
      <c r="J302" s="269"/>
      <c r="K302" s="269"/>
      <c r="L302" s="273"/>
      <c r="M302" s="274"/>
      <c r="N302" s="275"/>
      <c r="O302" s="275"/>
      <c r="P302" s="275"/>
      <c r="Q302" s="275"/>
      <c r="R302" s="275"/>
      <c r="S302" s="275"/>
      <c r="T302" s="27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7" t="s">
        <v>666</v>
      </c>
      <c r="AU302" s="277" t="s">
        <v>82</v>
      </c>
      <c r="AV302" s="13" t="s">
        <v>82</v>
      </c>
      <c r="AW302" s="13" t="s">
        <v>31</v>
      </c>
      <c r="AX302" s="13" t="s">
        <v>74</v>
      </c>
      <c r="AY302" s="277" t="s">
        <v>129</v>
      </c>
    </row>
    <row r="303" s="14" customFormat="1">
      <c r="A303" s="14"/>
      <c r="B303" s="278"/>
      <c r="C303" s="279"/>
      <c r="D303" s="248" t="s">
        <v>666</v>
      </c>
      <c r="E303" s="280" t="s">
        <v>1</v>
      </c>
      <c r="F303" s="281" t="s">
        <v>865</v>
      </c>
      <c r="G303" s="279"/>
      <c r="H303" s="282">
        <v>27.390000000000001</v>
      </c>
      <c r="I303" s="283"/>
      <c r="J303" s="279"/>
      <c r="K303" s="279"/>
      <c r="L303" s="284"/>
      <c r="M303" s="285"/>
      <c r="N303" s="286"/>
      <c r="O303" s="286"/>
      <c r="P303" s="286"/>
      <c r="Q303" s="286"/>
      <c r="R303" s="286"/>
      <c r="S303" s="286"/>
      <c r="T303" s="28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8" t="s">
        <v>666</v>
      </c>
      <c r="AU303" s="288" t="s">
        <v>82</v>
      </c>
      <c r="AV303" s="14" t="s">
        <v>84</v>
      </c>
      <c r="AW303" s="14" t="s">
        <v>31</v>
      </c>
      <c r="AX303" s="14" t="s">
        <v>74</v>
      </c>
      <c r="AY303" s="288" t="s">
        <v>129</v>
      </c>
    </row>
    <row r="304" s="13" customFormat="1">
      <c r="A304" s="13"/>
      <c r="B304" s="268"/>
      <c r="C304" s="269"/>
      <c r="D304" s="248" t="s">
        <v>666</v>
      </c>
      <c r="E304" s="270" t="s">
        <v>1</v>
      </c>
      <c r="F304" s="271" t="s">
        <v>867</v>
      </c>
      <c r="G304" s="269"/>
      <c r="H304" s="270" t="s">
        <v>1</v>
      </c>
      <c r="I304" s="272"/>
      <c r="J304" s="269"/>
      <c r="K304" s="269"/>
      <c r="L304" s="273"/>
      <c r="M304" s="274"/>
      <c r="N304" s="275"/>
      <c r="O304" s="275"/>
      <c r="P304" s="275"/>
      <c r="Q304" s="275"/>
      <c r="R304" s="275"/>
      <c r="S304" s="275"/>
      <c r="T304" s="27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7" t="s">
        <v>666</v>
      </c>
      <c r="AU304" s="277" t="s">
        <v>82</v>
      </c>
      <c r="AV304" s="13" t="s">
        <v>82</v>
      </c>
      <c r="AW304" s="13" t="s">
        <v>31</v>
      </c>
      <c r="AX304" s="13" t="s">
        <v>74</v>
      </c>
      <c r="AY304" s="277" t="s">
        <v>129</v>
      </c>
    </row>
    <row r="305" s="14" customFormat="1">
      <c r="A305" s="14"/>
      <c r="B305" s="278"/>
      <c r="C305" s="279"/>
      <c r="D305" s="248" t="s">
        <v>666</v>
      </c>
      <c r="E305" s="280" t="s">
        <v>1</v>
      </c>
      <c r="F305" s="281" t="s">
        <v>391</v>
      </c>
      <c r="G305" s="279"/>
      <c r="H305" s="282">
        <v>50</v>
      </c>
      <c r="I305" s="283"/>
      <c r="J305" s="279"/>
      <c r="K305" s="279"/>
      <c r="L305" s="284"/>
      <c r="M305" s="285"/>
      <c r="N305" s="286"/>
      <c r="O305" s="286"/>
      <c r="P305" s="286"/>
      <c r="Q305" s="286"/>
      <c r="R305" s="286"/>
      <c r="S305" s="286"/>
      <c r="T305" s="28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8" t="s">
        <v>666</v>
      </c>
      <c r="AU305" s="288" t="s">
        <v>82</v>
      </c>
      <c r="AV305" s="14" t="s">
        <v>84</v>
      </c>
      <c r="AW305" s="14" t="s">
        <v>31</v>
      </c>
      <c r="AX305" s="14" t="s">
        <v>74</v>
      </c>
      <c r="AY305" s="288" t="s">
        <v>129</v>
      </c>
    </row>
    <row r="306" s="15" customFormat="1">
      <c r="A306" s="15"/>
      <c r="B306" s="289"/>
      <c r="C306" s="290"/>
      <c r="D306" s="248" t="s">
        <v>666</v>
      </c>
      <c r="E306" s="291" t="s">
        <v>1</v>
      </c>
      <c r="F306" s="292" t="s">
        <v>670</v>
      </c>
      <c r="G306" s="290"/>
      <c r="H306" s="293">
        <v>104.78</v>
      </c>
      <c r="I306" s="294"/>
      <c r="J306" s="290"/>
      <c r="K306" s="290"/>
      <c r="L306" s="295"/>
      <c r="M306" s="296"/>
      <c r="N306" s="297"/>
      <c r="O306" s="297"/>
      <c r="P306" s="297"/>
      <c r="Q306" s="297"/>
      <c r="R306" s="297"/>
      <c r="S306" s="297"/>
      <c r="T306" s="29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9" t="s">
        <v>666</v>
      </c>
      <c r="AU306" s="299" t="s">
        <v>82</v>
      </c>
      <c r="AV306" s="15" t="s">
        <v>137</v>
      </c>
      <c r="AW306" s="15" t="s">
        <v>31</v>
      </c>
      <c r="AX306" s="15" t="s">
        <v>82</v>
      </c>
      <c r="AY306" s="299" t="s">
        <v>129</v>
      </c>
    </row>
    <row r="307" s="2" customFormat="1" ht="55.5" customHeight="1">
      <c r="A307" s="38"/>
      <c r="B307" s="39"/>
      <c r="C307" s="235" t="s">
        <v>375</v>
      </c>
      <c r="D307" s="235" t="s">
        <v>132</v>
      </c>
      <c r="E307" s="236" t="s">
        <v>868</v>
      </c>
      <c r="F307" s="237" t="s">
        <v>869</v>
      </c>
      <c r="G307" s="238" t="s">
        <v>278</v>
      </c>
      <c r="H307" s="239">
        <v>49.68</v>
      </c>
      <c r="I307" s="240"/>
      <c r="J307" s="241">
        <f>ROUND(I307*H307,2)</f>
        <v>0</v>
      </c>
      <c r="K307" s="237" t="s">
        <v>220</v>
      </c>
      <c r="L307" s="44"/>
      <c r="M307" s="242" t="s">
        <v>1</v>
      </c>
      <c r="N307" s="243" t="s">
        <v>39</v>
      </c>
      <c r="O307" s="91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6" t="s">
        <v>314</v>
      </c>
      <c r="AT307" s="246" t="s">
        <v>132</v>
      </c>
      <c r="AU307" s="246" t="s">
        <v>82</v>
      </c>
      <c r="AY307" s="17" t="s">
        <v>129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7" t="s">
        <v>82</v>
      </c>
      <c r="BK307" s="247">
        <f>ROUND(I307*H307,2)</f>
        <v>0</v>
      </c>
      <c r="BL307" s="17" t="s">
        <v>314</v>
      </c>
      <c r="BM307" s="246" t="s">
        <v>870</v>
      </c>
    </row>
    <row r="308" s="2" customFormat="1">
      <c r="A308" s="38"/>
      <c r="B308" s="39"/>
      <c r="C308" s="40"/>
      <c r="D308" s="248" t="s">
        <v>139</v>
      </c>
      <c r="E308" s="40"/>
      <c r="F308" s="249" t="s">
        <v>871</v>
      </c>
      <c r="G308" s="40"/>
      <c r="H308" s="40"/>
      <c r="I308" s="144"/>
      <c r="J308" s="40"/>
      <c r="K308" s="40"/>
      <c r="L308" s="44"/>
      <c r="M308" s="250"/>
      <c r="N308" s="25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139</v>
      </c>
      <c r="AU308" s="17" t="s">
        <v>82</v>
      </c>
    </row>
    <row r="309" s="2" customFormat="1">
      <c r="A309" s="38"/>
      <c r="B309" s="39"/>
      <c r="C309" s="40"/>
      <c r="D309" s="248" t="s">
        <v>160</v>
      </c>
      <c r="E309" s="40"/>
      <c r="F309" s="252" t="s">
        <v>337</v>
      </c>
      <c r="G309" s="40"/>
      <c r="H309" s="40"/>
      <c r="I309" s="144"/>
      <c r="J309" s="40"/>
      <c r="K309" s="40"/>
      <c r="L309" s="44"/>
      <c r="M309" s="250"/>
      <c r="N309" s="25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160</v>
      </c>
      <c r="AU309" s="17" t="s">
        <v>82</v>
      </c>
    </row>
    <row r="310" s="2" customFormat="1" ht="66.75" customHeight="1">
      <c r="A310" s="38"/>
      <c r="B310" s="39"/>
      <c r="C310" s="235" t="s">
        <v>380</v>
      </c>
      <c r="D310" s="235" t="s">
        <v>132</v>
      </c>
      <c r="E310" s="236" t="s">
        <v>872</v>
      </c>
      <c r="F310" s="237" t="s">
        <v>873</v>
      </c>
      <c r="G310" s="238" t="s">
        <v>874</v>
      </c>
      <c r="H310" s="239">
        <v>700</v>
      </c>
      <c r="I310" s="240"/>
      <c r="J310" s="241">
        <f>ROUND(I310*H310,2)</f>
        <v>0</v>
      </c>
      <c r="K310" s="237" t="s">
        <v>220</v>
      </c>
      <c r="L310" s="44"/>
      <c r="M310" s="242" t="s">
        <v>1</v>
      </c>
      <c r="N310" s="243" t="s">
        <v>39</v>
      </c>
      <c r="O310" s="91"/>
      <c r="P310" s="244">
        <f>O310*H310</f>
        <v>0</v>
      </c>
      <c r="Q310" s="244">
        <v>0</v>
      </c>
      <c r="R310" s="244">
        <f>Q310*H310</f>
        <v>0</v>
      </c>
      <c r="S310" s="244">
        <v>0</v>
      </c>
      <c r="T310" s="24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6" t="s">
        <v>314</v>
      </c>
      <c r="AT310" s="246" t="s">
        <v>132</v>
      </c>
      <c r="AU310" s="246" t="s">
        <v>82</v>
      </c>
      <c r="AY310" s="17" t="s">
        <v>129</v>
      </c>
      <c r="BE310" s="247">
        <f>IF(N310="základní",J310,0)</f>
        <v>0</v>
      </c>
      <c r="BF310" s="247">
        <f>IF(N310="snížená",J310,0)</f>
        <v>0</v>
      </c>
      <c r="BG310" s="247">
        <f>IF(N310="zákl. přenesená",J310,0)</f>
        <v>0</v>
      </c>
      <c r="BH310" s="247">
        <f>IF(N310="sníž. přenesená",J310,0)</f>
        <v>0</v>
      </c>
      <c r="BI310" s="247">
        <f>IF(N310="nulová",J310,0)</f>
        <v>0</v>
      </c>
      <c r="BJ310" s="17" t="s">
        <v>82</v>
      </c>
      <c r="BK310" s="247">
        <f>ROUND(I310*H310,2)</f>
        <v>0</v>
      </c>
      <c r="BL310" s="17" t="s">
        <v>314</v>
      </c>
      <c r="BM310" s="246" t="s">
        <v>875</v>
      </c>
    </row>
    <row r="311" s="2" customFormat="1">
      <c r="A311" s="38"/>
      <c r="B311" s="39"/>
      <c r="C311" s="40"/>
      <c r="D311" s="248" t="s">
        <v>139</v>
      </c>
      <c r="E311" s="40"/>
      <c r="F311" s="249" t="s">
        <v>876</v>
      </c>
      <c r="G311" s="40"/>
      <c r="H311" s="40"/>
      <c r="I311" s="144"/>
      <c r="J311" s="40"/>
      <c r="K311" s="40"/>
      <c r="L311" s="44"/>
      <c r="M311" s="250"/>
      <c r="N311" s="25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139</v>
      </c>
      <c r="AU311" s="17" t="s">
        <v>82</v>
      </c>
    </row>
    <row r="312" s="2" customFormat="1">
      <c r="A312" s="38"/>
      <c r="B312" s="39"/>
      <c r="C312" s="40"/>
      <c r="D312" s="248" t="s">
        <v>160</v>
      </c>
      <c r="E312" s="40"/>
      <c r="F312" s="252" t="s">
        <v>337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160</v>
      </c>
      <c r="AU312" s="17" t="s">
        <v>82</v>
      </c>
    </row>
    <row r="313" s="2" customFormat="1" ht="21.75" customHeight="1">
      <c r="A313" s="38"/>
      <c r="B313" s="39"/>
      <c r="C313" s="235" t="s">
        <v>385</v>
      </c>
      <c r="D313" s="235" t="s">
        <v>132</v>
      </c>
      <c r="E313" s="236" t="s">
        <v>354</v>
      </c>
      <c r="F313" s="237" t="s">
        <v>355</v>
      </c>
      <c r="G313" s="238" t="s">
        <v>165</v>
      </c>
      <c r="H313" s="239">
        <v>2</v>
      </c>
      <c r="I313" s="240"/>
      <c r="J313" s="241">
        <f>ROUND(I313*H313,2)</f>
        <v>0</v>
      </c>
      <c r="K313" s="237" t="s">
        <v>220</v>
      </c>
      <c r="L313" s="44"/>
      <c r="M313" s="242" t="s">
        <v>1</v>
      </c>
      <c r="N313" s="243" t="s">
        <v>39</v>
      </c>
      <c r="O313" s="91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6" t="s">
        <v>314</v>
      </c>
      <c r="AT313" s="246" t="s">
        <v>132</v>
      </c>
      <c r="AU313" s="246" t="s">
        <v>82</v>
      </c>
      <c r="AY313" s="17" t="s">
        <v>129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7" t="s">
        <v>82</v>
      </c>
      <c r="BK313" s="247">
        <f>ROUND(I313*H313,2)</f>
        <v>0</v>
      </c>
      <c r="BL313" s="17" t="s">
        <v>314</v>
      </c>
      <c r="BM313" s="246" t="s">
        <v>877</v>
      </c>
    </row>
    <row r="314" s="2" customFormat="1">
      <c r="A314" s="38"/>
      <c r="B314" s="39"/>
      <c r="C314" s="40"/>
      <c r="D314" s="248" t="s">
        <v>139</v>
      </c>
      <c r="E314" s="40"/>
      <c r="F314" s="249" t="s">
        <v>878</v>
      </c>
      <c r="G314" s="40"/>
      <c r="H314" s="40"/>
      <c r="I314" s="144"/>
      <c r="J314" s="40"/>
      <c r="K314" s="40"/>
      <c r="L314" s="44"/>
      <c r="M314" s="250"/>
      <c r="N314" s="25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139</v>
      </c>
      <c r="AU314" s="17" t="s">
        <v>82</v>
      </c>
    </row>
    <row r="315" s="13" customFormat="1">
      <c r="A315" s="13"/>
      <c r="B315" s="268"/>
      <c r="C315" s="269"/>
      <c r="D315" s="248" t="s">
        <v>666</v>
      </c>
      <c r="E315" s="270" t="s">
        <v>1</v>
      </c>
      <c r="F315" s="271" t="s">
        <v>879</v>
      </c>
      <c r="G315" s="269"/>
      <c r="H315" s="270" t="s">
        <v>1</v>
      </c>
      <c r="I315" s="272"/>
      <c r="J315" s="269"/>
      <c r="K315" s="269"/>
      <c r="L315" s="273"/>
      <c r="M315" s="274"/>
      <c r="N315" s="275"/>
      <c r="O315" s="275"/>
      <c r="P315" s="275"/>
      <c r="Q315" s="275"/>
      <c r="R315" s="275"/>
      <c r="S315" s="275"/>
      <c r="T315" s="27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7" t="s">
        <v>666</v>
      </c>
      <c r="AU315" s="277" t="s">
        <v>82</v>
      </c>
      <c r="AV315" s="13" t="s">
        <v>82</v>
      </c>
      <c r="AW315" s="13" t="s">
        <v>31</v>
      </c>
      <c r="AX315" s="13" t="s">
        <v>74</v>
      </c>
      <c r="AY315" s="277" t="s">
        <v>129</v>
      </c>
    </row>
    <row r="316" s="14" customFormat="1">
      <c r="A316" s="14"/>
      <c r="B316" s="278"/>
      <c r="C316" s="279"/>
      <c r="D316" s="248" t="s">
        <v>666</v>
      </c>
      <c r="E316" s="280" t="s">
        <v>1</v>
      </c>
      <c r="F316" s="281" t="s">
        <v>84</v>
      </c>
      <c r="G316" s="279"/>
      <c r="H316" s="282">
        <v>2</v>
      </c>
      <c r="I316" s="283"/>
      <c r="J316" s="279"/>
      <c r="K316" s="279"/>
      <c r="L316" s="284"/>
      <c r="M316" s="285"/>
      <c r="N316" s="286"/>
      <c r="O316" s="286"/>
      <c r="P316" s="286"/>
      <c r="Q316" s="286"/>
      <c r="R316" s="286"/>
      <c r="S316" s="286"/>
      <c r="T316" s="28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8" t="s">
        <v>666</v>
      </c>
      <c r="AU316" s="288" t="s">
        <v>82</v>
      </c>
      <c r="AV316" s="14" t="s">
        <v>84</v>
      </c>
      <c r="AW316" s="14" t="s">
        <v>31</v>
      </c>
      <c r="AX316" s="14" t="s">
        <v>82</v>
      </c>
      <c r="AY316" s="288" t="s">
        <v>129</v>
      </c>
    </row>
    <row r="317" s="2" customFormat="1" ht="21.75" customHeight="1">
      <c r="A317" s="38"/>
      <c r="B317" s="39"/>
      <c r="C317" s="235" t="s">
        <v>391</v>
      </c>
      <c r="D317" s="235" t="s">
        <v>132</v>
      </c>
      <c r="E317" s="236" t="s">
        <v>625</v>
      </c>
      <c r="F317" s="237" t="s">
        <v>626</v>
      </c>
      <c r="G317" s="238" t="s">
        <v>278</v>
      </c>
      <c r="H317" s="239">
        <v>45</v>
      </c>
      <c r="I317" s="240"/>
      <c r="J317" s="241">
        <f>ROUND(I317*H317,2)</f>
        <v>0</v>
      </c>
      <c r="K317" s="237" t="s">
        <v>220</v>
      </c>
      <c r="L317" s="44"/>
      <c r="M317" s="242" t="s">
        <v>1</v>
      </c>
      <c r="N317" s="243" t="s">
        <v>39</v>
      </c>
      <c r="O317" s="91"/>
      <c r="P317" s="244">
        <f>O317*H317</f>
        <v>0</v>
      </c>
      <c r="Q317" s="244">
        <v>0</v>
      </c>
      <c r="R317" s="244">
        <f>Q317*H317</f>
        <v>0</v>
      </c>
      <c r="S317" s="244">
        <v>0</v>
      </c>
      <c r="T317" s="24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6" t="s">
        <v>314</v>
      </c>
      <c r="AT317" s="246" t="s">
        <v>132</v>
      </c>
      <c r="AU317" s="246" t="s">
        <v>82</v>
      </c>
      <c r="AY317" s="17" t="s">
        <v>129</v>
      </c>
      <c r="BE317" s="247">
        <f>IF(N317="základní",J317,0)</f>
        <v>0</v>
      </c>
      <c r="BF317" s="247">
        <f>IF(N317="snížená",J317,0)</f>
        <v>0</v>
      </c>
      <c r="BG317" s="247">
        <f>IF(N317="zákl. přenesená",J317,0)</f>
        <v>0</v>
      </c>
      <c r="BH317" s="247">
        <f>IF(N317="sníž. přenesená",J317,0)</f>
        <v>0</v>
      </c>
      <c r="BI317" s="247">
        <f>IF(N317="nulová",J317,0)</f>
        <v>0</v>
      </c>
      <c r="BJ317" s="17" t="s">
        <v>82</v>
      </c>
      <c r="BK317" s="247">
        <f>ROUND(I317*H317,2)</f>
        <v>0</v>
      </c>
      <c r="BL317" s="17" t="s">
        <v>314</v>
      </c>
      <c r="BM317" s="246" t="s">
        <v>880</v>
      </c>
    </row>
    <row r="318" s="2" customFormat="1">
      <c r="A318" s="38"/>
      <c r="B318" s="39"/>
      <c r="C318" s="40"/>
      <c r="D318" s="248" t="s">
        <v>139</v>
      </c>
      <c r="E318" s="40"/>
      <c r="F318" s="249" t="s">
        <v>881</v>
      </c>
      <c r="G318" s="40"/>
      <c r="H318" s="40"/>
      <c r="I318" s="144"/>
      <c r="J318" s="40"/>
      <c r="K318" s="40"/>
      <c r="L318" s="44"/>
      <c r="M318" s="250"/>
      <c r="N318" s="251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139</v>
      </c>
      <c r="AU318" s="17" t="s">
        <v>82</v>
      </c>
    </row>
    <row r="319" s="2" customFormat="1" ht="21.75" customHeight="1">
      <c r="A319" s="38"/>
      <c r="B319" s="39"/>
      <c r="C319" s="235" t="s">
        <v>395</v>
      </c>
      <c r="D319" s="235" t="s">
        <v>132</v>
      </c>
      <c r="E319" s="236" t="s">
        <v>882</v>
      </c>
      <c r="F319" s="237" t="s">
        <v>883</v>
      </c>
      <c r="G319" s="238" t="s">
        <v>278</v>
      </c>
      <c r="H319" s="239">
        <v>10</v>
      </c>
      <c r="I319" s="240"/>
      <c r="J319" s="241">
        <f>ROUND(I319*H319,2)</f>
        <v>0</v>
      </c>
      <c r="K319" s="237" t="s">
        <v>220</v>
      </c>
      <c r="L319" s="44"/>
      <c r="M319" s="242" t="s">
        <v>1</v>
      </c>
      <c r="N319" s="243" t="s">
        <v>39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314</v>
      </c>
      <c r="AT319" s="246" t="s">
        <v>132</v>
      </c>
      <c r="AU319" s="246" t="s">
        <v>82</v>
      </c>
      <c r="AY319" s="17" t="s">
        <v>129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82</v>
      </c>
      <c r="BK319" s="247">
        <f>ROUND(I319*H319,2)</f>
        <v>0</v>
      </c>
      <c r="BL319" s="17" t="s">
        <v>314</v>
      </c>
      <c r="BM319" s="246" t="s">
        <v>884</v>
      </c>
    </row>
    <row r="320" s="2" customFormat="1">
      <c r="A320" s="38"/>
      <c r="B320" s="39"/>
      <c r="C320" s="40"/>
      <c r="D320" s="248" t="s">
        <v>139</v>
      </c>
      <c r="E320" s="40"/>
      <c r="F320" s="249" t="s">
        <v>885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139</v>
      </c>
      <c r="AU320" s="17" t="s">
        <v>82</v>
      </c>
    </row>
    <row r="321" s="2" customFormat="1" ht="21.75" customHeight="1">
      <c r="A321" s="38"/>
      <c r="B321" s="39"/>
      <c r="C321" s="235" t="s">
        <v>400</v>
      </c>
      <c r="D321" s="235" t="s">
        <v>132</v>
      </c>
      <c r="E321" s="236" t="s">
        <v>359</v>
      </c>
      <c r="F321" s="237" t="s">
        <v>360</v>
      </c>
      <c r="G321" s="238" t="s">
        <v>278</v>
      </c>
      <c r="H321" s="239">
        <v>30</v>
      </c>
      <c r="I321" s="240"/>
      <c r="J321" s="241">
        <f>ROUND(I321*H321,2)</f>
        <v>0</v>
      </c>
      <c r="K321" s="237" t="s">
        <v>220</v>
      </c>
      <c r="L321" s="44"/>
      <c r="M321" s="242" t="s">
        <v>1</v>
      </c>
      <c r="N321" s="243" t="s">
        <v>39</v>
      </c>
      <c r="O321" s="91"/>
      <c r="P321" s="244">
        <f>O321*H321</f>
        <v>0</v>
      </c>
      <c r="Q321" s="244">
        <v>0</v>
      </c>
      <c r="R321" s="244">
        <f>Q321*H321</f>
        <v>0</v>
      </c>
      <c r="S321" s="244">
        <v>0</v>
      </c>
      <c r="T321" s="24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6" t="s">
        <v>314</v>
      </c>
      <c r="AT321" s="246" t="s">
        <v>132</v>
      </c>
      <c r="AU321" s="246" t="s">
        <v>82</v>
      </c>
      <c r="AY321" s="17" t="s">
        <v>129</v>
      </c>
      <c r="BE321" s="247">
        <f>IF(N321="základní",J321,0)</f>
        <v>0</v>
      </c>
      <c r="BF321" s="247">
        <f>IF(N321="snížená",J321,0)</f>
        <v>0</v>
      </c>
      <c r="BG321" s="247">
        <f>IF(N321="zákl. přenesená",J321,0)</f>
        <v>0</v>
      </c>
      <c r="BH321" s="247">
        <f>IF(N321="sníž. přenesená",J321,0)</f>
        <v>0</v>
      </c>
      <c r="BI321" s="247">
        <f>IF(N321="nulová",J321,0)</f>
        <v>0</v>
      </c>
      <c r="BJ321" s="17" t="s">
        <v>82</v>
      </c>
      <c r="BK321" s="247">
        <f>ROUND(I321*H321,2)</f>
        <v>0</v>
      </c>
      <c r="BL321" s="17" t="s">
        <v>314</v>
      </c>
      <c r="BM321" s="246" t="s">
        <v>886</v>
      </c>
    </row>
    <row r="322" s="2" customFormat="1">
      <c r="A322" s="38"/>
      <c r="B322" s="39"/>
      <c r="C322" s="40"/>
      <c r="D322" s="248" t="s">
        <v>139</v>
      </c>
      <c r="E322" s="40"/>
      <c r="F322" s="249" t="s">
        <v>631</v>
      </c>
      <c r="G322" s="40"/>
      <c r="H322" s="40"/>
      <c r="I322" s="144"/>
      <c r="J322" s="40"/>
      <c r="K322" s="40"/>
      <c r="L322" s="44"/>
      <c r="M322" s="250"/>
      <c r="N322" s="251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139</v>
      </c>
      <c r="AU322" s="17" t="s">
        <v>82</v>
      </c>
    </row>
    <row r="323" s="12" customFormat="1" ht="25.92" customHeight="1">
      <c r="A323" s="12"/>
      <c r="B323" s="219"/>
      <c r="C323" s="220"/>
      <c r="D323" s="221" t="s">
        <v>73</v>
      </c>
      <c r="E323" s="222" t="s">
        <v>368</v>
      </c>
      <c r="F323" s="222" t="s">
        <v>369</v>
      </c>
      <c r="G323" s="220"/>
      <c r="H323" s="220"/>
      <c r="I323" s="223"/>
      <c r="J323" s="224">
        <f>BK323</f>
        <v>0</v>
      </c>
      <c r="K323" s="220"/>
      <c r="L323" s="225"/>
      <c r="M323" s="226"/>
      <c r="N323" s="227"/>
      <c r="O323" s="227"/>
      <c r="P323" s="228">
        <f>SUM(P324:P338)</f>
        <v>0</v>
      </c>
      <c r="Q323" s="227"/>
      <c r="R323" s="228">
        <f>SUM(R324:R338)</f>
        <v>0</v>
      </c>
      <c r="S323" s="227"/>
      <c r="T323" s="229">
        <f>SUM(T324:T338)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30" t="s">
        <v>130</v>
      </c>
      <c r="AT323" s="231" t="s">
        <v>73</v>
      </c>
      <c r="AU323" s="231" t="s">
        <v>74</v>
      </c>
      <c r="AY323" s="230" t="s">
        <v>129</v>
      </c>
      <c r="BK323" s="232">
        <f>SUM(BK324:BK338)</f>
        <v>0</v>
      </c>
    </row>
    <row r="324" s="2" customFormat="1" ht="21.75" customHeight="1">
      <c r="A324" s="38"/>
      <c r="B324" s="39"/>
      <c r="C324" s="235" t="s">
        <v>557</v>
      </c>
      <c r="D324" s="235" t="s">
        <v>132</v>
      </c>
      <c r="E324" s="236" t="s">
        <v>371</v>
      </c>
      <c r="F324" s="237" t="s">
        <v>372</v>
      </c>
      <c r="G324" s="238" t="s">
        <v>165</v>
      </c>
      <c r="H324" s="239">
        <v>1</v>
      </c>
      <c r="I324" s="240"/>
      <c r="J324" s="241">
        <f>ROUND(I324*H324,2)</f>
        <v>0</v>
      </c>
      <c r="K324" s="237" t="s">
        <v>220</v>
      </c>
      <c r="L324" s="44"/>
      <c r="M324" s="242" t="s">
        <v>1</v>
      </c>
      <c r="N324" s="243" t="s">
        <v>39</v>
      </c>
      <c r="O324" s="91"/>
      <c r="P324" s="244">
        <f>O324*H324</f>
        <v>0</v>
      </c>
      <c r="Q324" s="244">
        <v>0</v>
      </c>
      <c r="R324" s="244">
        <f>Q324*H324</f>
        <v>0</v>
      </c>
      <c r="S324" s="244">
        <v>0</v>
      </c>
      <c r="T324" s="24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6" t="s">
        <v>137</v>
      </c>
      <c r="AT324" s="246" t="s">
        <v>132</v>
      </c>
      <c r="AU324" s="246" t="s">
        <v>82</v>
      </c>
      <c r="AY324" s="17" t="s">
        <v>129</v>
      </c>
      <c r="BE324" s="247">
        <f>IF(N324="základní",J324,0)</f>
        <v>0</v>
      </c>
      <c r="BF324" s="247">
        <f>IF(N324="snížená",J324,0)</f>
        <v>0</v>
      </c>
      <c r="BG324" s="247">
        <f>IF(N324="zákl. přenesená",J324,0)</f>
        <v>0</v>
      </c>
      <c r="BH324" s="247">
        <f>IF(N324="sníž. přenesená",J324,0)</f>
        <v>0</v>
      </c>
      <c r="BI324" s="247">
        <f>IF(N324="nulová",J324,0)</f>
        <v>0</v>
      </c>
      <c r="BJ324" s="17" t="s">
        <v>82</v>
      </c>
      <c r="BK324" s="247">
        <f>ROUND(I324*H324,2)</f>
        <v>0</v>
      </c>
      <c r="BL324" s="17" t="s">
        <v>137</v>
      </c>
      <c r="BM324" s="246" t="s">
        <v>887</v>
      </c>
    </row>
    <row r="325" s="2" customFormat="1">
      <c r="A325" s="38"/>
      <c r="B325" s="39"/>
      <c r="C325" s="40"/>
      <c r="D325" s="248" t="s">
        <v>139</v>
      </c>
      <c r="E325" s="40"/>
      <c r="F325" s="249" t="s">
        <v>374</v>
      </c>
      <c r="G325" s="40"/>
      <c r="H325" s="40"/>
      <c r="I325" s="144"/>
      <c r="J325" s="40"/>
      <c r="K325" s="40"/>
      <c r="L325" s="44"/>
      <c r="M325" s="250"/>
      <c r="N325" s="251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139</v>
      </c>
      <c r="AU325" s="17" t="s">
        <v>82</v>
      </c>
    </row>
    <row r="326" s="2" customFormat="1" ht="21.75" customHeight="1">
      <c r="A326" s="38"/>
      <c r="B326" s="39"/>
      <c r="C326" s="235" t="s">
        <v>561</v>
      </c>
      <c r="D326" s="235" t="s">
        <v>132</v>
      </c>
      <c r="E326" s="236" t="s">
        <v>376</v>
      </c>
      <c r="F326" s="237" t="s">
        <v>377</v>
      </c>
      <c r="G326" s="238" t="s">
        <v>148</v>
      </c>
      <c r="H326" s="239">
        <v>0.75</v>
      </c>
      <c r="I326" s="240"/>
      <c r="J326" s="241">
        <f>ROUND(I326*H326,2)</f>
        <v>0</v>
      </c>
      <c r="K326" s="237" t="s">
        <v>220</v>
      </c>
      <c r="L326" s="44"/>
      <c r="M326" s="242" t="s">
        <v>1</v>
      </c>
      <c r="N326" s="243" t="s">
        <v>39</v>
      </c>
      <c r="O326" s="91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137</v>
      </c>
      <c r="AT326" s="246" t="s">
        <v>132</v>
      </c>
      <c r="AU326" s="246" t="s">
        <v>82</v>
      </c>
      <c r="AY326" s="17" t="s">
        <v>129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82</v>
      </c>
      <c r="BK326" s="247">
        <f>ROUND(I326*H326,2)</f>
        <v>0</v>
      </c>
      <c r="BL326" s="17" t="s">
        <v>137</v>
      </c>
      <c r="BM326" s="246" t="s">
        <v>888</v>
      </c>
    </row>
    <row r="327" s="2" customFormat="1">
      <c r="A327" s="38"/>
      <c r="B327" s="39"/>
      <c r="C327" s="40"/>
      <c r="D327" s="248" t="s">
        <v>139</v>
      </c>
      <c r="E327" s="40"/>
      <c r="F327" s="249" t="s">
        <v>379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139</v>
      </c>
      <c r="AU327" s="17" t="s">
        <v>82</v>
      </c>
    </row>
    <row r="328" s="2" customFormat="1" ht="33" customHeight="1">
      <c r="A328" s="38"/>
      <c r="B328" s="39"/>
      <c r="C328" s="235" t="s">
        <v>565</v>
      </c>
      <c r="D328" s="235" t="s">
        <v>132</v>
      </c>
      <c r="E328" s="236" t="s">
        <v>381</v>
      </c>
      <c r="F328" s="237" t="s">
        <v>382</v>
      </c>
      <c r="G328" s="238" t="s">
        <v>148</v>
      </c>
      <c r="H328" s="239">
        <v>0.75</v>
      </c>
      <c r="I328" s="240"/>
      <c r="J328" s="241">
        <f>ROUND(I328*H328,2)</f>
        <v>0</v>
      </c>
      <c r="K328" s="237" t="s">
        <v>220</v>
      </c>
      <c r="L328" s="44"/>
      <c r="M328" s="242" t="s">
        <v>1</v>
      </c>
      <c r="N328" s="243" t="s">
        <v>39</v>
      </c>
      <c r="O328" s="91"/>
      <c r="P328" s="244">
        <f>O328*H328</f>
        <v>0</v>
      </c>
      <c r="Q328" s="244">
        <v>0</v>
      </c>
      <c r="R328" s="244">
        <f>Q328*H328</f>
        <v>0</v>
      </c>
      <c r="S328" s="244">
        <v>0</v>
      </c>
      <c r="T328" s="24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6" t="s">
        <v>137</v>
      </c>
      <c r="AT328" s="246" t="s">
        <v>132</v>
      </c>
      <c r="AU328" s="246" t="s">
        <v>82</v>
      </c>
      <c r="AY328" s="17" t="s">
        <v>129</v>
      </c>
      <c r="BE328" s="247">
        <f>IF(N328="základní",J328,0)</f>
        <v>0</v>
      </c>
      <c r="BF328" s="247">
        <f>IF(N328="snížená",J328,0)</f>
        <v>0</v>
      </c>
      <c r="BG328" s="247">
        <f>IF(N328="zákl. přenesená",J328,0)</f>
        <v>0</v>
      </c>
      <c r="BH328" s="247">
        <f>IF(N328="sníž. přenesená",J328,0)</f>
        <v>0</v>
      </c>
      <c r="BI328" s="247">
        <f>IF(N328="nulová",J328,0)</f>
        <v>0</v>
      </c>
      <c r="BJ328" s="17" t="s">
        <v>82</v>
      </c>
      <c r="BK328" s="247">
        <f>ROUND(I328*H328,2)</f>
        <v>0</v>
      </c>
      <c r="BL328" s="17" t="s">
        <v>137</v>
      </c>
      <c r="BM328" s="246" t="s">
        <v>889</v>
      </c>
    </row>
    <row r="329" s="2" customFormat="1">
      <c r="A329" s="38"/>
      <c r="B329" s="39"/>
      <c r="C329" s="40"/>
      <c r="D329" s="248" t="s">
        <v>139</v>
      </c>
      <c r="E329" s="40"/>
      <c r="F329" s="249" t="s">
        <v>384</v>
      </c>
      <c r="G329" s="40"/>
      <c r="H329" s="40"/>
      <c r="I329" s="144"/>
      <c r="J329" s="40"/>
      <c r="K329" s="40"/>
      <c r="L329" s="44"/>
      <c r="M329" s="250"/>
      <c r="N329" s="251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139</v>
      </c>
      <c r="AU329" s="17" t="s">
        <v>82</v>
      </c>
    </row>
    <row r="330" s="2" customFormat="1" ht="21.75" customHeight="1">
      <c r="A330" s="38"/>
      <c r="B330" s="39"/>
      <c r="C330" s="235" t="s">
        <v>569</v>
      </c>
      <c r="D330" s="235" t="s">
        <v>132</v>
      </c>
      <c r="E330" s="236" t="s">
        <v>386</v>
      </c>
      <c r="F330" s="237" t="s">
        <v>387</v>
      </c>
      <c r="G330" s="238" t="s">
        <v>388</v>
      </c>
      <c r="H330" s="263"/>
      <c r="I330" s="240"/>
      <c r="J330" s="241">
        <f>ROUND(I330*H330,2)</f>
        <v>0</v>
      </c>
      <c r="K330" s="237" t="s">
        <v>220</v>
      </c>
      <c r="L330" s="44"/>
      <c r="M330" s="242" t="s">
        <v>1</v>
      </c>
      <c r="N330" s="243" t="s">
        <v>39</v>
      </c>
      <c r="O330" s="91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6" t="s">
        <v>137</v>
      </c>
      <c r="AT330" s="246" t="s">
        <v>132</v>
      </c>
      <c r="AU330" s="246" t="s">
        <v>82</v>
      </c>
      <c r="AY330" s="17" t="s">
        <v>129</v>
      </c>
      <c r="BE330" s="247">
        <f>IF(N330="základní",J330,0)</f>
        <v>0</v>
      </c>
      <c r="BF330" s="247">
        <f>IF(N330="snížená",J330,0)</f>
        <v>0</v>
      </c>
      <c r="BG330" s="247">
        <f>IF(N330="zákl. přenesená",J330,0)</f>
        <v>0</v>
      </c>
      <c r="BH330" s="247">
        <f>IF(N330="sníž. přenesená",J330,0)</f>
        <v>0</v>
      </c>
      <c r="BI330" s="247">
        <f>IF(N330="nulová",J330,0)</f>
        <v>0</v>
      </c>
      <c r="BJ330" s="17" t="s">
        <v>82</v>
      </c>
      <c r="BK330" s="247">
        <f>ROUND(I330*H330,2)</f>
        <v>0</v>
      </c>
      <c r="BL330" s="17" t="s">
        <v>137</v>
      </c>
      <c r="BM330" s="246" t="s">
        <v>890</v>
      </c>
    </row>
    <row r="331" s="2" customFormat="1">
      <c r="A331" s="38"/>
      <c r="B331" s="39"/>
      <c r="C331" s="40"/>
      <c r="D331" s="248" t="s">
        <v>139</v>
      </c>
      <c r="E331" s="40"/>
      <c r="F331" s="249" t="s">
        <v>387</v>
      </c>
      <c r="G331" s="40"/>
      <c r="H331" s="40"/>
      <c r="I331" s="144"/>
      <c r="J331" s="40"/>
      <c r="K331" s="40"/>
      <c r="L331" s="44"/>
      <c r="M331" s="250"/>
      <c r="N331" s="251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139</v>
      </c>
      <c r="AU331" s="17" t="s">
        <v>82</v>
      </c>
    </row>
    <row r="332" s="2" customFormat="1">
      <c r="A332" s="38"/>
      <c r="B332" s="39"/>
      <c r="C332" s="40"/>
      <c r="D332" s="248" t="s">
        <v>160</v>
      </c>
      <c r="E332" s="40"/>
      <c r="F332" s="252" t="s">
        <v>390</v>
      </c>
      <c r="G332" s="40"/>
      <c r="H332" s="40"/>
      <c r="I332" s="144"/>
      <c r="J332" s="40"/>
      <c r="K332" s="40"/>
      <c r="L332" s="44"/>
      <c r="M332" s="250"/>
      <c r="N332" s="251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160</v>
      </c>
      <c r="AU332" s="17" t="s">
        <v>82</v>
      </c>
    </row>
    <row r="333" s="2" customFormat="1" ht="21.75" customHeight="1">
      <c r="A333" s="38"/>
      <c r="B333" s="39"/>
      <c r="C333" s="235" t="s">
        <v>573</v>
      </c>
      <c r="D333" s="235" t="s">
        <v>132</v>
      </c>
      <c r="E333" s="236" t="s">
        <v>392</v>
      </c>
      <c r="F333" s="237" t="s">
        <v>393</v>
      </c>
      <c r="G333" s="238" t="s">
        <v>388</v>
      </c>
      <c r="H333" s="263"/>
      <c r="I333" s="240"/>
      <c r="J333" s="241">
        <f>ROUND(I333*H333,2)</f>
        <v>0</v>
      </c>
      <c r="K333" s="237" t="s">
        <v>220</v>
      </c>
      <c r="L333" s="44"/>
      <c r="M333" s="242" t="s">
        <v>1</v>
      </c>
      <c r="N333" s="243" t="s">
        <v>39</v>
      </c>
      <c r="O333" s="91"/>
      <c r="P333" s="244">
        <f>O333*H333</f>
        <v>0</v>
      </c>
      <c r="Q333" s="244">
        <v>0</v>
      </c>
      <c r="R333" s="244">
        <f>Q333*H333</f>
        <v>0</v>
      </c>
      <c r="S333" s="244">
        <v>0</v>
      </c>
      <c r="T333" s="24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6" t="s">
        <v>137</v>
      </c>
      <c r="AT333" s="246" t="s">
        <v>132</v>
      </c>
      <c r="AU333" s="246" t="s">
        <v>82</v>
      </c>
      <c r="AY333" s="17" t="s">
        <v>129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7" t="s">
        <v>82</v>
      </c>
      <c r="BK333" s="247">
        <f>ROUND(I333*H333,2)</f>
        <v>0</v>
      </c>
      <c r="BL333" s="17" t="s">
        <v>137</v>
      </c>
      <c r="BM333" s="246" t="s">
        <v>891</v>
      </c>
    </row>
    <row r="334" s="2" customFormat="1">
      <c r="A334" s="38"/>
      <c r="B334" s="39"/>
      <c r="C334" s="40"/>
      <c r="D334" s="248" t="s">
        <v>139</v>
      </c>
      <c r="E334" s="40"/>
      <c r="F334" s="249" t="s">
        <v>393</v>
      </c>
      <c r="G334" s="40"/>
      <c r="H334" s="40"/>
      <c r="I334" s="144"/>
      <c r="J334" s="40"/>
      <c r="K334" s="40"/>
      <c r="L334" s="44"/>
      <c r="M334" s="250"/>
      <c r="N334" s="25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139</v>
      </c>
      <c r="AU334" s="17" t="s">
        <v>82</v>
      </c>
    </row>
    <row r="335" s="2" customFormat="1">
      <c r="A335" s="38"/>
      <c r="B335" s="39"/>
      <c r="C335" s="40"/>
      <c r="D335" s="248" t="s">
        <v>160</v>
      </c>
      <c r="E335" s="40"/>
      <c r="F335" s="252" t="s">
        <v>390</v>
      </c>
      <c r="G335" s="40"/>
      <c r="H335" s="40"/>
      <c r="I335" s="144"/>
      <c r="J335" s="40"/>
      <c r="K335" s="40"/>
      <c r="L335" s="44"/>
      <c r="M335" s="250"/>
      <c r="N335" s="251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160</v>
      </c>
      <c r="AU335" s="17" t="s">
        <v>82</v>
      </c>
    </row>
    <row r="336" s="2" customFormat="1" ht="33" customHeight="1">
      <c r="A336" s="38"/>
      <c r="B336" s="39"/>
      <c r="C336" s="235" t="s">
        <v>578</v>
      </c>
      <c r="D336" s="235" t="s">
        <v>132</v>
      </c>
      <c r="E336" s="236" t="s">
        <v>401</v>
      </c>
      <c r="F336" s="237" t="s">
        <v>402</v>
      </c>
      <c r="G336" s="238" t="s">
        <v>403</v>
      </c>
      <c r="H336" s="239">
        <v>240</v>
      </c>
      <c r="I336" s="240"/>
      <c r="J336" s="241">
        <f>ROUND(I336*H336,2)</f>
        <v>0</v>
      </c>
      <c r="K336" s="237" t="s">
        <v>220</v>
      </c>
      <c r="L336" s="44"/>
      <c r="M336" s="242" t="s">
        <v>1</v>
      </c>
      <c r="N336" s="243" t="s">
        <v>39</v>
      </c>
      <c r="O336" s="91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6" t="s">
        <v>137</v>
      </c>
      <c r="AT336" s="246" t="s">
        <v>132</v>
      </c>
      <c r="AU336" s="246" t="s">
        <v>82</v>
      </c>
      <c r="AY336" s="17" t="s">
        <v>129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7" t="s">
        <v>82</v>
      </c>
      <c r="BK336" s="247">
        <f>ROUND(I336*H336,2)</f>
        <v>0</v>
      </c>
      <c r="BL336" s="17" t="s">
        <v>137</v>
      </c>
      <c r="BM336" s="246" t="s">
        <v>892</v>
      </c>
    </row>
    <row r="337" s="2" customFormat="1">
      <c r="A337" s="38"/>
      <c r="B337" s="39"/>
      <c r="C337" s="40"/>
      <c r="D337" s="248" t="s">
        <v>139</v>
      </c>
      <c r="E337" s="40"/>
      <c r="F337" s="249" t="s">
        <v>402</v>
      </c>
      <c r="G337" s="40"/>
      <c r="H337" s="40"/>
      <c r="I337" s="144"/>
      <c r="J337" s="40"/>
      <c r="K337" s="40"/>
      <c r="L337" s="44"/>
      <c r="M337" s="250"/>
      <c r="N337" s="251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139</v>
      </c>
      <c r="AU337" s="17" t="s">
        <v>82</v>
      </c>
    </row>
    <row r="338" s="2" customFormat="1">
      <c r="A338" s="38"/>
      <c r="B338" s="39"/>
      <c r="C338" s="40"/>
      <c r="D338" s="248" t="s">
        <v>160</v>
      </c>
      <c r="E338" s="40"/>
      <c r="F338" s="252" t="s">
        <v>405</v>
      </c>
      <c r="G338" s="40"/>
      <c r="H338" s="40"/>
      <c r="I338" s="144"/>
      <c r="J338" s="40"/>
      <c r="K338" s="40"/>
      <c r="L338" s="44"/>
      <c r="M338" s="264"/>
      <c r="N338" s="265"/>
      <c r="O338" s="266"/>
      <c r="P338" s="266"/>
      <c r="Q338" s="266"/>
      <c r="R338" s="266"/>
      <c r="S338" s="266"/>
      <c r="T338" s="267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160</v>
      </c>
      <c r="AU338" s="17" t="s">
        <v>82</v>
      </c>
    </row>
    <row r="339" s="2" customFormat="1" ht="6.96" customHeight="1">
      <c r="A339" s="38"/>
      <c r="B339" s="66"/>
      <c r="C339" s="67"/>
      <c r="D339" s="67"/>
      <c r="E339" s="67"/>
      <c r="F339" s="67"/>
      <c r="G339" s="67"/>
      <c r="H339" s="67"/>
      <c r="I339" s="183"/>
      <c r="J339" s="67"/>
      <c r="K339" s="67"/>
      <c r="L339" s="44"/>
      <c r="M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</row>
  </sheetData>
  <sheetProtection sheet="1" autoFilter="0" formatColumns="0" formatRows="0" objects="1" scenarios="1" spinCount="100000" saltValue="0Y9ZrwfpAxw7VwbCpeWzJ+WnXdrLivcgEFxtUGHzMJrDplyBHAPJxrNOgm8lzVh4cXzEfJvWqE/3Qw6YdjZtvw==" hashValue="jhpJYjlCInuOIw98aOFy8iEu6j26qus2/c41Q8tKk8SEfDG5NEGmwUhbQtVGk8Vit6ev6lFPUEQ3uqu3KSiF7w==" algorithmName="SHA-512" password="CC35"/>
  <autoFilter ref="C120:K3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893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26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ROUND((SUM(BE120:BE358)),  2)</f>
        <v>0</v>
      </c>
      <c r="G33" s="38"/>
      <c r="H33" s="38"/>
      <c r="I33" s="162">
        <v>0.20999999999999999</v>
      </c>
      <c r="J33" s="161">
        <f>ROUND(((SUM(BE120:BE358))*I33),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ROUND((SUM(BF120:BF358)),  2)</f>
        <v>0</v>
      </c>
      <c r="G34" s="38"/>
      <c r="H34" s="38"/>
      <c r="I34" s="162">
        <v>0.14999999999999999</v>
      </c>
      <c r="J34" s="161">
        <f>ROUND(((SUM(BF120:BF358))*I34),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ROUND((SUM(BG120:BG358)),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ROUND((SUM(BH120:BH358)),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ROUND((SUM(BI120:BI358)),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Prostějov hl.n. P7588 km 81,128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112</v>
      </c>
      <c r="E99" s="196"/>
      <c r="F99" s="196"/>
      <c r="G99" s="196"/>
      <c r="H99" s="196"/>
      <c r="I99" s="197"/>
      <c r="J99" s="198">
        <f>J318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894</v>
      </c>
      <c r="E100" s="196"/>
      <c r="F100" s="196"/>
      <c r="G100" s="196"/>
      <c r="H100" s="196"/>
      <c r="I100" s="197"/>
      <c r="J100" s="198">
        <f>J334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Oprava přejezdů u OŘ 2020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04 - Prostějov hl.n. P7588 km 81,128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21. 1. 2020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115</v>
      </c>
      <c r="D119" s="210" t="s">
        <v>59</v>
      </c>
      <c r="E119" s="210" t="s">
        <v>55</v>
      </c>
      <c r="F119" s="210" t="s">
        <v>56</v>
      </c>
      <c r="G119" s="210" t="s">
        <v>116</v>
      </c>
      <c r="H119" s="210" t="s">
        <v>117</v>
      </c>
      <c r="I119" s="211" t="s">
        <v>118</v>
      </c>
      <c r="J119" s="210" t="s">
        <v>106</v>
      </c>
      <c r="K119" s="212" t="s">
        <v>119</v>
      </c>
      <c r="L119" s="213"/>
      <c r="M119" s="100" t="s">
        <v>1</v>
      </c>
      <c r="N119" s="101" t="s">
        <v>38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P121+P318+P334</f>
        <v>0</v>
      </c>
      <c r="Q120" s="104"/>
      <c r="R120" s="216">
        <f>R121+R318+R334</f>
        <v>291.20878999999996</v>
      </c>
      <c r="S120" s="104"/>
      <c r="T120" s="217">
        <f>T121+T318+T334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108</v>
      </c>
      <c r="BK120" s="218">
        <f>BK121+BK318+BK334</f>
        <v>0</v>
      </c>
    </row>
    <row r="121" s="12" customFormat="1" ht="25.92" customHeight="1">
      <c r="A121" s="12"/>
      <c r="B121" s="219"/>
      <c r="C121" s="220"/>
      <c r="D121" s="221" t="s">
        <v>73</v>
      </c>
      <c r="E121" s="222" t="s">
        <v>127</v>
      </c>
      <c r="F121" s="222" t="s">
        <v>128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</f>
        <v>0</v>
      </c>
      <c r="Q121" s="227"/>
      <c r="R121" s="228">
        <f>R122</f>
        <v>291.20878999999996</v>
      </c>
      <c r="S121" s="227"/>
      <c r="T121" s="22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82</v>
      </c>
      <c r="AT121" s="231" t="s">
        <v>73</v>
      </c>
      <c r="AU121" s="231" t="s">
        <v>74</v>
      </c>
      <c r="AY121" s="230" t="s">
        <v>129</v>
      </c>
      <c r="BK121" s="232">
        <f>BK122</f>
        <v>0</v>
      </c>
    </row>
    <row r="122" s="12" customFormat="1" ht="22.8" customHeight="1">
      <c r="A122" s="12"/>
      <c r="B122" s="219"/>
      <c r="C122" s="220"/>
      <c r="D122" s="221" t="s">
        <v>73</v>
      </c>
      <c r="E122" s="233" t="s">
        <v>130</v>
      </c>
      <c r="F122" s="233" t="s">
        <v>131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SUM(P123:P317)</f>
        <v>0</v>
      </c>
      <c r="Q122" s="227"/>
      <c r="R122" s="228">
        <f>SUM(R123:R317)</f>
        <v>291.20878999999996</v>
      </c>
      <c r="S122" s="227"/>
      <c r="T122" s="229">
        <f>SUM(T123:T317)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82</v>
      </c>
      <c r="AY122" s="230" t="s">
        <v>129</v>
      </c>
      <c r="BK122" s="232">
        <f>SUM(BK123:BK317)</f>
        <v>0</v>
      </c>
    </row>
    <row r="123" s="2" customFormat="1" ht="21.75" customHeight="1">
      <c r="A123" s="38"/>
      <c r="B123" s="39"/>
      <c r="C123" s="235" t="s">
        <v>82</v>
      </c>
      <c r="D123" s="235" t="s">
        <v>132</v>
      </c>
      <c r="E123" s="236" t="s">
        <v>895</v>
      </c>
      <c r="F123" s="237" t="s">
        <v>896</v>
      </c>
      <c r="G123" s="238" t="s">
        <v>148</v>
      </c>
      <c r="H123" s="239">
        <v>0.042000000000000003</v>
      </c>
      <c r="I123" s="240"/>
      <c r="J123" s="241">
        <f>ROUND(I123*H123,2)</f>
        <v>0</v>
      </c>
      <c r="K123" s="237" t="s">
        <v>220</v>
      </c>
      <c r="L123" s="44"/>
      <c r="M123" s="242" t="s">
        <v>1</v>
      </c>
      <c r="N123" s="243" t="s">
        <v>39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137</v>
      </c>
      <c r="AT123" s="246" t="s">
        <v>132</v>
      </c>
      <c r="AU123" s="246" t="s">
        <v>84</v>
      </c>
      <c r="AY123" s="17" t="s">
        <v>129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82</v>
      </c>
      <c r="BK123" s="247">
        <f>ROUND(I123*H123,2)</f>
        <v>0</v>
      </c>
      <c r="BL123" s="17" t="s">
        <v>137</v>
      </c>
      <c r="BM123" s="246" t="s">
        <v>897</v>
      </c>
    </row>
    <row r="124" s="2" customFormat="1">
      <c r="A124" s="38"/>
      <c r="B124" s="39"/>
      <c r="C124" s="40"/>
      <c r="D124" s="248" t="s">
        <v>139</v>
      </c>
      <c r="E124" s="40"/>
      <c r="F124" s="249" t="s">
        <v>898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84</v>
      </c>
    </row>
    <row r="125" s="14" customFormat="1">
      <c r="A125" s="14"/>
      <c r="B125" s="278"/>
      <c r="C125" s="279"/>
      <c r="D125" s="248" t="s">
        <v>666</v>
      </c>
      <c r="E125" s="280" t="s">
        <v>1</v>
      </c>
      <c r="F125" s="281" t="s">
        <v>899</v>
      </c>
      <c r="G125" s="279"/>
      <c r="H125" s="282">
        <v>0.042000000000000003</v>
      </c>
      <c r="I125" s="283"/>
      <c r="J125" s="279"/>
      <c r="K125" s="279"/>
      <c r="L125" s="284"/>
      <c r="M125" s="285"/>
      <c r="N125" s="286"/>
      <c r="O125" s="286"/>
      <c r="P125" s="286"/>
      <c r="Q125" s="286"/>
      <c r="R125" s="286"/>
      <c r="S125" s="286"/>
      <c r="T125" s="28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88" t="s">
        <v>666</v>
      </c>
      <c r="AU125" s="288" t="s">
        <v>84</v>
      </c>
      <c r="AV125" s="14" t="s">
        <v>84</v>
      </c>
      <c r="AW125" s="14" t="s">
        <v>31</v>
      </c>
      <c r="AX125" s="14" t="s">
        <v>82</v>
      </c>
      <c r="AY125" s="288" t="s">
        <v>129</v>
      </c>
    </row>
    <row r="126" s="2" customFormat="1" ht="21.75" customHeight="1">
      <c r="A126" s="38"/>
      <c r="B126" s="39"/>
      <c r="C126" s="235" t="s">
        <v>84</v>
      </c>
      <c r="D126" s="235" t="s">
        <v>132</v>
      </c>
      <c r="E126" s="236" t="s">
        <v>900</v>
      </c>
      <c r="F126" s="237" t="s">
        <v>901</v>
      </c>
      <c r="G126" s="238" t="s">
        <v>148</v>
      </c>
      <c r="H126" s="239">
        <v>0.042000000000000003</v>
      </c>
      <c r="I126" s="240"/>
      <c r="J126" s="241">
        <f>ROUND(I126*H126,2)</f>
        <v>0</v>
      </c>
      <c r="K126" s="237" t="s">
        <v>220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137</v>
      </c>
      <c r="AT126" s="246" t="s">
        <v>132</v>
      </c>
      <c r="AU126" s="246" t="s">
        <v>84</v>
      </c>
      <c r="AY126" s="17" t="s">
        <v>129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137</v>
      </c>
      <c r="BM126" s="246" t="s">
        <v>902</v>
      </c>
    </row>
    <row r="127" s="2" customFormat="1">
      <c r="A127" s="38"/>
      <c r="B127" s="39"/>
      <c r="C127" s="40"/>
      <c r="D127" s="248" t="s">
        <v>139</v>
      </c>
      <c r="E127" s="40"/>
      <c r="F127" s="249" t="s">
        <v>903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84</v>
      </c>
    </row>
    <row r="128" s="14" customFormat="1">
      <c r="A128" s="14"/>
      <c r="B128" s="278"/>
      <c r="C128" s="279"/>
      <c r="D128" s="248" t="s">
        <v>666</v>
      </c>
      <c r="E128" s="280" t="s">
        <v>1</v>
      </c>
      <c r="F128" s="281" t="s">
        <v>899</v>
      </c>
      <c r="G128" s="279"/>
      <c r="H128" s="282">
        <v>0.042000000000000003</v>
      </c>
      <c r="I128" s="283"/>
      <c r="J128" s="279"/>
      <c r="K128" s="279"/>
      <c r="L128" s="284"/>
      <c r="M128" s="285"/>
      <c r="N128" s="286"/>
      <c r="O128" s="286"/>
      <c r="P128" s="286"/>
      <c r="Q128" s="286"/>
      <c r="R128" s="286"/>
      <c r="S128" s="286"/>
      <c r="T128" s="28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8" t="s">
        <v>666</v>
      </c>
      <c r="AU128" s="288" t="s">
        <v>84</v>
      </c>
      <c r="AV128" s="14" t="s">
        <v>84</v>
      </c>
      <c r="AW128" s="14" t="s">
        <v>31</v>
      </c>
      <c r="AX128" s="14" t="s">
        <v>82</v>
      </c>
      <c r="AY128" s="288" t="s">
        <v>129</v>
      </c>
    </row>
    <row r="129" s="2" customFormat="1" ht="21.75" customHeight="1">
      <c r="A129" s="38"/>
      <c r="B129" s="39"/>
      <c r="C129" s="235" t="s">
        <v>145</v>
      </c>
      <c r="D129" s="235" t="s">
        <v>132</v>
      </c>
      <c r="E129" s="236" t="s">
        <v>904</v>
      </c>
      <c r="F129" s="237" t="s">
        <v>905</v>
      </c>
      <c r="G129" s="238" t="s">
        <v>148</v>
      </c>
      <c r="H129" s="239">
        <v>0.019</v>
      </c>
      <c r="I129" s="240"/>
      <c r="J129" s="241">
        <f>ROUND(I129*H129,2)</f>
        <v>0</v>
      </c>
      <c r="K129" s="237" t="s">
        <v>220</v>
      </c>
      <c r="L129" s="44"/>
      <c r="M129" s="242" t="s">
        <v>1</v>
      </c>
      <c r="N129" s="243" t="s">
        <v>39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137</v>
      </c>
      <c r="AT129" s="246" t="s">
        <v>132</v>
      </c>
      <c r="AU129" s="246" t="s">
        <v>84</v>
      </c>
      <c r="AY129" s="17" t="s">
        <v>129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82</v>
      </c>
      <c r="BK129" s="247">
        <f>ROUND(I129*H129,2)</f>
        <v>0</v>
      </c>
      <c r="BL129" s="17" t="s">
        <v>137</v>
      </c>
      <c r="BM129" s="246" t="s">
        <v>906</v>
      </c>
    </row>
    <row r="130" s="2" customFormat="1">
      <c r="A130" s="38"/>
      <c r="B130" s="39"/>
      <c r="C130" s="40"/>
      <c r="D130" s="248" t="s">
        <v>139</v>
      </c>
      <c r="E130" s="40"/>
      <c r="F130" s="249" t="s">
        <v>907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84</v>
      </c>
    </row>
    <row r="131" s="2" customFormat="1" ht="21.75" customHeight="1">
      <c r="A131" s="38"/>
      <c r="B131" s="39"/>
      <c r="C131" s="235" t="s">
        <v>137</v>
      </c>
      <c r="D131" s="235" t="s">
        <v>132</v>
      </c>
      <c r="E131" s="236" t="s">
        <v>908</v>
      </c>
      <c r="F131" s="237" t="s">
        <v>909</v>
      </c>
      <c r="G131" s="238" t="s">
        <v>148</v>
      </c>
      <c r="H131" s="239">
        <v>0.023</v>
      </c>
      <c r="I131" s="240"/>
      <c r="J131" s="241">
        <f>ROUND(I131*H131,2)</f>
        <v>0</v>
      </c>
      <c r="K131" s="237" t="s">
        <v>220</v>
      </c>
      <c r="L131" s="44"/>
      <c r="M131" s="242" t="s">
        <v>1</v>
      </c>
      <c r="N131" s="243" t="s">
        <v>39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137</v>
      </c>
      <c r="AT131" s="246" t="s">
        <v>132</v>
      </c>
      <c r="AU131" s="246" t="s">
        <v>84</v>
      </c>
      <c r="AY131" s="17" t="s">
        <v>129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82</v>
      </c>
      <c r="BK131" s="247">
        <f>ROUND(I131*H131,2)</f>
        <v>0</v>
      </c>
      <c r="BL131" s="17" t="s">
        <v>137</v>
      </c>
      <c r="BM131" s="246" t="s">
        <v>910</v>
      </c>
    </row>
    <row r="132" s="2" customFormat="1">
      <c r="A132" s="38"/>
      <c r="B132" s="39"/>
      <c r="C132" s="40"/>
      <c r="D132" s="248" t="s">
        <v>139</v>
      </c>
      <c r="E132" s="40"/>
      <c r="F132" s="249" t="s">
        <v>911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84</v>
      </c>
    </row>
    <row r="133" s="2" customFormat="1" ht="21.75" customHeight="1">
      <c r="A133" s="38"/>
      <c r="B133" s="39"/>
      <c r="C133" s="235" t="s">
        <v>130</v>
      </c>
      <c r="D133" s="235" t="s">
        <v>132</v>
      </c>
      <c r="E133" s="236" t="s">
        <v>912</v>
      </c>
      <c r="F133" s="237" t="s">
        <v>913</v>
      </c>
      <c r="G133" s="238" t="s">
        <v>157</v>
      </c>
      <c r="H133" s="239">
        <v>10</v>
      </c>
      <c r="I133" s="240"/>
      <c r="J133" s="241">
        <f>ROUND(I133*H133,2)</f>
        <v>0</v>
      </c>
      <c r="K133" s="237" t="s">
        <v>220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137</v>
      </c>
      <c r="AT133" s="246" t="s">
        <v>132</v>
      </c>
      <c r="AU133" s="246" t="s">
        <v>84</v>
      </c>
      <c r="AY133" s="17" t="s">
        <v>129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137</v>
      </c>
      <c r="BM133" s="246" t="s">
        <v>914</v>
      </c>
    </row>
    <row r="134" s="2" customFormat="1">
      <c r="A134" s="38"/>
      <c r="B134" s="39"/>
      <c r="C134" s="40"/>
      <c r="D134" s="248" t="s">
        <v>139</v>
      </c>
      <c r="E134" s="40"/>
      <c r="F134" s="249" t="s">
        <v>915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84</v>
      </c>
    </row>
    <row r="135" s="2" customFormat="1">
      <c r="A135" s="38"/>
      <c r="B135" s="39"/>
      <c r="C135" s="40"/>
      <c r="D135" s="248" t="s">
        <v>160</v>
      </c>
      <c r="E135" s="40"/>
      <c r="F135" s="252" t="s">
        <v>161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84</v>
      </c>
    </row>
    <row r="136" s="14" customFormat="1">
      <c r="A136" s="14"/>
      <c r="B136" s="278"/>
      <c r="C136" s="279"/>
      <c r="D136" s="248" t="s">
        <v>666</v>
      </c>
      <c r="E136" s="280" t="s">
        <v>1</v>
      </c>
      <c r="F136" s="281" t="s">
        <v>916</v>
      </c>
      <c r="G136" s="279"/>
      <c r="H136" s="282">
        <v>10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8" t="s">
        <v>666</v>
      </c>
      <c r="AU136" s="288" t="s">
        <v>84</v>
      </c>
      <c r="AV136" s="14" t="s">
        <v>84</v>
      </c>
      <c r="AW136" s="14" t="s">
        <v>31</v>
      </c>
      <c r="AX136" s="14" t="s">
        <v>82</v>
      </c>
      <c r="AY136" s="288" t="s">
        <v>129</v>
      </c>
    </row>
    <row r="137" s="2" customFormat="1" ht="21.75" customHeight="1">
      <c r="A137" s="38"/>
      <c r="B137" s="39"/>
      <c r="C137" s="235" t="s">
        <v>162</v>
      </c>
      <c r="D137" s="235" t="s">
        <v>132</v>
      </c>
      <c r="E137" s="236" t="s">
        <v>163</v>
      </c>
      <c r="F137" s="237" t="s">
        <v>164</v>
      </c>
      <c r="G137" s="238" t="s">
        <v>165</v>
      </c>
      <c r="H137" s="239">
        <v>4</v>
      </c>
      <c r="I137" s="240"/>
      <c r="J137" s="241">
        <f>ROUND(I137*H137,2)</f>
        <v>0</v>
      </c>
      <c r="K137" s="237" t="s">
        <v>220</v>
      </c>
      <c r="L137" s="44"/>
      <c r="M137" s="242" t="s">
        <v>1</v>
      </c>
      <c r="N137" s="243" t="s">
        <v>39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137</v>
      </c>
      <c r="AT137" s="246" t="s">
        <v>132</v>
      </c>
      <c r="AU137" s="246" t="s">
        <v>84</v>
      </c>
      <c r="AY137" s="17" t="s">
        <v>129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82</v>
      </c>
      <c r="BK137" s="247">
        <f>ROUND(I137*H137,2)</f>
        <v>0</v>
      </c>
      <c r="BL137" s="17" t="s">
        <v>137</v>
      </c>
      <c r="BM137" s="246" t="s">
        <v>917</v>
      </c>
    </row>
    <row r="138" s="2" customFormat="1">
      <c r="A138" s="38"/>
      <c r="B138" s="39"/>
      <c r="C138" s="40"/>
      <c r="D138" s="248" t="s">
        <v>139</v>
      </c>
      <c r="E138" s="40"/>
      <c r="F138" s="249" t="s">
        <v>918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84</v>
      </c>
    </row>
    <row r="139" s="2" customFormat="1">
      <c r="A139" s="38"/>
      <c r="B139" s="39"/>
      <c r="C139" s="40"/>
      <c r="D139" s="248" t="s">
        <v>160</v>
      </c>
      <c r="E139" s="40"/>
      <c r="F139" s="252" t="s">
        <v>168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160</v>
      </c>
      <c r="AU139" s="17" t="s">
        <v>84</v>
      </c>
    </row>
    <row r="140" s="2" customFormat="1" ht="21.75" customHeight="1">
      <c r="A140" s="38"/>
      <c r="B140" s="39"/>
      <c r="C140" s="235" t="s">
        <v>169</v>
      </c>
      <c r="D140" s="235" t="s">
        <v>132</v>
      </c>
      <c r="E140" s="236" t="s">
        <v>427</v>
      </c>
      <c r="F140" s="237" t="s">
        <v>428</v>
      </c>
      <c r="G140" s="238" t="s">
        <v>165</v>
      </c>
      <c r="H140" s="239">
        <v>12</v>
      </c>
      <c r="I140" s="240"/>
      <c r="J140" s="241">
        <f>ROUND(I140*H140,2)</f>
        <v>0</v>
      </c>
      <c r="K140" s="237" t="s">
        <v>220</v>
      </c>
      <c r="L140" s="44"/>
      <c r="M140" s="242" t="s">
        <v>1</v>
      </c>
      <c r="N140" s="243" t="s">
        <v>39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137</v>
      </c>
      <c r="AT140" s="246" t="s">
        <v>132</v>
      </c>
      <c r="AU140" s="246" t="s">
        <v>84</v>
      </c>
      <c r="AY140" s="17" t="s">
        <v>129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82</v>
      </c>
      <c r="BK140" s="247">
        <f>ROUND(I140*H140,2)</f>
        <v>0</v>
      </c>
      <c r="BL140" s="17" t="s">
        <v>137</v>
      </c>
      <c r="BM140" s="246" t="s">
        <v>919</v>
      </c>
    </row>
    <row r="141" s="2" customFormat="1">
      <c r="A141" s="38"/>
      <c r="B141" s="39"/>
      <c r="C141" s="40"/>
      <c r="D141" s="248" t="s">
        <v>139</v>
      </c>
      <c r="E141" s="40"/>
      <c r="F141" s="249" t="s">
        <v>920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84</v>
      </c>
    </row>
    <row r="142" s="2" customFormat="1">
      <c r="A142" s="38"/>
      <c r="B142" s="39"/>
      <c r="C142" s="40"/>
      <c r="D142" s="248" t="s">
        <v>160</v>
      </c>
      <c r="E142" s="40"/>
      <c r="F142" s="252" t="s">
        <v>168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84</v>
      </c>
    </row>
    <row r="143" s="2" customFormat="1" ht="21.75" customHeight="1">
      <c r="A143" s="38"/>
      <c r="B143" s="39"/>
      <c r="C143" s="235" t="s">
        <v>175</v>
      </c>
      <c r="D143" s="235" t="s">
        <v>132</v>
      </c>
      <c r="E143" s="236" t="s">
        <v>921</v>
      </c>
      <c r="F143" s="237" t="s">
        <v>922</v>
      </c>
      <c r="G143" s="238" t="s">
        <v>693</v>
      </c>
      <c r="H143" s="239">
        <v>164</v>
      </c>
      <c r="I143" s="240"/>
      <c r="J143" s="241">
        <f>ROUND(I143*H143,2)</f>
        <v>0</v>
      </c>
      <c r="K143" s="237" t="s">
        <v>220</v>
      </c>
      <c r="L143" s="44"/>
      <c r="M143" s="242" t="s">
        <v>1</v>
      </c>
      <c r="N143" s="243" t="s">
        <v>39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137</v>
      </c>
      <c r="AT143" s="246" t="s">
        <v>132</v>
      </c>
      <c r="AU143" s="246" t="s">
        <v>84</v>
      </c>
      <c r="AY143" s="17" t="s">
        <v>129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82</v>
      </c>
      <c r="BK143" s="247">
        <f>ROUND(I143*H143,2)</f>
        <v>0</v>
      </c>
      <c r="BL143" s="17" t="s">
        <v>137</v>
      </c>
      <c r="BM143" s="246" t="s">
        <v>923</v>
      </c>
    </row>
    <row r="144" s="2" customFormat="1">
      <c r="A144" s="38"/>
      <c r="B144" s="39"/>
      <c r="C144" s="40"/>
      <c r="D144" s="248" t="s">
        <v>139</v>
      </c>
      <c r="E144" s="40"/>
      <c r="F144" s="249" t="s">
        <v>924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84</v>
      </c>
    </row>
    <row r="145" s="14" customFormat="1">
      <c r="A145" s="14"/>
      <c r="B145" s="278"/>
      <c r="C145" s="279"/>
      <c r="D145" s="248" t="s">
        <v>666</v>
      </c>
      <c r="E145" s="280" t="s">
        <v>1</v>
      </c>
      <c r="F145" s="281" t="s">
        <v>925</v>
      </c>
      <c r="G145" s="279"/>
      <c r="H145" s="282">
        <v>164</v>
      </c>
      <c r="I145" s="283"/>
      <c r="J145" s="279"/>
      <c r="K145" s="279"/>
      <c r="L145" s="284"/>
      <c r="M145" s="285"/>
      <c r="N145" s="286"/>
      <c r="O145" s="286"/>
      <c r="P145" s="286"/>
      <c r="Q145" s="286"/>
      <c r="R145" s="286"/>
      <c r="S145" s="286"/>
      <c r="T145" s="28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8" t="s">
        <v>666</v>
      </c>
      <c r="AU145" s="288" t="s">
        <v>84</v>
      </c>
      <c r="AV145" s="14" t="s">
        <v>84</v>
      </c>
      <c r="AW145" s="14" t="s">
        <v>31</v>
      </c>
      <c r="AX145" s="14" t="s">
        <v>82</v>
      </c>
      <c r="AY145" s="288" t="s">
        <v>129</v>
      </c>
    </row>
    <row r="146" s="2" customFormat="1" ht="21.75" customHeight="1">
      <c r="A146" s="38"/>
      <c r="B146" s="39"/>
      <c r="C146" s="235" t="s">
        <v>181</v>
      </c>
      <c r="D146" s="235" t="s">
        <v>132</v>
      </c>
      <c r="E146" s="236" t="s">
        <v>926</v>
      </c>
      <c r="F146" s="237" t="s">
        <v>927</v>
      </c>
      <c r="G146" s="238" t="s">
        <v>190</v>
      </c>
      <c r="H146" s="239">
        <v>2</v>
      </c>
      <c r="I146" s="240"/>
      <c r="J146" s="241">
        <f>ROUND(I146*H146,2)</f>
        <v>0</v>
      </c>
      <c r="K146" s="237" t="s">
        <v>220</v>
      </c>
      <c r="L146" s="44"/>
      <c r="M146" s="242" t="s">
        <v>1</v>
      </c>
      <c r="N146" s="243" t="s">
        <v>39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137</v>
      </c>
      <c r="AT146" s="246" t="s">
        <v>132</v>
      </c>
      <c r="AU146" s="246" t="s">
        <v>84</v>
      </c>
      <c r="AY146" s="17" t="s">
        <v>129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82</v>
      </c>
      <c r="BK146" s="247">
        <f>ROUND(I146*H146,2)</f>
        <v>0</v>
      </c>
      <c r="BL146" s="17" t="s">
        <v>137</v>
      </c>
      <c r="BM146" s="246" t="s">
        <v>928</v>
      </c>
    </row>
    <row r="147" s="2" customFormat="1">
      <c r="A147" s="38"/>
      <c r="B147" s="39"/>
      <c r="C147" s="40"/>
      <c r="D147" s="248" t="s">
        <v>139</v>
      </c>
      <c r="E147" s="40"/>
      <c r="F147" s="249" t="s">
        <v>929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84</v>
      </c>
    </row>
    <row r="148" s="2" customFormat="1" ht="21.75" customHeight="1">
      <c r="A148" s="38"/>
      <c r="B148" s="39"/>
      <c r="C148" s="235" t="s">
        <v>187</v>
      </c>
      <c r="D148" s="235" t="s">
        <v>132</v>
      </c>
      <c r="E148" s="236" t="s">
        <v>438</v>
      </c>
      <c r="F148" s="237" t="s">
        <v>439</v>
      </c>
      <c r="G148" s="238" t="s">
        <v>190</v>
      </c>
      <c r="H148" s="239">
        <v>16</v>
      </c>
      <c r="I148" s="240"/>
      <c r="J148" s="241">
        <f>ROUND(I148*H148,2)</f>
        <v>0</v>
      </c>
      <c r="K148" s="237" t="s">
        <v>220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137</v>
      </c>
      <c r="AT148" s="246" t="s">
        <v>132</v>
      </c>
      <c r="AU148" s="246" t="s">
        <v>84</v>
      </c>
      <c r="AY148" s="17" t="s">
        <v>129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137</v>
      </c>
      <c r="BM148" s="246" t="s">
        <v>930</v>
      </c>
    </row>
    <row r="149" s="2" customFormat="1">
      <c r="A149" s="38"/>
      <c r="B149" s="39"/>
      <c r="C149" s="40"/>
      <c r="D149" s="248" t="s">
        <v>139</v>
      </c>
      <c r="E149" s="40"/>
      <c r="F149" s="249" t="s">
        <v>441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84</v>
      </c>
    </row>
    <row r="150" s="2" customFormat="1" ht="21.75" customHeight="1">
      <c r="A150" s="38"/>
      <c r="B150" s="39"/>
      <c r="C150" s="235" t="s">
        <v>193</v>
      </c>
      <c r="D150" s="235" t="s">
        <v>132</v>
      </c>
      <c r="E150" s="236" t="s">
        <v>931</v>
      </c>
      <c r="F150" s="237" t="s">
        <v>932</v>
      </c>
      <c r="G150" s="238" t="s">
        <v>190</v>
      </c>
      <c r="H150" s="239">
        <v>2</v>
      </c>
      <c r="I150" s="240"/>
      <c r="J150" s="241">
        <f>ROUND(I150*H150,2)</f>
        <v>0</v>
      </c>
      <c r="K150" s="237" t="s">
        <v>220</v>
      </c>
      <c r="L150" s="44"/>
      <c r="M150" s="242" t="s">
        <v>1</v>
      </c>
      <c r="N150" s="243" t="s">
        <v>39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137</v>
      </c>
      <c r="AT150" s="246" t="s">
        <v>132</v>
      </c>
      <c r="AU150" s="246" t="s">
        <v>84</v>
      </c>
      <c r="AY150" s="17" t="s">
        <v>129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82</v>
      </c>
      <c r="BK150" s="247">
        <f>ROUND(I150*H150,2)</f>
        <v>0</v>
      </c>
      <c r="BL150" s="17" t="s">
        <v>137</v>
      </c>
      <c r="BM150" s="246" t="s">
        <v>933</v>
      </c>
    </row>
    <row r="151" s="2" customFormat="1">
      <c r="A151" s="38"/>
      <c r="B151" s="39"/>
      <c r="C151" s="40"/>
      <c r="D151" s="248" t="s">
        <v>139</v>
      </c>
      <c r="E151" s="40"/>
      <c r="F151" s="249" t="s">
        <v>934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84</v>
      </c>
    </row>
    <row r="152" s="2" customFormat="1" ht="21.75" customHeight="1">
      <c r="A152" s="38"/>
      <c r="B152" s="39"/>
      <c r="C152" s="235" t="s">
        <v>198</v>
      </c>
      <c r="D152" s="235" t="s">
        <v>132</v>
      </c>
      <c r="E152" s="236" t="s">
        <v>442</v>
      </c>
      <c r="F152" s="237" t="s">
        <v>443</v>
      </c>
      <c r="G152" s="238" t="s">
        <v>190</v>
      </c>
      <c r="H152" s="239">
        <v>2</v>
      </c>
      <c r="I152" s="240"/>
      <c r="J152" s="241">
        <f>ROUND(I152*H152,2)</f>
        <v>0</v>
      </c>
      <c r="K152" s="237" t="s">
        <v>220</v>
      </c>
      <c r="L152" s="44"/>
      <c r="M152" s="242" t="s">
        <v>1</v>
      </c>
      <c r="N152" s="243" t="s">
        <v>39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137</v>
      </c>
      <c r="AT152" s="246" t="s">
        <v>132</v>
      </c>
      <c r="AU152" s="246" t="s">
        <v>84</v>
      </c>
      <c r="AY152" s="17" t="s">
        <v>129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82</v>
      </c>
      <c r="BK152" s="247">
        <f>ROUND(I152*H152,2)</f>
        <v>0</v>
      </c>
      <c r="BL152" s="17" t="s">
        <v>137</v>
      </c>
      <c r="BM152" s="246" t="s">
        <v>935</v>
      </c>
    </row>
    <row r="153" s="2" customFormat="1">
      <c r="A153" s="38"/>
      <c r="B153" s="39"/>
      <c r="C153" s="40"/>
      <c r="D153" s="248" t="s">
        <v>139</v>
      </c>
      <c r="E153" s="40"/>
      <c r="F153" s="249" t="s">
        <v>445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84</v>
      </c>
    </row>
    <row r="154" s="2" customFormat="1" ht="33" customHeight="1">
      <c r="A154" s="38"/>
      <c r="B154" s="39"/>
      <c r="C154" s="235" t="s">
        <v>203</v>
      </c>
      <c r="D154" s="235" t="s">
        <v>132</v>
      </c>
      <c r="E154" s="236" t="s">
        <v>936</v>
      </c>
      <c r="F154" s="237" t="s">
        <v>937</v>
      </c>
      <c r="G154" s="238" t="s">
        <v>157</v>
      </c>
      <c r="H154" s="239">
        <v>200</v>
      </c>
      <c r="I154" s="240"/>
      <c r="J154" s="241">
        <f>ROUND(I154*H154,2)</f>
        <v>0</v>
      </c>
      <c r="K154" s="237" t="s">
        <v>220</v>
      </c>
      <c r="L154" s="44"/>
      <c r="M154" s="242" t="s">
        <v>1</v>
      </c>
      <c r="N154" s="243" t="s">
        <v>39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137</v>
      </c>
      <c r="AT154" s="246" t="s">
        <v>132</v>
      </c>
      <c r="AU154" s="246" t="s">
        <v>84</v>
      </c>
      <c r="AY154" s="17" t="s">
        <v>129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82</v>
      </c>
      <c r="BK154" s="247">
        <f>ROUND(I154*H154,2)</f>
        <v>0</v>
      </c>
      <c r="BL154" s="17" t="s">
        <v>137</v>
      </c>
      <c r="BM154" s="246" t="s">
        <v>938</v>
      </c>
    </row>
    <row r="155" s="2" customFormat="1">
      <c r="A155" s="38"/>
      <c r="B155" s="39"/>
      <c r="C155" s="40"/>
      <c r="D155" s="248" t="s">
        <v>139</v>
      </c>
      <c r="E155" s="40"/>
      <c r="F155" s="249" t="s">
        <v>939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84</v>
      </c>
    </row>
    <row r="156" s="2" customFormat="1">
      <c r="A156" s="38"/>
      <c r="B156" s="39"/>
      <c r="C156" s="40"/>
      <c r="D156" s="248" t="s">
        <v>160</v>
      </c>
      <c r="E156" s="40"/>
      <c r="F156" s="252" t="s">
        <v>161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84</v>
      </c>
    </row>
    <row r="157" s="14" customFormat="1">
      <c r="A157" s="14"/>
      <c r="B157" s="278"/>
      <c r="C157" s="279"/>
      <c r="D157" s="248" t="s">
        <v>666</v>
      </c>
      <c r="E157" s="280" t="s">
        <v>1</v>
      </c>
      <c r="F157" s="281" t="s">
        <v>940</v>
      </c>
      <c r="G157" s="279"/>
      <c r="H157" s="282">
        <v>200</v>
      </c>
      <c r="I157" s="283"/>
      <c r="J157" s="279"/>
      <c r="K157" s="279"/>
      <c r="L157" s="284"/>
      <c r="M157" s="285"/>
      <c r="N157" s="286"/>
      <c r="O157" s="286"/>
      <c r="P157" s="286"/>
      <c r="Q157" s="286"/>
      <c r="R157" s="286"/>
      <c r="S157" s="286"/>
      <c r="T157" s="28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8" t="s">
        <v>666</v>
      </c>
      <c r="AU157" s="288" t="s">
        <v>84</v>
      </c>
      <c r="AV157" s="14" t="s">
        <v>84</v>
      </c>
      <c r="AW157" s="14" t="s">
        <v>31</v>
      </c>
      <c r="AX157" s="14" t="s">
        <v>82</v>
      </c>
      <c r="AY157" s="288" t="s">
        <v>129</v>
      </c>
    </row>
    <row r="158" s="2" customFormat="1" ht="33" customHeight="1">
      <c r="A158" s="38"/>
      <c r="B158" s="39"/>
      <c r="C158" s="235" t="s">
        <v>208</v>
      </c>
      <c r="D158" s="235" t="s">
        <v>132</v>
      </c>
      <c r="E158" s="236" t="s">
        <v>941</v>
      </c>
      <c r="F158" s="237" t="s">
        <v>942</v>
      </c>
      <c r="G158" s="238" t="s">
        <v>157</v>
      </c>
      <c r="H158" s="239">
        <v>200</v>
      </c>
      <c r="I158" s="240"/>
      <c r="J158" s="241">
        <f>ROUND(I158*H158,2)</f>
        <v>0</v>
      </c>
      <c r="K158" s="237" t="s">
        <v>220</v>
      </c>
      <c r="L158" s="44"/>
      <c r="M158" s="242" t="s">
        <v>1</v>
      </c>
      <c r="N158" s="243" t="s">
        <v>39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137</v>
      </c>
      <c r="AT158" s="246" t="s">
        <v>132</v>
      </c>
      <c r="AU158" s="246" t="s">
        <v>84</v>
      </c>
      <c r="AY158" s="17" t="s">
        <v>129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82</v>
      </c>
      <c r="BK158" s="247">
        <f>ROUND(I158*H158,2)</f>
        <v>0</v>
      </c>
      <c r="BL158" s="17" t="s">
        <v>137</v>
      </c>
      <c r="BM158" s="246" t="s">
        <v>943</v>
      </c>
    </row>
    <row r="159" s="2" customFormat="1">
      <c r="A159" s="38"/>
      <c r="B159" s="39"/>
      <c r="C159" s="40"/>
      <c r="D159" s="248" t="s">
        <v>139</v>
      </c>
      <c r="E159" s="40"/>
      <c r="F159" s="249" t="s">
        <v>944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84</v>
      </c>
    </row>
    <row r="160" s="2" customFormat="1">
      <c r="A160" s="38"/>
      <c r="B160" s="39"/>
      <c r="C160" s="40"/>
      <c r="D160" s="248" t="s">
        <v>160</v>
      </c>
      <c r="E160" s="40"/>
      <c r="F160" s="252" t="s">
        <v>161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84</v>
      </c>
    </row>
    <row r="161" s="14" customFormat="1">
      <c r="A161" s="14"/>
      <c r="B161" s="278"/>
      <c r="C161" s="279"/>
      <c r="D161" s="248" t="s">
        <v>666</v>
      </c>
      <c r="E161" s="280" t="s">
        <v>1</v>
      </c>
      <c r="F161" s="281" t="s">
        <v>940</v>
      </c>
      <c r="G161" s="279"/>
      <c r="H161" s="282">
        <v>200</v>
      </c>
      <c r="I161" s="283"/>
      <c r="J161" s="279"/>
      <c r="K161" s="279"/>
      <c r="L161" s="284"/>
      <c r="M161" s="285"/>
      <c r="N161" s="286"/>
      <c r="O161" s="286"/>
      <c r="P161" s="286"/>
      <c r="Q161" s="286"/>
      <c r="R161" s="286"/>
      <c r="S161" s="286"/>
      <c r="T161" s="28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8" t="s">
        <v>666</v>
      </c>
      <c r="AU161" s="288" t="s">
        <v>84</v>
      </c>
      <c r="AV161" s="14" t="s">
        <v>84</v>
      </c>
      <c r="AW161" s="14" t="s">
        <v>31</v>
      </c>
      <c r="AX161" s="14" t="s">
        <v>82</v>
      </c>
      <c r="AY161" s="288" t="s">
        <v>129</v>
      </c>
    </row>
    <row r="162" s="2" customFormat="1" ht="21.75" customHeight="1">
      <c r="A162" s="38"/>
      <c r="B162" s="39"/>
      <c r="C162" s="235" t="s">
        <v>8</v>
      </c>
      <c r="D162" s="235" t="s">
        <v>132</v>
      </c>
      <c r="E162" s="236" t="s">
        <v>945</v>
      </c>
      <c r="F162" s="237" t="s">
        <v>946</v>
      </c>
      <c r="G162" s="238" t="s">
        <v>157</v>
      </c>
      <c r="H162" s="239">
        <v>200</v>
      </c>
      <c r="I162" s="240"/>
      <c r="J162" s="241">
        <f>ROUND(I162*H162,2)</f>
        <v>0</v>
      </c>
      <c r="K162" s="237" t="s">
        <v>220</v>
      </c>
      <c r="L162" s="44"/>
      <c r="M162" s="242" t="s">
        <v>1</v>
      </c>
      <c r="N162" s="243" t="s">
        <v>39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137</v>
      </c>
      <c r="AT162" s="246" t="s">
        <v>132</v>
      </c>
      <c r="AU162" s="246" t="s">
        <v>84</v>
      </c>
      <c r="AY162" s="17" t="s">
        <v>129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82</v>
      </c>
      <c r="BK162" s="247">
        <f>ROUND(I162*H162,2)</f>
        <v>0</v>
      </c>
      <c r="BL162" s="17" t="s">
        <v>137</v>
      </c>
      <c r="BM162" s="246" t="s">
        <v>947</v>
      </c>
    </row>
    <row r="163" s="2" customFormat="1">
      <c r="A163" s="38"/>
      <c r="B163" s="39"/>
      <c r="C163" s="40"/>
      <c r="D163" s="248" t="s">
        <v>139</v>
      </c>
      <c r="E163" s="40"/>
      <c r="F163" s="249" t="s">
        <v>948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84</v>
      </c>
    </row>
    <row r="164" s="2" customFormat="1">
      <c r="A164" s="38"/>
      <c r="B164" s="39"/>
      <c r="C164" s="40"/>
      <c r="D164" s="248" t="s">
        <v>160</v>
      </c>
      <c r="E164" s="40"/>
      <c r="F164" s="252" t="s">
        <v>715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160</v>
      </c>
      <c r="AU164" s="17" t="s">
        <v>84</v>
      </c>
    </row>
    <row r="165" s="2" customFormat="1" ht="21.75" customHeight="1">
      <c r="A165" s="38"/>
      <c r="B165" s="39"/>
      <c r="C165" s="235" t="s">
        <v>217</v>
      </c>
      <c r="D165" s="235" t="s">
        <v>132</v>
      </c>
      <c r="E165" s="236" t="s">
        <v>949</v>
      </c>
      <c r="F165" s="237" t="s">
        <v>950</v>
      </c>
      <c r="G165" s="238" t="s">
        <v>157</v>
      </c>
      <c r="H165" s="239">
        <v>200</v>
      </c>
      <c r="I165" s="240"/>
      <c r="J165" s="241">
        <f>ROUND(I165*H165,2)</f>
        <v>0</v>
      </c>
      <c r="K165" s="237" t="s">
        <v>220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137</v>
      </c>
      <c r="AT165" s="246" t="s">
        <v>132</v>
      </c>
      <c r="AU165" s="246" t="s">
        <v>84</v>
      </c>
      <c r="AY165" s="17" t="s">
        <v>129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137</v>
      </c>
      <c r="BM165" s="246" t="s">
        <v>951</v>
      </c>
    </row>
    <row r="166" s="2" customFormat="1">
      <c r="A166" s="38"/>
      <c r="B166" s="39"/>
      <c r="C166" s="40"/>
      <c r="D166" s="248" t="s">
        <v>139</v>
      </c>
      <c r="E166" s="40"/>
      <c r="F166" s="249" t="s">
        <v>952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84</v>
      </c>
    </row>
    <row r="167" s="2" customFormat="1">
      <c r="A167" s="38"/>
      <c r="B167" s="39"/>
      <c r="C167" s="40"/>
      <c r="D167" s="248" t="s">
        <v>160</v>
      </c>
      <c r="E167" s="40"/>
      <c r="F167" s="252" t="s">
        <v>715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84</v>
      </c>
    </row>
    <row r="168" s="2" customFormat="1" ht="21.75" customHeight="1">
      <c r="A168" s="38"/>
      <c r="B168" s="39"/>
      <c r="C168" s="235" t="s">
        <v>223</v>
      </c>
      <c r="D168" s="235" t="s">
        <v>132</v>
      </c>
      <c r="E168" s="236" t="s">
        <v>953</v>
      </c>
      <c r="F168" s="237" t="s">
        <v>954</v>
      </c>
      <c r="G168" s="238" t="s">
        <v>955</v>
      </c>
      <c r="H168" s="239">
        <v>4</v>
      </c>
      <c r="I168" s="240"/>
      <c r="J168" s="241">
        <f>ROUND(I168*H168,2)</f>
        <v>0</v>
      </c>
      <c r="K168" s="237" t="s">
        <v>220</v>
      </c>
      <c r="L168" s="44"/>
      <c r="M168" s="242" t="s">
        <v>1</v>
      </c>
      <c r="N168" s="243" t="s">
        <v>39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137</v>
      </c>
      <c r="AT168" s="246" t="s">
        <v>132</v>
      </c>
      <c r="AU168" s="246" t="s">
        <v>84</v>
      </c>
      <c r="AY168" s="17" t="s">
        <v>129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82</v>
      </c>
      <c r="BK168" s="247">
        <f>ROUND(I168*H168,2)</f>
        <v>0</v>
      </c>
      <c r="BL168" s="17" t="s">
        <v>137</v>
      </c>
      <c r="BM168" s="246" t="s">
        <v>956</v>
      </c>
    </row>
    <row r="169" s="2" customFormat="1">
      <c r="A169" s="38"/>
      <c r="B169" s="39"/>
      <c r="C169" s="40"/>
      <c r="D169" s="248" t="s">
        <v>139</v>
      </c>
      <c r="E169" s="40"/>
      <c r="F169" s="249" t="s">
        <v>957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139</v>
      </c>
      <c r="AU169" s="17" t="s">
        <v>84</v>
      </c>
    </row>
    <row r="170" s="14" customFormat="1">
      <c r="A170" s="14"/>
      <c r="B170" s="278"/>
      <c r="C170" s="279"/>
      <c r="D170" s="248" t="s">
        <v>666</v>
      </c>
      <c r="E170" s="280" t="s">
        <v>1</v>
      </c>
      <c r="F170" s="281" t="s">
        <v>958</v>
      </c>
      <c r="G170" s="279"/>
      <c r="H170" s="282">
        <v>4</v>
      </c>
      <c r="I170" s="283"/>
      <c r="J170" s="279"/>
      <c r="K170" s="279"/>
      <c r="L170" s="284"/>
      <c r="M170" s="285"/>
      <c r="N170" s="286"/>
      <c r="O170" s="286"/>
      <c r="P170" s="286"/>
      <c r="Q170" s="286"/>
      <c r="R170" s="286"/>
      <c r="S170" s="286"/>
      <c r="T170" s="28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8" t="s">
        <v>666</v>
      </c>
      <c r="AU170" s="288" t="s">
        <v>84</v>
      </c>
      <c r="AV170" s="14" t="s">
        <v>84</v>
      </c>
      <c r="AW170" s="14" t="s">
        <v>31</v>
      </c>
      <c r="AX170" s="14" t="s">
        <v>82</v>
      </c>
      <c r="AY170" s="288" t="s">
        <v>129</v>
      </c>
    </row>
    <row r="171" s="2" customFormat="1" ht="21.75" customHeight="1">
      <c r="A171" s="38"/>
      <c r="B171" s="39"/>
      <c r="C171" s="235" t="s">
        <v>228</v>
      </c>
      <c r="D171" s="235" t="s">
        <v>132</v>
      </c>
      <c r="E171" s="236" t="s">
        <v>959</v>
      </c>
      <c r="F171" s="237" t="s">
        <v>960</v>
      </c>
      <c r="G171" s="238" t="s">
        <v>955</v>
      </c>
      <c r="H171" s="239">
        <v>4</v>
      </c>
      <c r="I171" s="240"/>
      <c r="J171" s="241">
        <f>ROUND(I171*H171,2)</f>
        <v>0</v>
      </c>
      <c r="K171" s="237" t="s">
        <v>220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137</v>
      </c>
      <c r="AT171" s="246" t="s">
        <v>132</v>
      </c>
      <c r="AU171" s="246" t="s">
        <v>84</v>
      </c>
      <c r="AY171" s="17" t="s">
        <v>129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137</v>
      </c>
      <c r="BM171" s="246" t="s">
        <v>961</v>
      </c>
    </row>
    <row r="172" s="2" customFormat="1">
      <c r="A172" s="38"/>
      <c r="B172" s="39"/>
      <c r="C172" s="40"/>
      <c r="D172" s="248" t="s">
        <v>139</v>
      </c>
      <c r="E172" s="40"/>
      <c r="F172" s="249" t="s">
        <v>962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84</v>
      </c>
    </row>
    <row r="173" s="14" customFormat="1">
      <c r="A173" s="14"/>
      <c r="B173" s="278"/>
      <c r="C173" s="279"/>
      <c r="D173" s="248" t="s">
        <v>666</v>
      </c>
      <c r="E173" s="280" t="s">
        <v>1</v>
      </c>
      <c r="F173" s="281" t="s">
        <v>963</v>
      </c>
      <c r="G173" s="279"/>
      <c r="H173" s="282">
        <v>4</v>
      </c>
      <c r="I173" s="283"/>
      <c r="J173" s="279"/>
      <c r="K173" s="279"/>
      <c r="L173" s="284"/>
      <c r="M173" s="285"/>
      <c r="N173" s="286"/>
      <c r="O173" s="286"/>
      <c r="P173" s="286"/>
      <c r="Q173" s="286"/>
      <c r="R173" s="286"/>
      <c r="S173" s="286"/>
      <c r="T173" s="28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8" t="s">
        <v>666</v>
      </c>
      <c r="AU173" s="288" t="s">
        <v>84</v>
      </c>
      <c r="AV173" s="14" t="s">
        <v>84</v>
      </c>
      <c r="AW173" s="14" t="s">
        <v>31</v>
      </c>
      <c r="AX173" s="14" t="s">
        <v>82</v>
      </c>
      <c r="AY173" s="288" t="s">
        <v>129</v>
      </c>
    </row>
    <row r="174" s="2" customFormat="1" ht="21.75" customHeight="1">
      <c r="A174" s="38"/>
      <c r="B174" s="39"/>
      <c r="C174" s="235" t="s">
        <v>233</v>
      </c>
      <c r="D174" s="235" t="s">
        <v>132</v>
      </c>
      <c r="E174" s="236" t="s">
        <v>964</v>
      </c>
      <c r="F174" s="237" t="s">
        <v>965</v>
      </c>
      <c r="G174" s="238" t="s">
        <v>165</v>
      </c>
      <c r="H174" s="239">
        <v>12</v>
      </c>
      <c r="I174" s="240"/>
      <c r="J174" s="241">
        <f>ROUND(I174*H174,2)</f>
        <v>0</v>
      </c>
      <c r="K174" s="237" t="s">
        <v>220</v>
      </c>
      <c r="L174" s="44"/>
      <c r="M174" s="242" t="s">
        <v>1</v>
      </c>
      <c r="N174" s="243" t="s">
        <v>39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137</v>
      </c>
      <c r="AT174" s="246" t="s">
        <v>132</v>
      </c>
      <c r="AU174" s="246" t="s">
        <v>84</v>
      </c>
      <c r="AY174" s="17" t="s">
        <v>129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82</v>
      </c>
      <c r="BK174" s="247">
        <f>ROUND(I174*H174,2)</f>
        <v>0</v>
      </c>
      <c r="BL174" s="17" t="s">
        <v>137</v>
      </c>
      <c r="BM174" s="246" t="s">
        <v>966</v>
      </c>
    </row>
    <row r="175" s="2" customFormat="1">
      <c r="A175" s="38"/>
      <c r="B175" s="39"/>
      <c r="C175" s="40"/>
      <c r="D175" s="248" t="s">
        <v>139</v>
      </c>
      <c r="E175" s="40"/>
      <c r="F175" s="249" t="s">
        <v>967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84</v>
      </c>
    </row>
    <row r="176" s="2" customFormat="1" ht="21.75" customHeight="1">
      <c r="A176" s="38"/>
      <c r="B176" s="39"/>
      <c r="C176" s="235" t="s">
        <v>239</v>
      </c>
      <c r="D176" s="235" t="s">
        <v>132</v>
      </c>
      <c r="E176" s="236" t="s">
        <v>968</v>
      </c>
      <c r="F176" s="237" t="s">
        <v>969</v>
      </c>
      <c r="G176" s="238" t="s">
        <v>165</v>
      </c>
      <c r="H176" s="239">
        <v>8</v>
      </c>
      <c r="I176" s="240"/>
      <c r="J176" s="241">
        <f>ROUND(I176*H176,2)</f>
        <v>0</v>
      </c>
      <c r="K176" s="237" t="s">
        <v>220</v>
      </c>
      <c r="L176" s="44"/>
      <c r="M176" s="242" t="s">
        <v>1</v>
      </c>
      <c r="N176" s="243" t="s">
        <v>39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137</v>
      </c>
      <c r="AT176" s="246" t="s">
        <v>132</v>
      </c>
      <c r="AU176" s="246" t="s">
        <v>84</v>
      </c>
      <c r="AY176" s="17" t="s">
        <v>129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82</v>
      </c>
      <c r="BK176" s="247">
        <f>ROUND(I176*H176,2)</f>
        <v>0</v>
      </c>
      <c r="BL176" s="17" t="s">
        <v>137</v>
      </c>
      <c r="BM176" s="246" t="s">
        <v>970</v>
      </c>
    </row>
    <row r="177" s="2" customFormat="1">
      <c r="A177" s="38"/>
      <c r="B177" s="39"/>
      <c r="C177" s="40"/>
      <c r="D177" s="248" t="s">
        <v>139</v>
      </c>
      <c r="E177" s="40"/>
      <c r="F177" s="249" t="s">
        <v>971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84</v>
      </c>
    </row>
    <row r="178" s="2" customFormat="1" ht="21.75" customHeight="1">
      <c r="A178" s="38"/>
      <c r="B178" s="39"/>
      <c r="C178" s="253" t="s">
        <v>7</v>
      </c>
      <c r="D178" s="253" t="s">
        <v>263</v>
      </c>
      <c r="E178" s="254" t="s">
        <v>972</v>
      </c>
      <c r="F178" s="255" t="s">
        <v>973</v>
      </c>
      <c r="G178" s="256" t="s">
        <v>165</v>
      </c>
      <c r="H178" s="257">
        <v>11</v>
      </c>
      <c r="I178" s="258"/>
      <c r="J178" s="259">
        <f>ROUND(I178*H178,2)</f>
        <v>0</v>
      </c>
      <c r="K178" s="255" t="s">
        <v>220</v>
      </c>
      <c r="L178" s="260"/>
      <c r="M178" s="261" t="s">
        <v>1</v>
      </c>
      <c r="N178" s="262" t="s">
        <v>39</v>
      </c>
      <c r="O178" s="91"/>
      <c r="P178" s="244">
        <f>O178*H178</f>
        <v>0</v>
      </c>
      <c r="Q178" s="244">
        <v>0.01004</v>
      </c>
      <c r="R178" s="244">
        <f>Q178*H178</f>
        <v>0.11044000000000001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175</v>
      </c>
      <c r="AT178" s="246" t="s">
        <v>263</v>
      </c>
      <c r="AU178" s="246" t="s">
        <v>84</v>
      </c>
      <c r="AY178" s="17" t="s">
        <v>129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82</v>
      </c>
      <c r="BK178" s="247">
        <f>ROUND(I178*H178,2)</f>
        <v>0</v>
      </c>
      <c r="BL178" s="17" t="s">
        <v>137</v>
      </c>
      <c r="BM178" s="246" t="s">
        <v>974</v>
      </c>
    </row>
    <row r="179" s="2" customFormat="1">
      <c r="A179" s="38"/>
      <c r="B179" s="39"/>
      <c r="C179" s="40"/>
      <c r="D179" s="248" t="s">
        <v>139</v>
      </c>
      <c r="E179" s="40"/>
      <c r="F179" s="249" t="s">
        <v>973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139</v>
      </c>
      <c r="AU179" s="17" t="s">
        <v>84</v>
      </c>
    </row>
    <row r="180" s="2" customFormat="1" ht="21.75" customHeight="1">
      <c r="A180" s="38"/>
      <c r="B180" s="39"/>
      <c r="C180" s="253" t="s">
        <v>248</v>
      </c>
      <c r="D180" s="253" t="s">
        <v>263</v>
      </c>
      <c r="E180" s="254" t="s">
        <v>975</v>
      </c>
      <c r="F180" s="255" t="s">
        <v>976</v>
      </c>
      <c r="G180" s="256" t="s">
        <v>165</v>
      </c>
      <c r="H180" s="257">
        <v>9</v>
      </c>
      <c r="I180" s="258"/>
      <c r="J180" s="259">
        <f>ROUND(I180*H180,2)</f>
        <v>0</v>
      </c>
      <c r="K180" s="255" t="s">
        <v>220</v>
      </c>
      <c r="L180" s="260"/>
      <c r="M180" s="261" t="s">
        <v>1</v>
      </c>
      <c r="N180" s="262" t="s">
        <v>39</v>
      </c>
      <c r="O180" s="91"/>
      <c r="P180" s="244">
        <f>O180*H180</f>
        <v>0</v>
      </c>
      <c r="Q180" s="244">
        <v>0.01014</v>
      </c>
      <c r="R180" s="244">
        <f>Q180*H180</f>
        <v>0.091259999999999994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175</v>
      </c>
      <c r="AT180" s="246" t="s">
        <v>263</v>
      </c>
      <c r="AU180" s="246" t="s">
        <v>84</v>
      </c>
      <c r="AY180" s="17" t="s">
        <v>129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82</v>
      </c>
      <c r="BK180" s="247">
        <f>ROUND(I180*H180,2)</f>
        <v>0</v>
      </c>
      <c r="BL180" s="17" t="s">
        <v>137</v>
      </c>
      <c r="BM180" s="246" t="s">
        <v>977</v>
      </c>
    </row>
    <row r="181" s="2" customFormat="1">
      <c r="A181" s="38"/>
      <c r="B181" s="39"/>
      <c r="C181" s="40"/>
      <c r="D181" s="248" t="s">
        <v>139</v>
      </c>
      <c r="E181" s="40"/>
      <c r="F181" s="249" t="s">
        <v>976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139</v>
      </c>
      <c r="AU181" s="17" t="s">
        <v>84</v>
      </c>
    </row>
    <row r="182" s="2" customFormat="1" ht="21.75" customHeight="1">
      <c r="A182" s="38"/>
      <c r="B182" s="39"/>
      <c r="C182" s="253" t="s">
        <v>253</v>
      </c>
      <c r="D182" s="253" t="s">
        <v>263</v>
      </c>
      <c r="E182" s="254" t="s">
        <v>978</v>
      </c>
      <c r="F182" s="255" t="s">
        <v>979</v>
      </c>
      <c r="G182" s="256" t="s">
        <v>165</v>
      </c>
      <c r="H182" s="257">
        <v>328</v>
      </c>
      <c r="I182" s="258"/>
      <c r="J182" s="259">
        <f>ROUND(I182*H182,2)</f>
        <v>0</v>
      </c>
      <c r="K182" s="255" t="s">
        <v>220</v>
      </c>
      <c r="L182" s="260"/>
      <c r="M182" s="261" t="s">
        <v>1</v>
      </c>
      <c r="N182" s="262" t="s">
        <v>39</v>
      </c>
      <c r="O182" s="91"/>
      <c r="P182" s="244">
        <f>O182*H182</f>
        <v>0</v>
      </c>
      <c r="Q182" s="244">
        <v>0.0011100000000000001</v>
      </c>
      <c r="R182" s="244">
        <f>Q182*H182</f>
        <v>0.36408000000000001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175</v>
      </c>
      <c r="AT182" s="246" t="s">
        <v>263</v>
      </c>
      <c r="AU182" s="246" t="s">
        <v>84</v>
      </c>
      <c r="AY182" s="17" t="s">
        <v>129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82</v>
      </c>
      <c r="BK182" s="247">
        <f>ROUND(I182*H182,2)</f>
        <v>0</v>
      </c>
      <c r="BL182" s="17" t="s">
        <v>137</v>
      </c>
      <c r="BM182" s="246" t="s">
        <v>980</v>
      </c>
    </row>
    <row r="183" s="2" customFormat="1">
      <c r="A183" s="38"/>
      <c r="B183" s="39"/>
      <c r="C183" s="40"/>
      <c r="D183" s="248" t="s">
        <v>139</v>
      </c>
      <c r="E183" s="40"/>
      <c r="F183" s="249" t="s">
        <v>979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84</v>
      </c>
    </row>
    <row r="184" s="14" customFormat="1">
      <c r="A184" s="14"/>
      <c r="B184" s="278"/>
      <c r="C184" s="279"/>
      <c r="D184" s="248" t="s">
        <v>666</v>
      </c>
      <c r="E184" s="280" t="s">
        <v>1</v>
      </c>
      <c r="F184" s="281" t="s">
        <v>981</v>
      </c>
      <c r="G184" s="279"/>
      <c r="H184" s="282">
        <v>328</v>
      </c>
      <c r="I184" s="283"/>
      <c r="J184" s="279"/>
      <c r="K184" s="279"/>
      <c r="L184" s="284"/>
      <c r="M184" s="285"/>
      <c r="N184" s="286"/>
      <c r="O184" s="286"/>
      <c r="P184" s="286"/>
      <c r="Q184" s="286"/>
      <c r="R184" s="286"/>
      <c r="S184" s="286"/>
      <c r="T184" s="28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8" t="s">
        <v>666</v>
      </c>
      <c r="AU184" s="288" t="s">
        <v>84</v>
      </c>
      <c r="AV184" s="14" t="s">
        <v>84</v>
      </c>
      <c r="AW184" s="14" t="s">
        <v>31</v>
      </c>
      <c r="AX184" s="14" t="s">
        <v>82</v>
      </c>
      <c r="AY184" s="288" t="s">
        <v>129</v>
      </c>
    </row>
    <row r="185" s="2" customFormat="1" ht="21.75" customHeight="1">
      <c r="A185" s="38"/>
      <c r="B185" s="39"/>
      <c r="C185" s="235" t="s">
        <v>258</v>
      </c>
      <c r="D185" s="235" t="s">
        <v>132</v>
      </c>
      <c r="E185" s="236" t="s">
        <v>982</v>
      </c>
      <c r="F185" s="237" t="s">
        <v>983</v>
      </c>
      <c r="G185" s="238" t="s">
        <v>157</v>
      </c>
      <c r="H185" s="239">
        <v>52</v>
      </c>
      <c r="I185" s="240"/>
      <c r="J185" s="241">
        <f>ROUND(I185*H185,2)</f>
        <v>0</v>
      </c>
      <c r="K185" s="237" t="s">
        <v>220</v>
      </c>
      <c r="L185" s="44"/>
      <c r="M185" s="242" t="s">
        <v>1</v>
      </c>
      <c r="N185" s="243" t="s">
        <v>39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137</v>
      </c>
      <c r="AT185" s="246" t="s">
        <v>132</v>
      </c>
      <c r="AU185" s="246" t="s">
        <v>84</v>
      </c>
      <c r="AY185" s="17" t="s">
        <v>129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82</v>
      </c>
      <c r="BK185" s="247">
        <f>ROUND(I185*H185,2)</f>
        <v>0</v>
      </c>
      <c r="BL185" s="17" t="s">
        <v>137</v>
      </c>
      <c r="BM185" s="246" t="s">
        <v>984</v>
      </c>
    </row>
    <row r="186" s="2" customFormat="1">
      <c r="A186" s="38"/>
      <c r="B186" s="39"/>
      <c r="C186" s="40"/>
      <c r="D186" s="248" t="s">
        <v>139</v>
      </c>
      <c r="E186" s="40"/>
      <c r="F186" s="249" t="s">
        <v>985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139</v>
      </c>
      <c r="AU186" s="17" t="s">
        <v>84</v>
      </c>
    </row>
    <row r="187" s="14" customFormat="1">
      <c r="A187" s="14"/>
      <c r="B187" s="278"/>
      <c r="C187" s="279"/>
      <c r="D187" s="248" t="s">
        <v>666</v>
      </c>
      <c r="E187" s="280" t="s">
        <v>1</v>
      </c>
      <c r="F187" s="281" t="s">
        <v>986</v>
      </c>
      <c r="G187" s="279"/>
      <c r="H187" s="282">
        <v>52</v>
      </c>
      <c r="I187" s="283"/>
      <c r="J187" s="279"/>
      <c r="K187" s="279"/>
      <c r="L187" s="284"/>
      <c r="M187" s="285"/>
      <c r="N187" s="286"/>
      <c r="O187" s="286"/>
      <c r="P187" s="286"/>
      <c r="Q187" s="286"/>
      <c r="R187" s="286"/>
      <c r="S187" s="286"/>
      <c r="T187" s="28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8" t="s">
        <v>666</v>
      </c>
      <c r="AU187" s="288" t="s">
        <v>84</v>
      </c>
      <c r="AV187" s="14" t="s">
        <v>84</v>
      </c>
      <c r="AW187" s="14" t="s">
        <v>31</v>
      </c>
      <c r="AX187" s="14" t="s">
        <v>82</v>
      </c>
      <c r="AY187" s="288" t="s">
        <v>129</v>
      </c>
    </row>
    <row r="188" s="2" customFormat="1" ht="21.75" customHeight="1">
      <c r="A188" s="38"/>
      <c r="B188" s="39"/>
      <c r="C188" s="235" t="s">
        <v>265</v>
      </c>
      <c r="D188" s="235" t="s">
        <v>132</v>
      </c>
      <c r="E188" s="236" t="s">
        <v>987</v>
      </c>
      <c r="F188" s="237" t="s">
        <v>988</v>
      </c>
      <c r="G188" s="238" t="s">
        <v>165</v>
      </c>
      <c r="H188" s="239">
        <v>2</v>
      </c>
      <c r="I188" s="240"/>
      <c r="J188" s="241">
        <f>ROUND(I188*H188,2)</f>
        <v>0</v>
      </c>
      <c r="K188" s="237" t="s">
        <v>220</v>
      </c>
      <c r="L188" s="44"/>
      <c r="M188" s="242" t="s">
        <v>1</v>
      </c>
      <c r="N188" s="243" t="s">
        <v>39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137</v>
      </c>
      <c r="AT188" s="246" t="s">
        <v>132</v>
      </c>
      <c r="AU188" s="246" t="s">
        <v>84</v>
      </c>
      <c r="AY188" s="17" t="s">
        <v>129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82</v>
      </c>
      <c r="BK188" s="247">
        <f>ROUND(I188*H188,2)</f>
        <v>0</v>
      </c>
      <c r="BL188" s="17" t="s">
        <v>137</v>
      </c>
      <c r="BM188" s="246" t="s">
        <v>989</v>
      </c>
    </row>
    <row r="189" s="2" customFormat="1">
      <c r="A189" s="38"/>
      <c r="B189" s="39"/>
      <c r="C189" s="40"/>
      <c r="D189" s="248" t="s">
        <v>139</v>
      </c>
      <c r="E189" s="40"/>
      <c r="F189" s="249" t="s">
        <v>990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84</v>
      </c>
    </row>
    <row r="190" s="2" customFormat="1">
      <c r="A190" s="38"/>
      <c r="B190" s="39"/>
      <c r="C190" s="40"/>
      <c r="D190" s="248" t="s">
        <v>160</v>
      </c>
      <c r="E190" s="40"/>
      <c r="F190" s="252" t="s">
        <v>991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160</v>
      </c>
      <c r="AU190" s="17" t="s">
        <v>84</v>
      </c>
    </row>
    <row r="191" s="2" customFormat="1" ht="21.75" customHeight="1">
      <c r="A191" s="38"/>
      <c r="B191" s="39"/>
      <c r="C191" s="235" t="s">
        <v>271</v>
      </c>
      <c r="D191" s="235" t="s">
        <v>132</v>
      </c>
      <c r="E191" s="236" t="s">
        <v>992</v>
      </c>
      <c r="F191" s="237" t="s">
        <v>993</v>
      </c>
      <c r="G191" s="238" t="s">
        <v>165</v>
      </c>
      <c r="H191" s="239">
        <v>2</v>
      </c>
      <c r="I191" s="240"/>
      <c r="J191" s="241">
        <f>ROUND(I191*H191,2)</f>
        <v>0</v>
      </c>
      <c r="K191" s="237" t="s">
        <v>220</v>
      </c>
      <c r="L191" s="44"/>
      <c r="M191" s="242" t="s">
        <v>1</v>
      </c>
      <c r="N191" s="243" t="s">
        <v>39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137</v>
      </c>
      <c r="AT191" s="246" t="s">
        <v>132</v>
      </c>
      <c r="AU191" s="246" t="s">
        <v>84</v>
      </c>
      <c r="AY191" s="17" t="s">
        <v>129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82</v>
      </c>
      <c r="BK191" s="247">
        <f>ROUND(I191*H191,2)</f>
        <v>0</v>
      </c>
      <c r="BL191" s="17" t="s">
        <v>137</v>
      </c>
      <c r="BM191" s="246" t="s">
        <v>994</v>
      </c>
    </row>
    <row r="192" s="2" customFormat="1">
      <c r="A192" s="38"/>
      <c r="B192" s="39"/>
      <c r="C192" s="40"/>
      <c r="D192" s="248" t="s">
        <v>139</v>
      </c>
      <c r="E192" s="40"/>
      <c r="F192" s="249" t="s">
        <v>995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84</v>
      </c>
    </row>
    <row r="193" s="2" customFormat="1">
      <c r="A193" s="38"/>
      <c r="B193" s="39"/>
      <c r="C193" s="40"/>
      <c r="D193" s="248" t="s">
        <v>160</v>
      </c>
      <c r="E193" s="40"/>
      <c r="F193" s="252" t="s">
        <v>991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160</v>
      </c>
      <c r="AU193" s="17" t="s">
        <v>84</v>
      </c>
    </row>
    <row r="194" s="2" customFormat="1" ht="21.75" customHeight="1">
      <c r="A194" s="38"/>
      <c r="B194" s="39"/>
      <c r="C194" s="235" t="s">
        <v>275</v>
      </c>
      <c r="D194" s="235" t="s">
        <v>132</v>
      </c>
      <c r="E194" s="236" t="s">
        <v>737</v>
      </c>
      <c r="F194" s="237" t="s">
        <v>996</v>
      </c>
      <c r="G194" s="238" t="s">
        <v>157</v>
      </c>
      <c r="H194" s="239">
        <v>7.2000000000000002</v>
      </c>
      <c r="I194" s="240"/>
      <c r="J194" s="241">
        <f>ROUND(I194*H194,2)</f>
        <v>0</v>
      </c>
      <c r="K194" s="237" t="s">
        <v>220</v>
      </c>
      <c r="L194" s="44"/>
      <c r="M194" s="242" t="s">
        <v>1</v>
      </c>
      <c r="N194" s="243" t="s">
        <v>39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137</v>
      </c>
      <c r="AT194" s="246" t="s">
        <v>132</v>
      </c>
      <c r="AU194" s="246" t="s">
        <v>84</v>
      </c>
      <c r="AY194" s="17" t="s">
        <v>129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82</v>
      </c>
      <c r="BK194" s="247">
        <f>ROUND(I194*H194,2)</f>
        <v>0</v>
      </c>
      <c r="BL194" s="17" t="s">
        <v>137</v>
      </c>
      <c r="BM194" s="246" t="s">
        <v>997</v>
      </c>
    </row>
    <row r="195" s="2" customFormat="1">
      <c r="A195" s="38"/>
      <c r="B195" s="39"/>
      <c r="C195" s="40"/>
      <c r="D195" s="248" t="s">
        <v>139</v>
      </c>
      <c r="E195" s="40"/>
      <c r="F195" s="249" t="s">
        <v>740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84</v>
      </c>
    </row>
    <row r="196" s="14" customFormat="1">
      <c r="A196" s="14"/>
      <c r="B196" s="278"/>
      <c r="C196" s="279"/>
      <c r="D196" s="248" t="s">
        <v>666</v>
      </c>
      <c r="E196" s="280" t="s">
        <v>1</v>
      </c>
      <c r="F196" s="281" t="s">
        <v>998</v>
      </c>
      <c r="G196" s="279"/>
      <c r="H196" s="282">
        <v>7.2000000000000002</v>
      </c>
      <c r="I196" s="283"/>
      <c r="J196" s="279"/>
      <c r="K196" s="279"/>
      <c r="L196" s="284"/>
      <c r="M196" s="285"/>
      <c r="N196" s="286"/>
      <c r="O196" s="286"/>
      <c r="P196" s="286"/>
      <c r="Q196" s="286"/>
      <c r="R196" s="286"/>
      <c r="S196" s="286"/>
      <c r="T196" s="28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8" t="s">
        <v>666</v>
      </c>
      <c r="AU196" s="288" t="s">
        <v>84</v>
      </c>
      <c r="AV196" s="14" t="s">
        <v>84</v>
      </c>
      <c r="AW196" s="14" t="s">
        <v>31</v>
      </c>
      <c r="AX196" s="14" t="s">
        <v>82</v>
      </c>
      <c r="AY196" s="288" t="s">
        <v>129</v>
      </c>
    </row>
    <row r="197" s="2" customFormat="1" ht="33" customHeight="1">
      <c r="A197" s="38"/>
      <c r="B197" s="39"/>
      <c r="C197" s="235" t="s">
        <v>280</v>
      </c>
      <c r="D197" s="235" t="s">
        <v>132</v>
      </c>
      <c r="E197" s="236" t="s">
        <v>218</v>
      </c>
      <c r="F197" s="237" t="s">
        <v>219</v>
      </c>
      <c r="G197" s="238" t="s">
        <v>157</v>
      </c>
      <c r="H197" s="239">
        <v>21.600000000000001</v>
      </c>
      <c r="I197" s="240"/>
      <c r="J197" s="241">
        <f>ROUND(I197*H197,2)</f>
        <v>0</v>
      </c>
      <c r="K197" s="237" t="s">
        <v>220</v>
      </c>
      <c r="L197" s="44"/>
      <c r="M197" s="242" t="s">
        <v>1</v>
      </c>
      <c r="N197" s="243" t="s">
        <v>39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137</v>
      </c>
      <c r="AT197" s="246" t="s">
        <v>132</v>
      </c>
      <c r="AU197" s="246" t="s">
        <v>84</v>
      </c>
      <c r="AY197" s="17" t="s">
        <v>129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82</v>
      </c>
      <c r="BK197" s="247">
        <f>ROUND(I197*H197,2)</f>
        <v>0</v>
      </c>
      <c r="BL197" s="17" t="s">
        <v>137</v>
      </c>
      <c r="BM197" s="246" t="s">
        <v>999</v>
      </c>
    </row>
    <row r="198" s="2" customFormat="1">
      <c r="A198" s="38"/>
      <c r="B198" s="39"/>
      <c r="C198" s="40"/>
      <c r="D198" s="248" t="s">
        <v>139</v>
      </c>
      <c r="E198" s="40"/>
      <c r="F198" s="249" t="s">
        <v>222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139</v>
      </c>
      <c r="AU198" s="17" t="s">
        <v>84</v>
      </c>
    </row>
    <row r="199" s="14" customFormat="1">
      <c r="A199" s="14"/>
      <c r="B199" s="278"/>
      <c r="C199" s="279"/>
      <c r="D199" s="248" t="s">
        <v>666</v>
      </c>
      <c r="E199" s="280" t="s">
        <v>1</v>
      </c>
      <c r="F199" s="281" t="s">
        <v>1000</v>
      </c>
      <c r="G199" s="279"/>
      <c r="H199" s="282">
        <v>21.600000000000001</v>
      </c>
      <c r="I199" s="283"/>
      <c r="J199" s="279"/>
      <c r="K199" s="279"/>
      <c r="L199" s="284"/>
      <c r="M199" s="285"/>
      <c r="N199" s="286"/>
      <c r="O199" s="286"/>
      <c r="P199" s="286"/>
      <c r="Q199" s="286"/>
      <c r="R199" s="286"/>
      <c r="S199" s="286"/>
      <c r="T199" s="28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8" t="s">
        <v>666</v>
      </c>
      <c r="AU199" s="288" t="s">
        <v>84</v>
      </c>
      <c r="AV199" s="14" t="s">
        <v>84</v>
      </c>
      <c r="AW199" s="14" t="s">
        <v>31</v>
      </c>
      <c r="AX199" s="14" t="s">
        <v>82</v>
      </c>
      <c r="AY199" s="288" t="s">
        <v>129</v>
      </c>
    </row>
    <row r="200" s="2" customFormat="1" ht="21.75" customHeight="1">
      <c r="A200" s="38"/>
      <c r="B200" s="39"/>
      <c r="C200" s="235" t="s">
        <v>284</v>
      </c>
      <c r="D200" s="235" t="s">
        <v>132</v>
      </c>
      <c r="E200" s="236" t="s">
        <v>749</v>
      </c>
      <c r="F200" s="237" t="s">
        <v>1001</v>
      </c>
      <c r="G200" s="238" t="s">
        <v>157</v>
      </c>
      <c r="H200" s="239">
        <v>7.2000000000000002</v>
      </c>
      <c r="I200" s="240"/>
      <c r="J200" s="241">
        <f>ROUND(I200*H200,2)</f>
        <v>0</v>
      </c>
      <c r="K200" s="237" t="s">
        <v>220</v>
      </c>
      <c r="L200" s="44"/>
      <c r="M200" s="242" t="s">
        <v>1</v>
      </c>
      <c r="N200" s="243" t="s">
        <v>39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137</v>
      </c>
      <c r="AT200" s="246" t="s">
        <v>132</v>
      </c>
      <c r="AU200" s="246" t="s">
        <v>84</v>
      </c>
      <c r="AY200" s="17" t="s">
        <v>129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82</v>
      </c>
      <c r="BK200" s="247">
        <f>ROUND(I200*H200,2)</f>
        <v>0</v>
      </c>
      <c r="BL200" s="17" t="s">
        <v>137</v>
      </c>
      <c r="BM200" s="246" t="s">
        <v>1002</v>
      </c>
    </row>
    <row r="201" s="2" customFormat="1">
      <c r="A201" s="38"/>
      <c r="B201" s="39"/>
      <c r="C201" s="40"/>
      <c r="D201" s="248" t="s">
        <v>139</v>
      </c>
      <c r="E201" s="40"/>
      <c r="F201" s="249" t="s">
        <v>752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139</v>
      </c>
      <c r="AU201" s="17" t="s">
        <v>84</v>
      </c>
    </row>
    <row r="202" s="14" customFormat="1">
      <c r="A202" s="14"/>
      <c r="B202" s="278"/>
      <c r="C202" s="279"/>
      <c r="D202" s="248" t="s">
        <v>666</v>
      </c>
      <c r="E202" s="280" t="s">
        <v>1</v>
      </c>
      <c r="F202" s="281" t="s">
        <v>998</v>
      </c>
      <c r="G202" s="279"/>
      <c r="H202" s="282">
        <v>7.2000000000000002</v>
      </c>
      <c r="I202" s="283"/>
      <c r="J202" s="279"/>
      <c r="K202" s="279"/>
      <c r="L202" s="284"/>
      <c r="M202" s="285"/>
      <c r="N202" s="286"/>
      <c r="O202" s="286"/>
      <c r="P202" s="286"/>
      <c r="Q202" s="286"/>
      <c r="R202" s="286"/>
      <c r="S202" s="286"/>
      <c r="T202" s="28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8" t="s">
        <v>666</v>
      </c>
      <c r="AU202" s="288" t="s">
        <v>84</v>
      </c>
      <c r="AV202" s="14" t="s">
        <v>84</v>
      </c>
      <c r="AW202" s="14" t="s">
        <v>31</v>
      </c>
      <c r="AX202" s="14" t="s">
        <v>82</v>
      </c>
      <c r="AY202" s="288" t="s">
        <v>129</v>
      </c>
    </row>
    <row r="203" s="2" customFormat="1" ht="33" customHeight="1">
      <c r="A203" s="38"/>
      <c r="B203" s="39"/>
      <c r="C203" s="235" t="s">
        <v>288</v>
      </c>
      <c r="D203" s="235" t="s">
        <v>132</v>
      </c>
      <c r="E203" s="236" t="s">
        <v>224</v>
      </c>
      <c r="F203" s="237" t="s">
        <v>225</v>
      </c>
      <c r="G203" s="238" t="s">
        <v>157</v>
      </c>
      <c r="H203" s="239">
        <v>21.600000000000001</v>
      </c>
      <c r="I203" s="240"/>
      <c r="J203" s="241">
        <f>ROUND(I203*H203,2)</f>
        <v>0</v>
      </c>
      <c r="K203" s="237" t="s">
        <v>220</v>
      </c>
      <c r="L203" s="44"/>
      <c r="M203" s="242" t="s">
        <v>1</v>
      </c>
      <c r="N203" s="243" t="s">
        <v>39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137</v>
      </c>
      <c r="AT203" s="246" t="s">
        <v>132</v>
      </c>
      <c r="AU203" s="246" t="s">
        <v>84</v>
      </c>
      <c r="AY203" s="17" t="s">
        <v>129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137</v>
      </c>
      <c r="BM203" s="246" t="s">
        <v>1003</v>
      </c>
    </row>
    <row r="204" s="2" customFormat="1">
      <c r="A204" s="38"/>
      <c r="B204" s="39"/>
      <c r="C204" s="40"/>
      <c r="D204" s="248" t="s">
        <v>139</v>
      </c>
      <c r="E204" s="40"/>
      <c r="F204" s="249" t="s">
        <v>227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84</v>
      </c>
    </row>
    <row r="205" s="14" customFormat="1">
      <c r="A205" s="14"/>
      <c r="B205" s="278"/>
      <c r="C205" s="279"/>
      <c r="D205" s="248" t="s">
        <v>666</v>
      </c>
      <c r="E205" s="280" t="s">
        <v>1</v>
      </c>
      <c r="F205" s="281" t="s">
        <v>1000</v>
      </c>
      <c r="G205" s="279"/>
      <c r="H205" s="282">
        <v>21.600000000000001</v>
      </c>
      <c r="I205" s="283"/>
      <c r="J205" s="279"/>
      <c r="K205" s="279"/>
      <c r="L205" s="284"/>
      <c r="M205" s="285"/>
      <c r="N205" s="286"/>
      <c r="O205" s="286"/>
      <c r="P205" s="286"/>
      <c r="Q205" s="286"/>
      <c r="R205" s="286"/>
      <c r="S205" s="286"/>
      <c r="T205" s="28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8" t="s">
        <v>666</v>
      </c>
      <c r="AU205" s="288" t="s">
        <v>84</v>
      </c>
      <c r="AV205" s="14" t="s">
        <v>84</v>
      </c>
      <c r="AW205" s="14" t="s">
        <v>31</v>
      </c>
      <c r="AX205" s="14" t="s">
        <v>82</v>
      </c>
      <c r="AY205" s="288" t="s">
        <v>129</v>
      </c>
    </row>
    <row r="206" s="2" customFormat="1" ht="21.75" customHeight="1">
      <c r="A206" s="38"/>
      <c r="B206" s="39"/>
      <c r="C206" s="235" t="s">
        <v>292</v>
      </c>
      <c r="D206" s="235" t="s">
        <v>132</v>
      </c>
      <c r="E206" s="236" t="s">
        <v>1004</v>
      </c>
      <c r="F206" s="237" t="s">
        <v>1005</v>
      </c>
      <c r="G206" s="238" t="s">
        <v>157</v>
      </c>
      <c r="H206" s="239">
        <v>22</v>
      </c>
      <c r="I206" s="240"/>
      <c r="J206" s="241">
        <f>ROUND(I206*H206,2)</f>
        <v>0</v>
      </c>
      <c r="K206" s="237" t="s">
        <v>220</v>
      </c>
      <c r="L206" s="44"/>
      <c r="M206" s="242" t="s">
        <v>1</v>
      </c>
      <c r="N206" s="243" t="s">
        <v>39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137</v>
      </c>
      <c r="AT206" s="246" t="s">
        <v>132</v>
      </c>
      <c r="AU206" s="246" t="s">
        <v>84</v>
      </c>
      <c r="AY206" s="17" t="s">
        <v>129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82</v>
      </c>
      <c r="BK206" s="247">
        <f>ROUND(I206*H206,2)</f>
        <v>0</v>
      </c>
      <c r="BL206" s="17" t="s">
        <v>137</v>
      </c>
      <c r="BM206" s="246" t="s">
        <v>1006</v>
      </c>
    </row>
    <row r="207" s="2" customFormat="1">
      <c r="A207" s="38"/>
      <c r="B207" s="39"/>
      <c r="C207" s="40"/>
      <c r="D207" s="248" t="s">
        <v>139</v>
      </c>
      <c r="E207" s="40"/>
      <c r="F207" s="249" t="s">
        <v>1007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139</v>
      </c>
      <c r="AU207" s="17" t="s">
        <v>84</v>
      </c>
    </row>
    <row r="208" s="14" customFormat="1">
      <c r="A208" s="14"/>
      <c r="B208" s="278"/>
      <c r="C208" s="279"/>
      <c r="D208" s="248" t="s">
        <v>666</v>
      </c>
      <c r="E208" s="280" t="s">
        <v>1</v>
      </c>
      <c r="F208" s="281" t="s">
        <v>1008</v>
      </c>
      <c r="G208" s="279"/>
      <c r="H208" s="282">
        <v>22</v>
      </c>
      <c r="I208" s="283"/>
      <c r="J208" s="279"/>
      <c r="K208" s="279"/>
      <c r="L208" s="284"/>
      <c r="M208" s="285"/>
      <c r="N208" s="286"/>
      <c r="O208" s="286"/>
      <c r="P208" s="286"/>
      <c r="Q208" s="286"/>
      <c r="R208" s="286"/>
      <c r="S208" s="286"/>
      <c r="T208" s="28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8" t="s">
        <v>666</v>
      </c>
      <c r="AU208" s="288" t="s">
        <v>84</v>
      </c>
      <c r="AV208" s="14" t="s">
        <v>84</v>
      </c>
      <c r="AW208" s="14" t="s">
        <v>31</v>
      </c>
      <c r="AX208" s="14" t="s">
        <v>82</v>
      </c>
      <c r="AY208" s="288" t="s">
        <v>129</v>
      </c>
    </row>
    <row r="209" s="2" customFormat="1" ht="21.75" customHeight="1">
      <c r="A209" s="38"/>
      <c r="B209" s="39"/>
      <c r="C209" s="235" t="s">
        <v>296</v>
      </c>
      <c r="D209" s="235" t="s">
        <v>132</v>
      </c>
      <c r="E209" s="236" t="s">
        <v>1009</v>
      </c>
      <c r="F209" s="237" t="s">
        <v>1010</v>
      </c>
      <c r="G209" s="238" t="s">
        <v>236</v>
      </c>
      <c r="H209" s="239">
        <v>49.5</v>
      </c>
      <c r="I209" s="240"/>
      <c r="J209" s="241">
        <f>ROUND(I209*H209,2)</f>
        <v>0</v>
      </c>
      <c r="K209" s="237" t="s">
        <v>220</v>
      </c>
      <c r="L209" s="44"/>
      <c r="M209" s="242" t="s">
        <v>1</v>
      </c>
      <c r="N209" s="243" t="s">
        <v>39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137</v>
      </c>
      <c r="AT209" s="246" t="s">
        <v>132</v>
      </c>
      <c r="AU209" s="246" t="s">
        <v>84</v>
      </c>
      <c r="AY209" s="17" t="s">
        <v>129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82</v>
      </c>
      <c r="BK209" s="247">
        <f>ROUND(I209*H209,2)</f>
        <v>0</v>
      </c>
      <c r="BL209" s="17" t="s">
        <v>137</v>
      </c>
      <c r="BM209" s="246" t="s">
        <v>1011</v>
      </c>
    </row>
    <row r="210" s="2" customFormat="1">
      <c r="A210" s="38"/>
      <c r="B210" s="39"/>
      <c r="C210" s="40"/>
      <c r="D210" s="248" t="s">
        <v>139</v>
      </c>
      <c r="E210" s="40"/>
      <c r="F210" s="249" t="s">
        <v>1012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84</v>
      </c>
    </row>
    <row r="211" s="14" customFormat="1">
      <c r="A211" s="14"/>
      <c r="B211" s="278"/>
      <c r="C211" s="279"/>
      <c r="D211" s="248" t="s">
        <v>666</v>
      </c>
      <c r="E211" s="280" t="s">
        <v>1</v>
      </c>
      <c r="F211" s="281" t="s">
        <v>1013</v>
      </c>
      <c r="G211" s="279"/>
      <c r="H211" s="282">
        <v>49.5</v>
      </c>
      <c r="I211" s="283"/>
      <c r="J211" s="279"/>
      <c r="K211" s="279"/>
      <c r="L211" s="284"/>
      <c r="M211" s="285"/>
      <c r="N211" s="286"/>
      <c r="O211" s="286"/>
      <c r="P211" s="286"/>
      <c r="Q211" s="286"/>
      <c r="R211" s="286"/>
      <c r="S211" s="286"/>
      <c r="T211" s="28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8" t="s">
        <v>666</v>
      </c>
      <c r="AU211" s="288" t="s">
        <v>84</v>
      </c>
      <c r="AV211" s="14" t="s">
        <v>84</v>
      </c>
      <c r="AW211" s="14" t="s">
        <v>31</v>
      </c>
      <c r="AX211" s="14" t="s">
        <v>82</v>
      </c>
      <c r="AY211" s="288" t="s">
        <v>129</v>
      </c>
    </row>
    <row r="212" s="2" customFormat="1" ht="21.75" customHeight="1">
      <c r="A212" s="38"/>
      <c r="B212" s="39"/>
      <c r="C212" s="235" t="s">
        <v>300</v>
      </c>
      <c r="D212" s="235" t="s">
        <v>132</v>
      </c>
      <c r="E212" s="236" t="s">
        <v>244</v>
      </c>
      <c r="F212" s="237" t="s">
        <v>245</v>
      </c>
      <c r="G212" s="238" t="s">
        <v>157</v>
      </c>
      <c r="H212" s="239">
        <v>66</v>
      </c>
      <c r="I212" s="240"/>
      <c r="J212" s="241">
        <f>ROUND(I212*H212,2)</f>
        <v>0</v>
      </c>
      <c r="K212" s="237" t="s">
        <v>220</v>
      </c>
      <c r="L212" s="44"/>
      <c r="M212" s="242" t="s">
        <v>1</v>
      </c>
      <c r="N212" s="243" t="s">
        <v>39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137</v>
      </c>
      <c r="AT212" s="246" t="s">
        <v>132</v>
      </c>
      <c r="AU212" s="246" t="s">
        <v>84</v>
      </c>
      <c r="AY212" s="17" t="s">
        <v>129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82</v>
      </c>
      <c r="BK212" s="247">
        <f>ROUND(I212*H212,2)</f>
        <v>0</v>
      </c>
      <c r="BL212" s="17" t="s">
        <v>137</v>
      </c>
      <c r="BM212" s="246" t="s">
        <v>1014</v>
      </c>
    </row>
    <row r="213" s="2" customFormat="1">
      <c r="A213" s="38"/>
      <c r="B213" s="39"/>
      <c r="C213" s="40"/>
      <c r="D213" s="248" t="s">
        <v>139</v>
      </c>
      <c r="E213" s="40"/>
      <c r="F213" s="249" t="s">
        <v>247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139</v>
      </c>
      <c r="AU213" s="17" t="s">
        <v>84</v>
      </c>
    </row>
    <row r="214" s="14" customFormat="1">
      <c r="A214" s="14"/>
      <c r="B214" s="278"/>
      <c r="C214" s="279"/>
      <c r="D214" s="248" t="s">
        <v>666</v>
      </c>
      <c r="E214" s="280" t="s">
        <v>1</v>
      </c>
      <c r="F214" s="281" t="s">
        <v>1015</v>
      </c>
      <c r="G214" s="279"/>
      <c r="H214" s="282">
        <v>66</v>
      </c>
      <c r="I214" s="283"/>
      <c r="J214" s="279"/>
      <c r="K214" s="279"/>
      <c r="L214" s="284"/>
      <c r="M214" s="285"/>
      <c r="N214" s="286"/>
      <c r="O214" s="286"/>
      <c r="P214" s="286"/>
      <c r="Q214" s="286"/>
      <c r="R214" s="286"/>
      <c r="S214" s="286"/>
      <c r="T214" s="28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8" t="s">
        <v>666</v>
      </c>
      <c r="AU214" s="288" t="s">
        <v>84</v>
      </c>
      <c r="AV214" s="14" t="s">
        <v>84</v>
      </c>
      <c r="AW214" s="14" t="s">
        <v>31</v>
      </c>
      <c r="AX214" s="14" t="s">
        <v>82</v>
      </c>
      <c r="AY214" s="288" t="s">
        <v>129</v>
      </c>
    </row>
    <row r="215" s="2" customFormat="1" ht="21.75" customHeight="1">
      <c r="A215" s="38"/>
      <c r="B215" s="39"/>
      <c r="C215" s="253" t="s">
        <v>305</v>
      </c>
      <c r="D215" s="253" t="s">
        <v>263</v>
      </c>
      <c r="E215" s="254" t="s">
        <v>276</v>
      </c>
      <c r="F215" s="255" t="s">
        <v>277</v>
      </c>
      <c r="G215" s="256" t="s">
        <v>278</v>
      </c>
      <c r="H215" s="257">
        <v>165</v>
      </c>
      <c r="I215" s="258"/>
      <c r="J215" s="259">
        <f>ROUND(I215*H215,2)</f>
        <v>0</v>
      </c>
      <c r="K215" s="255" t="s">
        <v>220</v>
      </c>
      <c r="L215" s="260"/>
      <c r="M215" s="261" t="s">
        <v>1</v>
      </c>
      <c r="N215" s="262" t="s">
        <v>39</v>
      </c>
      <c r="O215" s="91"/>
      <c r="P215" s="244">
        <f>O215*H215</f>
        <v>0</v>
      </c>
      <c r="Q215" s="244">
        <v>1</v>
      </c>
      <c r="R215" s="244">
        <f>Q215*H215</f>
        <v>165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175</v>
      </c>
      <c r="AT215" s="246" t="s">
        <v>263</v>
      </c>
      <c r="AU215" s="246" t="s">
        <v>84</v>
      </c>
      <c r="AY215" s="17" t="s">
        <v>129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82</v>
      </c>
      <c r="BK215" s="247">
        <f>ROUND(I215*H215,2)</f>
        <v>0</v>
      </c>
      <c r="BL215" s="17" t="s">
        <v>137</v>
      </c>
      <c r="BM215" s="246" t="s">
        <v>1016</v>
      </c>
    </row>
    <row r="216" s="2" customFormat="1">
      <c r="A216" s="38"/>
      <c r="B216" s="39"/>
      <c r="C216" s="40"/>
      <c r="D216" s="248" t="s">
        <v>139</v>
      </c>
      <c r="E216" s="40"/>
      <c r="F216" s="249" t="s">
        <v>277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139</v>
      </c>
      <c r="AU216" s="17" t="s">
        <v>84</v>
      </c>
    </row>
    <row r="217" s="2" customFormat="1" ht="21.75" customHeight="1">
      <c r="A217" s="38"/>
      <c r="B217" s="39"/>
      <c r="C217" s="253" t="s">
        <v>311</v>
      </c>
      <c r="D217" s="253" t="s">
        <v>263</v>
      </c>
      <c r="E217" s="254" t="s">
        <v>523</v>
      </c>
      <c r="F217" s="255" t="s">
        <v>524</v>
      </c>
      <c r="G217" s="256" t="s">
        <v>278</v>
      </c>
      <c r="H217" s="257">
        <v>8.9100000000000001</v>
      </c>
      <c r="I217" s="258"/>
      <c r="J217" s="259">
        <f>ROUND(I217*H217,2)</f>
        <v>0</v>
      </c>
      <c r="K217" s="255" t="s">
        <v>220</v>
      </c>
      <c r="L217" s="260"/>
      <c r="M217" s="261" t="s">
        <v>1</v>
      </c>
      <c r="N217" s="262" t="s">
        <v>39</v>
      </c>
      <c r="O217" s="91"/>
      <c r="P217" s="244">
        <f>O217*H217</f>
        <v>0</v>
      </c>
      <c r="Q217" s="244">
        <v>1</v>
      </c>
      <c r="R217" s="244">
        <f>Q217*H217</f>
        <v>8.9100000000000001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175</v>
      </c>
      <c r="AT217" s="246" t="s">
        <v>263</v>
      </c>
      <c r="AU217" s="246" t="s">
        <v>84</v>
      </c>
      <c r="AY217" s="17" t="s">
        <v>129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82</v>
      </c>
      <c r="BK217" s="247">
        <f>ROUND(I217*H217,2)</f>
        <v>0</v>
      </c>
      <c r="BL217" s="17" t="s">
        <v>137</v>
      </c>
      <c r="BM217" s="246" t="s">
        <v>1017</v>
      </c>
    </row>
    <row r="218" s="2" customFormat="1">
      <c r="A218" s="38"/>
      <c r="B218" s="39"/>
      <c r="C218" s="40"/>
      <c r="D218" s="248" t="s">
        <v>139</v>
      </c>
      <c r="E218" s="40"/>
      <c r="F218" s="249" t="s">
        <v>524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84</v>
      </c>
    </row>
    <row r="219" s="14" customFormat="1">
      <c r="A219" s="14"/>
      <c r="B219" s="278"/>
      <c r="C219" s="279"/>
      <c r="D219" s="248" t="s">
        <v>666</v>
      </c>
      <c r="E219" s="280" t="s">
        <v>1</v>
      </c>
      <c r="F219" s="281" t="s">
        <v>1018</v>
      </c>
      <c r="G219" s="279"/>
      <c r="H219" s="282">
        <v>8.9100000000000001</v>
      </c>
      <c r="I219" s="283"/>
      <c r="J219" s="279"/>
      <c r="K219" s="279"/>
      <c r="L219" s="284"/>
      <c r="M219" s="285"/>
      <c r="N219" s="286"/>
      <c r="O219" s="286"/>
      <c r="P219" s="286"/>
      <c r="Q219" s="286"/>
      <c r="R219" s="286"/>
      <c r="S219" s="286"/>
      <c r="T219" s="28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8" t="s">
        <v>666</v>
      </c>
      <c r="AU219" s="288" t="s">
        <v>84</v>
      </c>
      <c r="AV219" s="14" t="s">
        <v>84</v>
      </c>
      <c r="AW219" s="14" t="s">
        <v>31</v>
      </c>
      <c r="AX219" s="14" t="s">
        <v>82</v>
      </c>
      <c r="AY219" s="288" t="s">
        <v>129</v>
      </c>
    </row>
    <row r="220" s="2" customFormat="1" ht="21.75" customHeight="1">
      <c r="A220" s="38"/>
      <c r="B220" s="39"/>
      <c r="C220" s="253" t="s">
        <v>316</v>
      </c>
      <c r="D220" s="253" t="s">
        <v>263</v>
      </c>
      <c r="E220" s="254" t="s">
        <v>796</v>
      </c>
      <c r="F220" s="255" t="s">
        <v>797</v>
      </c>
      <c r="G220" s="256" t="s">
        <v>278</v>
      </c>
      <c r="H220" s="257">
        <v>19.23</v>
      </c>
      <c r="I220" s="258"/>
      <c r="J220" s="259">
        <f>ROUND(I220*H220,2)</f>
        <v>0</v>
      </c>
      <c r="K220" s="255" t="s">
        <v>220</v>
      </c>
      <c r="L220" s="260"/>
      <c r="M220" s="261" t="s">
        <v>1</v>
      </c>
      <c r="N220" s="262" t="s">
        <v>39</v>
      </c>
      <c r="O220" s="91"/>
      <c r="P220" s="244">
        <f>O220*H220</f>
        <v>0</v>
      </c>
      <c r="Q220" s="244">
        <v>1</v>
      </c>
      <c r="R220" s="244">
        <f>Q220*H220</f>
        <v>19.23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175</v>
      </c>
      <c r="AT220" s="246" t="s">
        <v>263</v>
      </c>
      <c r="AU220" s="246" t="s">
        <v>84</v>
      </c>
      <c r="AY220" s="17" t="s">
        <v>129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82</v>
      </c>
      <c r="BK220" s="247">
        <f>ROUND(I220*H220,2)</f>
        <v>0</v>
      </c>
      <c r="BL220" s="17" t="s">
        <v>137</v>
      </c>
      <c r="BM220" s="246" t="s">
        <v>1019</v>
      </c>
    </row>
    <row r="221" s="2" customFormat="1">
      <c r="A221" s="38"/>
      <c r="B221" s="39"/>
      <c r="C221" s="40"/>
      <c r="D221" s="248" t="s">
        <v>139</v>
      </c>
      <c r="E221" s="40"/>
      <c r="F221" s="249" t="s">
        <v>797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139</v>
      </c>
      <c r="AU221" s="17" t="s">
        <v>84</v>
      </c>
    </row>
    <row r="222" s="14" customFormat="1">
      <c r="A222" s="14"/>
      <c r="B222" s="278"/>
      <c r="C222" s="279"/>
      <c r="D222" s="248" t="s">
        <v>666</v>
      </c>
      <c r="E222" s="280" t="s">
        <v>1</v>
      </c>
      <c r="F222" s="281" t="s">
        <v>1020</v>
      </c>
      <c r="G222" s="279"/>
      <c r="H222" s="282">
        <v>19.23</v>
      </c>
      <c r="I222" s="283"/>
      <c r="J222" s="279"/>
      <c r="K222" s="279"/>
      <c r="L222" s="284"/>
      <c r="M222" s="285"/>
      <c r="N222" s="286"/>
      <c r="O222" s="286"/>
      <c r="P222" s="286"/>
      <c r="Q222" s="286"/>
      <c r="R222" s="286"/>
      <c r="S222" s="286"/>
      <c r="T222" s="2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8" t="s">
        <v>666</v>
      </c>
      <c r="AU222" s="288" t="s">
        <v>84</v>
      </c>
      <c r="AV222" s="14" t="s">
        <v>84</v>
      </c>
      <c r="AW222" s="14" t="s">
        <v>31</v>
      </c>
      <c r="AX222" s="14" t="s">
        <v>82</v>
      </c>
      <c r="AY222" s="288" t="s">
        <v>129</v>
      </c>
    </row>
    <row r="223" s="2" customFormat="1" ht="21.75" customHeight="1">
      <c r="A223" s="38"/>
      <c r="B223" s="39"/>
      <c r="C223" s="253" t="s">
        <v>321</v>
      </c>
      <c r="D223" s="253" t="s">
        <v>263</v>
      </c>
      <c r="E223" s="254" t="s">
        <v>301</v>
      </c>
      <c r="F223" s="255" t="s">
        <v>302</v>
      </c>
      <c r="G223" s="256" t="s">
        <v>303</v>
      </c>
      <c r="H223" s="257">
        <v>5</v>
      </c>
      <c r="I223" s="258"/>
      <c r="J223" s="259">
        <f>ROUND(I223*H223,2)</f>
        <v>0</v>
      </c>
      <c r="K223" s="255" t="s">
        <v>220</v>
      </c>
      <c r="L223" s="260"/>
      <c r="M223" s="261" t="s">
        <v>1</v>
      </c>
      <c r="N223" s="262" t="s">
        <v>39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175</v>
      </c>
      <c r="AT223" s="246" t="s">
        <v>263</v>
      </c>
      <c r="AU223" s="246" t="s">
        <v>84</v>
      </c>
      <c r="AY223" s="17" t="s">
        <v>129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82</v>
      </c>
      <c r="BK223" s="247">
        <f>ROUND(I223*H223,2)</f>
        <v>0</v>
      </c>
      <c r="BL223" s="17" t="s">
        <v>137</v>
      </c>
      <c r="BM223" s="246" t="s">
        <v>1021</v>
      </c>
    </row>
    <row r="224" s="2" customFormat="1">
      <c r="A224" s="38"/>
      <c r="B224" s="39"/>
      <c r="C224" s="40"/>
      <c r="D224" s="248" t="s">
        <v>139</v>
      </c>
      <c r="E224" s="40"/>
      <c r="F224" s="249" t="s">
        <v>302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84</v>
      </c>
    </row>
    <row r="225" s="2" customFormat="1" ht="21.75" customHeight="1">
      <c r="A225" s="38"/>
      <c r="B225" s="39"/>
      <c r="C225" s="253" t="s">
        <v>326</v>
      </c>
      <c r="D225" s="253" t="s">
        <v>263</v>
      </c>
      <c r="E225" s="254" t="s">
        <v>846</v>
      </c>
      <c r="F225" s="255" t="s">
        <v>847</v>
      </c>
      <c r="G225" s="256" t="s">
        <v>278</v>
      </c>
      <c r="H225" s="257">
        <v>5.6929999999999996</v>
      </c>
      <c r="I225" s="258"/>
      <c r="J225" s="259">
        <f>ROUND(I225*H225,2)</f>
        <v>0</v>
      </c>
      <c r="K225" s="255" t="s">
        <v>220</v>
      </c>
      <c r="L225" s="260"/>
      <c r="M225" s="261" t="s">
        <v>1</v>
      </c>
      <c r="N225" s="262" t="s">
        <v>39</v>
      </c>
      <c r="O225" s="91"/>
      <c r="P225" s="244">
        <f>O225*H225</f>
        <v>0</v>
      </c>
      <c r="Q225" s="244">
        <v>1</v>
      </c>
      <c r="R225" s="244">
        <f>Q225*H225</f>
        <v>5.6929999999999996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175</v>
      </c>
      <c r="AT225" s="246" t="s">
        <v>263</v>
      </c>
      <c r="AU225" s="246" t="s">
        <v>84</v>
      </c>
      <c r="AY225" s="17" t="s">
        <v>129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82</v>
      </c>
      <c r="BK225" s="247">
        <f>ROUND(I225*H225,2)</f>
        <v>0</v>
      </c>
      <c r="BL225" s="17" t="s">
        <v>137</v>
      </c>
      <c r="BM225" s="246" t="s">
        <v>1022</v>
      </c>
    </row>
    <row r="226" s="2" customFormat="1">
      <c r="A226" s="38"/>
      <c r="B226" s="39"/>
      <c r="C226" s="40"/>
      <c r="D226" s="248" t="s">
        <v>139</v>
      </c>
      <c r="E226" s="40"/>
      <c r="F226" s="249" t="s">
        <v>847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139</v>
      </c>
      <c r="AU226" s="17" t="s">
        <v>84</v>
      </c>
    </row>
    <row r="227" s="14" customFormat="1">
      <c r="A227" s="14"/>
      <c r="B227" s="278"/>
      <c r="C227" s="279"/>
      <c r="D227" s="248" t="s">
        <v>666</v>
      </c>
      <c r="E227" s="280" t="s">
        <v>1</v>
      </c>
      <c r="F227" s="281" t="s">
        <v>1023</v>
      </c>
      <c r="G227" s="279"/>
      <c r="H227" s="282">
        <v>5.6929999999999996</v>
      </c>
      <c r="I227" s="283"/>
      <c r="J227" s="279"/>
      <c r="K227" s="279"/>
      <c r="L227" s="284"/>
      <c r="M227" s="285"/>
      <c r="N227" s="286"/>
      <c r="O227" s="286"/>
      <c r="P227" s="286"/>
      <c r="Q227" s="286"/>
      <c r="R227" s="286"/>
      <c r="S227" s="286"/>
      <c r="T227" s="28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8" t="s">
        <v>666</v>
      </c>
      <c r="AU227" s="288" t="s">
        <v>84</v>
      </c>
      <c r="AV227" s="14" t="s">
        <v>84</v>
      </c>
      <c r="AW227" s="14" t="s">
        <v>31</v>
      </c>
      <c r="AX227" s="14" t="s">
        <v>82</v>
      </c>
      <c r="AY227" s="288" t="s">
        <v>129</v>
      </c>
    </row>
    <row r="228" s="2" customFormat="1" ht="21.75" customHeight="1">
      <c r="A228" s="38"/>
      <c r="B228" s="39"/>
      <c r="C228" s="253" t="s">
        <v>332</v>
      </c>
      <c r="D228" s="253" t="s">
        <v>263</v>
      </c>
      <c r="E228" s="254" t="s">
        <v>297</v>
      </c>
      <c r="F228" s="255" t="s">
        <v>298</v>
      </c>
      <c r="G228" s="256" t="s">
        <v>278</v>
      </c>
      <c r="H228" s="257">
        <v>10.890000000000001</v>
      </c>
      <c r="I228" s="258"/>
      <c r="J228" s="259">
        <f>ROUND(I228*H228,2)</f>
        <v>0</v>
      </c>
      <c r="K228" s="255" t="s">
        <v>220</v>
      </c>
      <c r="L228" s="260"/>
      <c r="M228" s="261" t="s">
        <v>1</v>
      </c>
      <c r="N228" s="262" t="s">
        <v>39</v>
      </c>
      <c r="O228" s="91"/>
      <c r="P228" s="244">
        <f>O228*H228</f>
        <v>0</v>
      </c>
      <c r="Q228" s="244">
        <v>1</v>
      </c>
      <c r="R228" s="244">
        <f>Q228*H228</f>
        <v>10.890000000000001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175</v>
      </c>
      <c r="AT228" s="246" t="s">
        <v>263</v>
      </c>
      <c r="AU228" s="246" t="s">
        <v>84</v>
      </c>
      <c r="AY228" s="17" t="s">
        <v>129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82</v>
      </c>
      <c r="BK228" s="247">
        <f>ROUND(I228*H228,2)</f>
        <v>0</v>
      </c>
      <c r="BL228" s="17" t="s">
        <v>137</v>
      </c>
      <c r="BM228" s="246" t="s">
        <v>1024</v>
      </c>
    </row>
    <row r="229" s="2" customFormat="1">
      <c r="A229" s="38"/>
      <c r="B229" s="39"/>
      <c r="C229" s="40"/>
      <c r="D229" s="248" t="s">
        <v>139</v>
      </c>
      <c r="E229" s="40"/>
      <c r="F229" s="249" t="s">
        <v>298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139</v>
      </c>
      <c r="AU229" s="17" t="s">
        <v>84</v>
      </c>
    </row>
    <row r="230" s="14" customFormat="1">
      <c r="A230" s="14"/>
      <c r="B230" s="278"/>
      <c r="C230" s="279"/>
      <c r="D230" s="248" t="s">
        <v>666</v>
      </c>
      <c r="E230" s="280" t="s">
        <v>1</v>
      </c>
      <c r="F230" s="281" t="s">
        <v>1025</v>
      </c>
      <c r="G230" s="279"/>
      <c r="H230" s="282">
        <v>10.890000000000001</v>
      </c>
      <c r="I230" s="283"/>
      <c r="J230" s="279"/>
      <c r="K230" s="279"/>
      <c r="L230" s="284"/>
      <c r="M230" s="285"/>
      <c r="N230" s="286"/>
      <c r="O230" s="286"/>
      <c r="P230" s="286"/>
      <c r="Q230" s="286"/>
      <c r="R230" s="286"/>
      <c r="S230" s="286"/>
      <c r="T230" s="28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8" t="s">
        <v>666</v>
      </c>
      <c r="AU230" s="288" t="s">
        <v>84</v>
      </c>
      <c r="AV230" s="14" t="s">
        <v>84</v>
      </c>
      <c r="AW230" s="14" t="s">
        <v>31</v>
      </c>
      <c r="AX230" s="14" t="s">
        <v>82</v>
      </c>
      <c r="AY230" s="288" t="s">
        <v>129</v>
      </c>
    </row>
    <row r="231" s="2" customFormat="1" ht="21.75" customHeight="1">
      <c r="A231" s="38"/>
      <c r="B231" s="39"/>
      <c r="C231" s="253" t="s">
        <v>338</v>
      </c>
      <c r="D231" s="253" t="s">
        <v>263</v>
      </c>
      <c r="E231" s="254" t="s">
        <v>1026</v>
      </c>
      <c r="F231" s="255" t="s">
        <v>1027</v>
      </c>
      <c r="G231" s="256" t="s">
        <v>278</v>
      </c>
      <c r="H231" s="257">
        <v>10.890000000000001</v>
      </c>
      <c r="I231" s="258"/>
      <c r="J231" s="259">
        <f>ROUND(I231*H231,2)</f>
        <v>0</v>
      </c>
      <c r="K231" s="255" t="s">
        <v>220</v>
      </c>
      <c r="L231" s="260"/>
      <c r="M231" s="261" t="s">
        <v>1</v>
      </c>
      <c r="N231" s="262" t="s">
        <v>39</v>
      </c>
      <c r="O231" s="91"/>
      <c r="P231" s="244">
        <f>O231*H231</f>
        <v>0</v>
      </c>
      <c r="Q231" s="244">
        <v>1</v>
      </c>
      <c r="R231" s="244">
        <f>Q231*H231</f>
        <v>10.890000000000001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175</v>
      </c>
      <c r="AT231" s="246" t="s">
        <v>263</v>
      </c>
      <c r="AU231" s="246" t="s">
        <v>84</v>
      </c>
      <c r="AY231" s="17" t="s">
        <v>129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82</v>
      </c>
      <c r="BK231" s="247">
        <f>ROUND(I231*H231,2)</f>
        <v>0</v>
      </c>
      <c r="BL231" s="17" t="s">
        <v>137</v>
      </c>
      <c r="BM231" s="246" t="s">
        <v>1028</v>
      </c>
    </row>
    <row r="232" s="2" customFormat="1">
      <c r="A232" s="38"/>
      <c r="B232" s="39"/>
      <c r="C232" s="40"/>
      <c r="D232" s="248" t="s">
        <v>139</v>
      </c>
      <c r="E232" s="40"/>
      <c r="F232" s="249" t="s">
        <v>1027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84</v>
      </c>
    </row>
    <row r="233" s="14" customFormat="1">
      <c r="A233" s="14"/>
      <c r="B233" s="278"/>
      <c r="C233" s="279"/>
      <c r="D233" s="248" t="s">
        <v>666</v>
      </c>
      <c r="E233" s="280" t="s">
        <v>1</v>
      </c>
      <c r="F233" s="281" t="s">
        <v>1025</v>
      </c>
      <c r="G233" s="279"/>
      <c r="H233" s="282">
        <v>10.890000000000001</v>
      </c>
      <c r="I233" s="283"/>
      <c r="J233" s="279"/>
      <c r="K233" s="279"/>
      <c r="L233" s="284"/>
      <c r="M233" s="285"/>
      <c r="N233" s="286"/>
      <c r="O233" s="286"/>
      <c r="P233" s="286"/>
      <c r="Q233" s="286"/>
      <c r="R233" s="286"/>
      <c r="S233" s="286"/>
      <c r="T233" s="28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8" t="s">
        <v>666</v>
      </c>
      <c r="AU233" s="288" t="s">
        <v>84</v>
      </c>
      <c r="AV233" s="14" t="s">
        <v>84</v>
      </c>
      <c r="AW233" s="14" t="s">
        <v>31</v>
      </c>
      <c r="AX233" s="14" t="s">
        <v>82</v>
      </c>
      <c r="AY233" s="288" t="s">
        <v>129</v>
      </c>
    </row>
    <row r="234" s="2" customFormat="1" ht="21.75" customHeight="1">
      <c r="A234" s="38"/>
      <c r="B234" s="39"/>
      <c r="C234" s="253" t="s">
        <v>343</v>
      </c>
      <c r="D234" s="253" t="s">
        <v>263</v>
      </c>
      <c r="E234" s="254" t="s">
        <v>1029</v>
      </c>
      <c r="F234" s="255" t="s">
        <v>1030</v>
      </c>
      <c r="G234" s="256" t="s">
        <v>165</v>
      </c>
      <c r="H234" s="257">
        <v>42</v>
      </c>
      <c r="I234" s="258"/>
      <c r="J234" s="259">
        <f>ROUND(I234*H234,2)</f>
        <v>0</v>
      </c>
      <c r="K234" s="255" t="s">
        <v>220</v>
      </c>
      <c r="L234" s="260"/>
      <c r="M234" s="261" t="s">
        <v>1</v>
      </c>
      <c r="N234" s="262" t="s">
        <v>39</v>
      </c>
      <c r="O234" s="91"/>
      <c r="P234" s="244">
        <f>O234*H234</f>
        <v>0</v>
      </c>
      <c r="Q234" s="244">
        <v>1.1000000000000001</v>
      </c>
      <c r="R234" s="244">
        <f>Q234*H234</f>
        <v>46.200000000000003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175</v>
      </c>
      <c r="AT234" s="246" t="s">
        <v>263</v>
      </c>
      <c r="AU234" s="246" t="s">
        <v>84</v>
      </c>
      <c r="AY234" s="17" t="s">
        <v>129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82</v>
      </c>
      <c r="BK234" s="247">
        <f>ROUND(I234*H234,2)</f>
        <v>0</v>
      </c>
      <c r="BL234" s="17" t="s">
        <v>137</v>
      </c>
      <c r="BM234" s="246" t="s">
        <v>1031</v>
      </c>
    </row>
    <row r="235" s="2" customFormat="1">
      <c r="A235" s="38"/>
      <c r="B235" s="39"/>
      <c r="C235" s="40"/>
      <c r="D235" s="248" t="s">
        <v>139</v>
      </c>
      <c r="E235" s="40"/>
      <c r="F235" s="249" t="s">
        <v>1030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139</v>
      </c>
      <c r="AU235" s="17" t="s">
        <v>84</v>
      </c>
    </row>
    <row r="236" s="14" customFormat="1">
      <c r="A236" s="14"/>
      <c r="B236" s="278"/>
      <c r="C236" s="279"/>
      <c r="D236" s="248" t="s">
        <v>666</v>
      </c>
      <c r="E236" s="280" t="s">
        <v>1</v>
      </c>
      <c r="F236" s="281" t="s">
        <v>1032</v>
      </c>
      <c r="G236" s="279"/>
      <c r="H236" s="282">
        <v>42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8" t="s">
        <v>666</v>
      </c>
      <c r="AU236" s="288" t="s">
        <v>84</v>
      </c>
      <c r="AV236" s="14" t="s">
        <v>84</v>
      </c>
      <c r="AW236" s="14" t="s">
        <v>31</v>
      </c>
      <c r="AX236" s="14" t="s">
        <v>82</v>
      </c>
      <c r="AY236" s="288" t="s">
        <v>129</v>
      </c>
    </row>
    <row r="237" s="2" customFormat="1" ht="21.75" customHeight="1">
      <c r="A237" s="38"/>
      <c r="B237" s="39"/>
      <c r="C237" s="253" t="s">
        <v>348</v>
      </c>
      <c r="D237" s="253" t="s">
        <v>263</v>
      </c>
      <c r="E237" s="254" t="s">
        <v>1033</v>
      </c>
      <c r="F237" s="255" t="s">
        <v>1034</v>
      </c>
      <c r="G237" s="256" t="s">
        <v>157</v>
      </c>
      <c r="H237" s="257">
        <v>23</v>
      </c>
      <c r="I237" s="258"/>
      <c r="J237" s="259">
        <f>ROUND(I237*H237,2)</f>
        <v>0</v>
      </c>
      <c r="K237" s="255" t="s">
        <v>220</v>
      </c>
      <c r="L237" s="260"/>
      <c r="M237" s="261" t="s">
        <v>1</v>
      </c>
      <c r="N237" s="262" t="s">
        <v>39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175</v>
      </c>
      <c r="AT237" s="246" t="s">
        <v>263</v>
      </c>
      <c r="AU237" s="246" t="s">
        <v>84</v>
      </c>
      <c r="AY237" s="17" t="s">
        <v>129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82</v>
      </c>
      <c r="BK237" s="247">
        <f>ROUND(I237*H237,2)</f>
        <v>0</v>
      </c>
      <c r="BL237" s="17" t="s">
        <v>137</v>
      </c>
      <c r="BM237" s="246" t="s">
        <v>1035</v>
      </c>
    </row>
    <row r="238" s="2" customFormat="1">
      <c r="A238" s="38"/>
      <c r="B238" s="39"/>
      <c r="C238" s="40"/>
      <c r="D238" s="248" t="s">
        <v>139</v>
      </c>
      <c r="E238" s="40"/>
      <c r="F238" s="249" t="s">
        <v>1034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139</v>
      </c>
      <c r="AU238" s="17" t="s">
        <v>84</v>
      </c>
    </row>
    <row r="239" s="2" customFormat="1" ht="21.75" customHeight="1">
      <c r="A239" s="38"/>
      <c r="B239" s="39"/>
      <c r="C239" s="253" t="s">
        <v>353</v>
      </c>
      <c r="D239" s="253" t="s">
        <v>263</v>
      </c>
      <c r="E239" s="254" t="s">
        <v>1036</v>
      </c>
      <c r="F239" s="255" t="s">
        <v>1037</v>
      </c>
      <c r="G239" s="256" t="s">
        <v>165</v>
      </c>
      <c r="H239" s="257">
        <v>2</v>
      </c>
      <c r="I239" s="258"/>
      <c r="J239" s="259">
        <f>ROUND(I239*H239,2)</f>
        <v>0</v>
      </c>
      <c r="K239" s="255" t="s">
        <v>220</v>
      </c>
      <c r="L239" s="260"/>
      <c r="M239" s="261" t="s">
        <v>1</v>
      </c>
      <c r="N239" s="262" t="s">
        <v>39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175</v>
      </c>
      <c r="AT239" s="246" t="s">
        <v>263</v>
      </c>
      <c r="AU239" s="246" t="s">
        <v>84</v>
      </c>
      <c r="AY239" s="17" t="s">
        <v>129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82</v>
      </c>
      <c r="BK239" s="247">
        <f>ROUND(I239*H239,2)</f>
        <v>0</v>
      </c>
      <c r="BL239" s="17" t="s">
        <v>137</v>
      </c>
      <c r="BM239" s="246" t="s">
        <v>1038</v>
      </c>
    </row>
    <row r="240" s="2" customFormat="1">
      <c r="A240" s="38"/>
      <c r="B240" s="39"/>
      <c r="C240" s="40"/>
      <c r="D240" s="248" t="s">
        <v>139</v>
      </c>
      <c r="E240" s="40"/>
      <c r="F240" s="249" t="s">
        <v>1037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84</v>
      </c>
    </row>
    <row r="241" s="2" customFormat="1" ht="21.75" customHeight="1">
      <c r="A241" s="38"/>
      <c r="B241" s="39"/>
      <c r="C241" s="253" t="s">
        <v>358</v>
      </c>
      <c r="D241" s="253" t="s">
        <v>263</v>
      </c>
      <c r="E241" s="254" t="s">
        <v>1039</v>
      </c>
      <c r="F241" s="255" t="s">
        <v>1040</v>
      </c>
      <c r="G241" s="256" t="s">
        <v>165</v>
      </c>
      <c r="H241" s="257">
        <v>1</v>
      </c>
      <c r="I241" s="258"/>
      <c r="J241" s="259">
        <f>ROUND(I241*H241,2)</f>
        <v>0</v>
      </c>
      <c r="K241" s="255" t="s">
        <v>220</v>
      </c>
      <c r="L241" s="260"/>
      <c r="M241" s="261" t="s">
        <v>1</v>
      </c>
      <c r="N241" s="262" t="s">
        <v>39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175</v>
      </c>
      <c r="AT241" s="246" t="s">
        <v>263</v>
      </c>
      <c r="AU241" s="246" t="s">
        <v>84</v>
      </c>
      <c r="AY241" s="17" t="s">
        <v>129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82</v>
      </c>
      <c r="BK241" s="247">
        <f>ROUND(I241*H241,2)</f>
        <v>0</v>
      </c>
      <c r="BL241" s="17" t="s">
        <v>137</v>
      </c>
      <c r="BM241" s="246" t="s">
        <v>1041</v>
      </c>
    </row>
    <row r="242" s="2" customFormat="1">
      <c r="A242" s="38"/>
      <c r="B242" s="39"/>
      <c r="C242" s="40"/>
      <c r="D242" s="248" t="s">
        <v>139</v>
      </c>
      <c r="E242" s="40"/>
      <c r="F242" s="249" t="s">
        <v>1040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84</v>
      </c>
    </row>
    <row r="243" s="2" customFormat="1" ht="21.75" customHeight="1">
      <c r="A243" s="38"/>
      <c r="B243" s="39"/>
      <c r="C243" s="253" t="s">
        <v>363</v>
      </c>
      <c r="D243" s="253" t="s">
        <v>263</v>
      </c>
      <c r="E243" s="254" t="s">
        <v>1042</v>
      </c>
      <c r="F243" s="255" t="s">
        <v>1043</v>
      </c>
      <c r="G243" s="256" t="s">
        <v>165</v>
      </c>
      <c r="H243" s="257">
        <v>2</v>
      </c>
      <c r="I243" s="258"/>
      <c r="J243" s="259">
        <f>ROUND(I243*H243,2)</f>
        <v>0</v>
      </c>
      <c r="K243" s="255" t="s">
        <v>220</v>
      </c>
      <c r="L243" s="260"/>
      <c r="M243" s="261" t="s">
        <v>1</v>
      </c>
      <c r="N243" s="262" t="s">
        <v>39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175</v>
      </c>
      <c r="AT243" s="246" t="s">
        <v>263</v>
      </c>
      <c r="AU243" s="246" t="s">
        <v>84</v>
      </c>
      <c r="AY243" s="17" t="s">
        <v>129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82</v>
      </c>
      <c r="BK243" s="247">
        <f>ROUND(I243*H243,2)</f>
        <v>0</v>
      </c>
      <c r="BL243" s="17" t="s">
        <v>137</v>
      </c>
      <c r="BM243" s="246" t="s">
        <v>1044</v>
      </c>
    </row>
    <row r="244" s="2" customFormat="1">
      <c r="A244" s="38"/>
      <c r="B244" s="39"/>
      <c r="C244" s="40"/>
      <c r="D244" s="248" t="s">
        <v>139</v>
      </c>
      <c r="E244" s="40"/>
      <c r="F244" s="249" t="s">
        <v>1043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84</v>
      </c>
    </row>
    <row r="245" s="2" customFormat="1" ht="21.75" customHeight="1">
      <c r="A245" s="38"/>
      <c r="B245" s="39"/>
      <c r="C245" s="253" t="s">
        <v>370</v>
      </c>
      <c r="D245" s="253" t="s">
        <v>263</v>
      </c>
      <c r="E245" s="254" t="s">
        <v>1045</v>
      </c>
      <c r="F245" s="255" t="s">
        <v>1046</v>
      </c>
      <c r="G245" s="256" t="s">
        <v>157</v>
      </c>
      <c r="H245" s="257">
        <v>7</v>
      </c>
      <c r="I245" s="258"/>
      <c r="J245" s="259">
        <f>ROUND(I245*H245,2)</f>
        <v>0</v>
      </c>
      <c r="K245" s="255" t="s">
        <v>220</v>
      </c>
      <c r="L245" s="260"/>
      <c r="M245" s="261" t="s">
        <v>1</v>
      </c>
      <c r="N245" s="262" t="s">
        <v>39</v>
      </c>
      <c r="O245" s="91"/>
      <c r="P245" s="244">
        <f>O245*H245</f>
        <v>0</v>
      </c>
      <c r="Q245" s="244">
        <v>0.0025899999999999999</v>
      </c>
      <c r="R245" s="244">
        <f>Q245*H245</f>
        <v>0.01813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175</v>
      </c>
      <c r="AT245" s="246" t="s">
        <v>263</v>
      </c>
      <c r="AU245" s="246" t="s">
        <v>84</v>
      </c>
      <c r="AY245" s="17" t="s">
        <v>129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82</v>
      </c>
      <c r="BK245" s="247">
        <f>ROUND(I245*H245,2)</f>
        <v>0</v>
      </c>
      <c r="BL245" s="17" t="s">
        <v>137</v>
      </c>
      <c r="BM245" s="246" t="s">
        <v>1047</v>
      </c>
    </row>
    <row r="246" s="2" customFormat="1">
      <c r="A246" s="38"/>
      <c r="B246" s="39"/>
      <c r="C246" s="40"/>
      <c r="D246" s="248" t="s">
        <v>139</v>
      </c>
      <c r="E246" s="40"/>
      <c r="F246" s="249" t="s">
        <v>1046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84</v>
      </c>
    </row>
    <row r="247" s="2" customFormat="1" ht="21.75" customHeight="1">
      <c r="A247" s="38"/>
      <c r="B247" s="39"/>
      <c r="C247" s="253" t="s">
        <v>375</v>
      </c>
      <c r="D247" s="253" t="s">
        <v>263</v>
      </c>
      <c r="E247" s="254" t="s">
        <v>1048</v>
      </c>
      <c r="F247" s="255" t="s">
        <v>1049</v>
      </c>
      <c r="G247" s="256" t="s">
        <v>165</v>
      </c>
      <c r="H247" s="257">
        <v>2</v>
      </c>
      <c r="I247" s="258"/>
      <c r="J247" s="259">
        <f>ROUND(I247*H247,2)</f>
        <v>0</v>
      </c>
      <c r="K247" s="255" t="s">
        <v>220</v>
      </c>
      <c r="L247" s="260"/>
      <c r="M247" s="261" t="s">
        <v>1</v>
      </c>
      <c r="N247" s="262" t="s">
        <v>39</v>
      </c>
      <c r="O247" s="91"/>
      <c r="P247" s="244">
        <f>O247*H247</f>
        <v>0</v>
      </c>
      <c r="Q247" s="244">
        <v>1.0540000000000001</v>
      </c>
      <c r="R247" s="244">
        <f>Q247*H247</f>
        <v>2.1080000000000001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175</v>
      </c>
      <c r="AT247" s="246" t="s">
        <v>263</v>
      </c>
      <c r="AU247" s="246" t="s">
        <v>84</v>
      </c>
      <c r="AY247" s="17" t="s">
        <v>129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82</v>
      </c>
      <c r="BK247" s="247">
        <f>ROUND(I247*H247,2)</f>
        <v>0</v>
      </c>
      <c r="BL247" s="17" t="s">
        <v>137</v>
      </c>
      <c r="BM247" s="246" t="s">
        <v>1050</v>
      </c>
    </row>
    <row r="248" s="2" customFormat="1">
      <c r="A248" s="38"/>
      <c r="B248" s="39"/>
      <c r="C248" s="40"/>
      <c r="D248" s="248" t="s">
        <v>139</v>
      </c>
      <c r="E248" s="40"/>
      <c r="F248" s="249" t="s">
        <v>1049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84</v>
      </c>
    </row>
    <row r="249" s="2" customFormat="1" ht="21.75" customHeight="1">
      <c r="A249" s="38"/>
      <c r="B249" s="39"/>
      <c r="C249" s="253" t="s">
        <v>380</v>
      </c>
      <c r="D249" s="253" t="s">
        <v>263</v>
      </c>
      <c r="E249" s="254" t="s">
        <v>1051</v>
      </c>
      <c r="F249" s="255" t="s">
        <v>1052</v>
      </c>
      <c r="G249" s="256" t="s">
        <v>165</v>
      </c>
      <c r="H249" s="257">
        <v>1</v>
      </c>
      <c r="I249" s="258"/>
      <c r="J249" s="259">
        <f>ROUND(I249*H249,2)</f>
        <v>0</v>
      </c>
      <c r="K249" s="255" t="s">
        <v>220</v>
      </c>
      <c r="L249" s="260"/>
      <c r="M249" s="261" t="s">
        <v>1</v>
      </c>
      <c r="N249" s="262" t="s">
        <v>39</v>
      </c>
      <c r="O249" s="91"/>
      <c r="P249" s="244">
        <f>O249*H249</f>
        <v>0</v>
      </c>
      <c r="Q249" s="244">
        <v>0.17599999999999999</v>
      </c>
      <c r="R249" s="244">
        <f>Q249*H249</f>
        <v>0.17599999999999999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175</v>
      </c>
      <c r="AT249" s="246" t="s">
        <v>263</v>
      </c>
      <c r="AU249" s="246" t="s">
        <v>84</v>
      </c>
      <c r="AY249" s="17" t="s">
        <v>129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82</v>
      </c>
      <c r="BK249" s="247">
        <f>ROUND(I249*H249,2)</f>
        <v>0</v>
      </c>
      <c r="BL249" s="17" t="s">
        <v>137</v>
      </c>
      <c r="BM249" s="246" t="s">
        <v>1053</v>
      </c>
    </row>
    <row r="250" s="2" customFormat="1">
      <c r="A250" s="38"/>
      <c r="B250" s="39"/>
      <c r="C250" s="40"/>
      <c r="D250" s="248" t="s">
        <v>139</v>
      </c>
      <c r="E250" s="40"/>
      <c r="F250" s="249" t="s">
        <v>1052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139</v>
      </c>
      <c r="AU250" s="17" t="s">
        <v>84</v>
      </c>
    </row>
    <row r="251" s="2" customFormat="1" ht="21.75" customHeight="1">
      <c r="A251" s="38"/>
      <c r="B251" s="39"/>
      <c r="C251" s="253" t="s">
        <v>385</v>
      </c>
      <c r="D251" s="253" t="s">
        <v>263</v>
      </c>
      <c r="E251" s="254" t="s">
        <v>579</v>
      </c>
      <c r="F251" s="255" t="s">
        <v>580</v>
      </c>
      <c r="G251" s="256" t="s">
        <v>236</v>
      </c>
      <c r="H251" s="257">
        <v>195</v>
      </c>
      <c r="I251" s="258"/>
      <c r="J251" s="259">
        <f>ROUND(I251*H251,2)</f>
        <v>0</v>
      </c>
      <c r="K251" s="255" t="s">
        <v>220</v>
      </c>
      <c r="L251" s="260"/>
      <c r="M251" s="261" t="s">
        <v>1</v>
      </c>
      <c r="N251" s="262" t="s">
        <v>39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175</v>
      </c>
      <c r="AT251" s="246" t="s">
        <v>263</v>
      </c>
      <c r="AU251" s="246" t="s">
        <v>84</v>
      </c>
      <c r="AY251" s="17" t="s">
        <v>129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82</v>
      </c>
      <c r="BK251" s="247">
        <f>ROUND(I251*H251,2)</f>
        <v>0</v>
      </c>
      <c r="BL251" s="17" t="s">
        <v>137</v>
      </c>
      <c r="BM251" s="246" t="s">
        <v>1054</v>
      </c>
    </row>
    <row r="252" s="2" customFormat="1">
      <c r="A252" s="38"/>
      <c r="B252" s="39"/>
      <c r="C252" s="40"/>
      <c r="D252" s="248" t="s">
        <v>139</v>
      </c>
      <c r="E252" s="40"/>
      <c r="F252" s="249" t="s">
        <v>580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84</v>
      </c>
    </row>
    <row r="253" s="14" customFormat="1">
      <c r="A253" s="14"/>
      <c r="B253" s="278"/>
      <c r="C253" s="279"/>
      <c r="D253" s="248" t="s">
        <v>666</v>
      </c>
      <c r="E253" s="280" t="s">
        <v>1</v>
      </c>
      <c r="F253" s="281" t="s">
        <v>1055</v>
      </c>
      <c r="G253" s="279"/>
      <c r="H253" s="282">
        <v>195</v>
      </c>
      <c r="I253" s="283"/>
      <c r="J253" s="279"/>
      <c r="K253" s="279"/>
      <c r="L253" s="284"/>
      <c r="M253" s="285"/>
      <c r="N253" s="286"/>
      <c r="O253" s="286"/>
      <c r="P253" s="286"/>
      <c r="Q253" s="286"/>
      <c r="R253" s="286"/>
      <c r="S253" s="286"/>
      <c r="T253" s="28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8" t="s">
        <v>666</v>
      </c>
      <c r="AU253" s="288" t="s">
        <v>84</v>
      </c>
      <c r="AV253" s="14" t="s">
        <v>84</v>
      </c>
      <c r="AW253" s="14" t="s">
        <v>31</v>
      </c>
      <c r="AX253" s="14" t="s">
        <v>82</v>
      </c>
      <c r="AY253" s="288" t="s">
        <v>129</v>
      </c>
    </row>
    <row r="254" s="2" customFormat="1" ht="21.75" customHeight="1">
      <c r="A254" s="38"/>
      <c r="B254" s="39"/>
      <c r="C254" s="253" t="s">
        <v>391</v>
      </c>
      <c r="D254" s="253" t="s">
        <v>263</v>
      </c>
      <c r="E254" s="254" t="s">
        <v>801</v>
      </c>
      <c r="F254" s="255" t="s">
        <v>802</v>
      </c>
      <c r="G254" s="256" t="s">
        <v>165</v>
      </c>
      <c r="H254" s="257">
        <v>152</v>
      </c>
      <c r="I254" s="258"/>
      <c r="J254" s="259">
        <f>ROUND(I254*H254,2)</f>
        <v>0</v>
      </c>
      <c r="K254" s="255" t="s">
        <v>220</v>
      </c>
      <c r="L254" s="260"/>
      <c r="M254" s="261" t="s">
        <v>1</v>
      </c>
      <c r="N254" s="262" t="s">
        <v>39</v>
      </c>
      <c r="O254" s="91"/>
      <c r="P254" s="244">
        <f>O254*H254</f>
        <v>0</v>
      </c>
      <c r="Q254" s="244">
        <v>0.00123</v>
      </c>
      <c r="R254" s="244">
        <f>Q254*H254</f>
        <v>0.18695999999999999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175</v>
      </c>
      <c r="AT254" s="246" t="s">
        <v>263</v>
      </c>
      <c r="AU254" s="246" t="s">
        <v>84</v>
      </c>
      <c r="AY254" s="17" t="s">
        <v>129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82</v>
      </c>
      <c r="BK254" s="247">
        <f>ROUND(I254*H254,2)</f>
        <v>0</v>
      </c>
      <c r="BL254" s="17" t="s">
        <v>137</v>
      </c>
      <c r="BM254" s="246" t="s">
        <v>1056</v>
      </c>
    </row>
    <row r="255" s="2" customFormat="1">
      <c r="A255" s="38"/>
      <c r="B255" s="39"/>
      <c r="C255" s="40"/>
      <c r="D255" s="248" t="s">
        <v>139</v>
      </c>
      <c r="E255" s="40"/>
      <c r="F255" s="249" t="s">
        <v>802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139</v>
      </c>
      <c r="AU255" s="17" t="s">
        <v>84</v>
      </c>
    </row>
    <row r="256" s="14" customFormat="1">
      <c r="A256" s="14"/>
      <c r="B256" s="278"/>
      <c r="C256" s="279"/>
      <c r="D256" s="248" t="s">
        <v>666</v>
      </c>
      <c r="E256" s="280" t="s">
        <v>1</v>
      </c>
      <c r="F256" s="281" t="s">
        <v>1057</v>
      </c>
      <c r="G256" s="279"/>
      <c r="H256" s="282">
        <v>152</v>
      </c>
      <c r="I256" s="283"/>
      <c r="J256" s="279"/>
      <c r="K256" s="279"/>
      <c r="L256" s="284"/>
      <c r="M256" s="285"/>
      <c r="N256" s="286"/>
      <c r="O256" s="286"/>
      <c r="P256" s="286"/>
      <c r="Q256" s="286"/>
      <c r="R256" s="286"/>
      <c r="S256" s="286"/>
      <c r="T256" s="28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8" t="s">
        <v>666</v>
      </c>
      <c r="AU256" s="288" t="s">
        <v>84</v>
      </c>
      <c r="AV256" s="14" t="s">
        <v>84</v>
      </c>
      <c r="AW256" s="14" t="s">
        <v>31</v>
      </c>
      <c r="AX256" s="14" t="s">
        <v>82</v>
      </c>
      <c r="AY256" s="288" t="s">
        <v>129</v>
      </c>
    </row>
    <row r="257" s="2" customFormat="1" ht="21.75" customHeight="1">
      <c r="A257" s="38"/>
      <c r="B257" s="39"/>
      <c r="C257" s="253" t="s">
        <v>395</v>
      </c>
      <c r="D257" s="253" t="s">
        <v>263</v>
      </c>
      <c r="E257" s="254" t="s">
        <v>1058</v>
      </c>
      <c r="F257" s="255" t="s">
        <v>1059</v>
      </c>
      <c r="G257" s="256" t="s">
        <v>165</v>
      </c>
      <c r="H257" s="257">
        <v>140</v>
      </c>
      <c r="I257" s="258"/>
      <c r="J257" s="259">
        <f>ROUND(I257*H257,2)</f>
        <v>0</v>
      </c>
      <c r="K257" s="255" t="s">
        <v>220</v>
      </c>
      <c r="L257" s="260"/>
      <c r="M257" s="261" t="s">
        <v>1</v>
      </c>
      <c r="N257" s="262" t="s">
        <v>39</v>
      </c>
      <c r="O257" s="91"/>
      <c r="P257" s="244">
        <f>O257*H257</f>
        <v>0</v>
      </c>
      <c r="Q257" s="244">
        <v>0.00123</v>
      </c>
      <c r="R257" s="244">
        <f>Q257*H257</f>
        <v>0.17219999999999999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175</v>
      </c>
      <c r="AT257" s="246" t="s">
        <v>263</v>
      </c>
      <c r="AU257" s="246" t="s">
        <v>84</v>
      </c>
      <c r="AY257" s="17" t="s">
        <v>129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82</v>
      </c>
      <c r="BK257" s="247">
        <f>ROUND(I257*H257,2)</f>
        <v>0</v>
      </c>
      <c r="BL257" s="17" t="s">
        <v>137</v>
      </c>
      <c r="BM257" s="246" t="s">
        <v>1060</v>
      </c>
    </row>
    <row r="258" s="2" customFormat="1">
      <c r="A258" s="38"/>
      <c r="B258" s="39"/>
      <c r="C258" s="40"/>
      <c r="D258" s="248" t="s">
        <v>139</v>
      </c>
      <c r="E258" s="40"/>
      <c r="F258" s="249" t="s">
        <v>1059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84</v>
      </c>
    </row>
    <row r="259" s="2" customFormat="1" ht="21.75" customHeight="1">
      <c r="A259" s="38"/>
      <c r="B259" s="39"/>
      <c r="C259" s="253" t="s">
        <v>400</v>
      </c>
      <c r="D259" s="253" t="s">
        <v>263</v>
      </c>
      <c r="E259" s="254" t="s">
        <v>1061</v>
      </c>
      <c r="F259" s="255" t="s">
        <v>1062</v>
      </c>
      <c r="G259" s="256" t="s">
        <v>165</v>
      </c>
      <c r="H259" s="257">
        <v>272</v>
      </c>
      <c r="I259" s="258"/>
      <c r="J259" s="259">
        <f>ROUND(I259*H259,2)</f>
        <v>0</v>
      </c>
      <c r="K259" s="255" t="s">
        <v>220</v>
      </c>
      <c r="L259" s="260"/>
      <c r="M259" s="261" t="s">
        <v>1</v>
      </c>
      <c r="N259" s="262" t="s">
        <v>39</v>
      </c>
      <c r="O259" s="91"/>
      <c r="P259" s="244">
        <f>O259*H259</f>
        <v>0</v>
      </c>
      <c r="Q259" s="244">
        <v>0.00051999999999999995</v>
      </c>
      <c r="R259" s="244">
        <f>Q259*H259</f>
        <v>0.14143999999999998</v>
      </c>
      <c r="S259" s="244">
        <v>0</v>
      </c>
      <c r="T259" s="24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175</v>
      </c>
      <c r="AT259" s="246" t="s">
        <v>263</v>
      </c>
      <c r="AU259" s="246" t="s">
        <v>84</v>
      </c>
      <c r="AY259" s="17" t="s">
        <v>129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82</v>
      </c>
      <c r="BK259" s="247">
        <f>ROUND(I259*H259,2)</f>
        <v>0</v>
      </c>
      <c r="BL259" s="17" t="s">
        <v>137</v>
      </c>
      <c r="BM259" s="246" t="s">
        <v>1063</v>
      </c>
    </row>
    <row r="260" s="2" customFormat="1">
      <c r="A260" s="38"/>
      <c r="B260" s="39"/>
      <c r="C260" s="40"/>
      <c r="D260" s="248" t="s">
        <v>139</v>
      </c>
      <c r="E260" s="40"/>
      <c r="F260" s="249" t="s">
        <v>1062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139</v>
      </c>
      <c r="AU260" s="17" t="s">
        <v>84</v>
      </c>
    </row>
    <row r="261" s="2" customFormat="1" ht="16.5" customHeight="1">
      <c r="A261" s="38"/>
      <c r="B261" s="39"/>
      <c r="C261" s="253" t="s">
        <v>557</v>
      </c>
      <c r="D261" s="253" t="s">
        <v>263</v>
      </c>
      <c r="E261" s="254" t="s">
        <v>1064</v>
      </c>
      <c r="F261" s="255" t="s">
        <v>1065</v>
      </c>
      <c r="G261" s="256" t="s">
        <v>165</v>
      </c>
      <c r="H261" s="257">
        <v>68</v>
      </c>
      <c r="I261" s="258"/>
      <c r="J261" s="259">
        <f>ROUND(I261*H261,2)</f>
        <v>0</v>
      </c>
      <c r="K261" s="255" t="s">
        <v>1</v>
      </c>
      <c r="L261" s="260"/>
      <c r="M261" s="261" t="s">
        <v>1</v>
      </c>
      <c r="N261" s="262" t="s">
        <v>39</v>
      </c>
      <c r="O261" s="91"/>
      <c r="P261" s="244">
        <f>O261*H261</f>
        <v>0</v>
      </c>
      <c r="Q261" s="244">
        <v>0.0074200000000000004</v>
      </c>
      <c r="R261" s="244">
        <f>Q261*H261</f>
        <v>0.50456000000000001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175</v>
      </c>
      <c r="AT261" s="246" t="s">
        <v>263</v>
      </c>
      <c r="AU261" s="246" t="s">
        <v>84</v>
      </c>
      <c r="AY261" s="17" t="s">
        <v>129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82</v>
      </c>
      <c r="BK261" s="247">
        <f>ROUND(I261*H261,2)</f>
        <v>0</v>
      </c>
      <c r="BL261" s="17" t="s">
        <v>137</v>
      </c>
      <c r="BM261" s="246" t="s">
        <v>1066</v>
      </c>
    </row>
    <row r="262" s="2" customFormat="1">
      <c r="A262" s="38"/>
      <c r="B262" s="39"/>
      <c r="C262" s="40"/>
      <c r="D262" s="248" t="s">
        <v>139</v>
      </c>
      <c r="E262" s="40"/>
      <c r="F262" s="249" t="s">
        <v>1067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139</v>
      </c>
      <c r="AU262" s="17" t="s">
        <v>84</v>
      </c>
    </row>
    <row r="263" s="2" customFormat="1" ht="21.75" customHeight="1">
      <c r="A263" s="38"/>
      <c r="B263" s="39"/>
      <c r="C263" s="253" t="s">
        <v>561</v>
      </c>
      <c r="D263" s="253" t="s">
        <v>263</v>
      </c>
      <c r="E263" s="254" t="s">
        <v>1068</v>
      </c>
      <c r="F263" s="255" t="s">
        <v>1069</v>
      </c>
      <c r="G263" s="256" t="s">
        <v>165</v>
      </c>
      <c r="H263" s="257">
        <v>272</v>
      </c>
      <c r="I263" s="258"/>
      <c r="J263" s="259">
        <f>ROUND(I263*H263,2)</f>
        <v>0</v>
      </c>
      <c r="K263" s="255" t="s">
        <v>220</v>
      </c>
      <c r="L263" s="260"/>
      <c r="M263" s="261" t="s">
        <v>1</v>
      </c>
      <c r="N263" s="262" t="s">
        <v>39</v>
      </c>
      <c r="O263" s="91"/>
      <c r="P263" s="244">
        <f>O263*H263</f>
        <v>0</v>
      </c>
      <c r="Q263" s="244">
        <v>9.0000000000000006E-05</v>
      </c>
      <c r="R263" s="244">
        <f>Q263*H263</f>
        <v>0.024480000000000002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175</v>
      </c>
      <c r="AT263" s="246" t="s">
        <v>263</v>
      </c>
      <c r="AU263" s="246" t="s">
        <v>84</v>
      </c>
      <c r="AY263" s="17" t="s">
        <v>129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82</v>
      </c>
      <c r="BK263" s="247">
        <f>ROUND(I263*H263,2)</f>
        <v>0</v>
      </c>
      <c r="BL263" s="17" t="s">
        <v>137</v>
      </c>
      <c r="BM263" s="246" t="s">
        <v>1070</v>
      </c>
    </row>
    <row r="264" s="2" customFormat="1">
      <c r="A264" s="38"/>
      <c r="B264" s="39"/>
      <c r="C264" s="40"/>
      <c r="D264" s="248" t="s">
        <v>139</v>
      </c>
      <c r="E264" s="40"/>
      <c r="F264" s="249" t="s">
        <v>1069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84</v>
      </c>
    </row>
    <row r="265" s="2" customFormat="1" ht="21.75" customHeight="1">
      <c r="A265" s="38"/>
      <c r="B265" s="39"/>
      <c r="C265" s="253" t="s">
        <v>565</v>
      </c>
      <c r="D265" s="253" t="s">
        <v>263</v>
      </c>
      <c r="E265" s="254" t="s">
        <v>1071</v>
      </c>
      <c r="F265" s="255" t="s">
        <v>1072</v>
      </c>
      <c r="G265" s="256" t="s">
        <v>165</v>
      </c>
      <c r="H265" s="257">
        <v>304</v>
      </c>
      <c r="I265" s="258"/>
      <c r="J265" s="259">
        <f>ROUND(I265*H265,2)</f>
        <v>0</v>
      </c>
      <c r="K265" s="255" t="s">
        <v>220</v>
      </c>
      <c r="L265" s="260"/>
      <c r="M265" s="261" t="s">
        <v>1</v>
      </c>
      <c r="N265" s="262" t="s">
        <v>39</v>
      </c>
      <c r="O265" s="91"/>
      <c r="P265" s="244">
        <f>O265*H265</f>
        <v>0</v>
      </c>
      <c r="Q265" s="244">
        <v>0.00051999999999999995</v>
      </c>
      <c r="R265" s="244">
        <f>Q265*H265</f>
        <v>0.15808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175</v>
      </c>
      <c r="AT265" s="246" t="s">
        <v>263</v>
      </c>
      <c r="AU265" s="246" t="s">
        <v>84</v>
      </c>
      <c r="AY265" s="17" t="s">
        <v>129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82</v>
      </c>
      <c r="BK265" s="247">
        <f>ROUND(I265*H265,2)</f>
        <v>0</v>
      </c>
      <c r="BL265" s="17" t="s">
        <v>137</v>
      </c>
      <c r="BM265" s="246" t="s">
        <v>1073</v>
      </c>
    </row>
    <row r="266" s="2" customFormat="1">
      <c r="A266" s="38"/>
      <c r="B266" s="39"/>
      <c r="C266" s="40"/>
      <c r="D266" s="248" t="s">
        <v>139</v>
      </c>
      <c r="E266" s="40"/>
      <c r="F266" s="249" t="s">
        <v>1072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139</v>
      </c>
      <c r="AU266" s="17" t="s">
        <v>84</v>
      </c>
    </row>
    <row r="267" s="14" customFormat="1">
      <c r="A267" s="14"/>
      <c r="B267" s="278"/>
      <c r="C267" s="279"/>
      <c r="D267" s="248" t="s">
        <v>666</v>
      </c>
      <c r="E267" s="280" t="s">
        <v>1</v>
      </c>
      <c r="F267" s="281" t="s">
        <v>1074</v>
      </c>
      <c r="G267" s="279"/>
      <c r="H267" s="282">
        <v>304</v>
      </c>
      <c r="I267" s="283"/>
      <c r="J267" s="279"/>
      <c r="K267" s="279"/>
      <c r="L267" s="284"/>
      <c r="M267" s="285"/>
      <c r="N267" s="286"/>
      <c r="O267" s="286"/>
      <c r="P267" s="286"/>
      <c r="Q267" s="286"/>
      <c r="R267" s="286"/>
      <c r="S267" s="286"/>
      <c r="T267" s="28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8" t="s">
        <v>666</v>
      </c>
      <c r="AU267" s="288" t="s">
        <v>84</v>
      </c>
      <c r="AV267" s="14" t="s">
        <v>84</v>
      </c>
      <c r="AW267" s="14" t="s">
        <v>31</v>
      </c>
      <c r="AX267" s="14" t="s">
        <v>82</v>
      </c>
      <c r="AY267" s="288" t="s">
        <v>129</v>
      </c>
    </row>
    <row r="268" s="2" customFormat="1" ht="21.75" customHeight="1">
      <c r="A268" s="38"/>
      <c r="B268" s="39"/>
      <c r="C268" s="253" t="s">
        <v>569</v>
      </c>
      <c r="D268" s="253" t="s">
        <v>263</v>
      </c>
      <c r="E268" s="254" t="s">
        <v>1075</v>
      </c>
      <c r="F268" s="255" t="s">
        <v>1076</v>
      </c>
      <c r="G268" s="256" t="s">
        <v>165</v>
      </c>
      <c r="H268" s="257">
        <v>304</v>
      </c>
      <c r="I268" s="258"/>
      <c r="J268" s="259">
        <f>ROUND(I268*H268,2)</f>
        <v>0</v>
      </c>
      <c r="K268" s="255" t="s">
        <v>220</v>
      </c>
      <c r="L268" s="260"/>
      <c r="M268" s="261" t="s">
        <v>1</v>
      </c>
      <c r="N268" s="262" t="s">
        <v>39</v>
      </c>
      <c r="O268" s="91"/>
      <c r="P268" s="244">
        <f>O268*H268</f>
        <v>0</v>
      </c>
      <c r="Q268" s="244">
        <v>9.0000000000000006E-05</v>
      </c>
      <c r="R268" s="244">
        <f>Q268*H268</f>
        <v>0.027360000000000002</v>
      </c>
      <c r="S268" s="244">
        <v>0</v>
      </c>
      <c r="T268" s="24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175</v>
      </c>
      <c r="AT268" s="246" t="s">
        <v>263</v>
      </c>
      <c r="AU268" s="246" t="s">
        <v>84</v>
      </c>
      <c r="AY268" s="17" t="s">
        <v>129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82</v>
      </c>
      <c r="BK268" s="247">
        <f>ROUND(I268*H268,2)</f>
        <v>0</v>
      </c>
      <c r="BL268" s="17" t="s">
        <v>137</v>
      </c>
      <c r="BM268" s="246" t="s">
        <v>1077</v>
      </c>
    </row>
    <row r="269" s="2" customFormat="1">
      <c r="A269" s="38"/>
      <c r="B269" s="39"/>
      <c r="C269" s="40"/>
      <c r="D269" s="248" t="s">
        <v>139</v>
      </c>
      <c r="E269" s="40"/>
      <c r="F269" s="249" t="s">
        <v>1076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139</v>
      </c>
      <c r="AU269" s="17" t="s">
        <v>84</v>
      </c>
    </row>
    <row r="270" s="14" customFormat="1">
      <c r="A270" s="14"/>
      <c r="B270" s="278"/>
      <c r="C270" s="279"/>
      <c r="D270" s="248" t="s">
        <v>666</v>
      </c>
      <c r="E270" s="280" t="s">
        <v>1</v>
      </c>
      <c r="F270" s="281" t="s">
        <v>1074</v>
      </c>
      <c r="G270" s="279"/>
      <c r="H270" s="282">
        <v>304</v>
      </c>
      <c r="I270" s="283"/>
      <c r="J270" s="279"/>
      <c r="K270" s="279"/>
      <c r="L270" s="284"/>
      <c r="M270" s="285"/>
      <c r="N270" s="286"/>
      <c r="O270" s="286"/>
      <c r="P270" s="286"/>
      <c r="Q270" s="286"/>
      <c r="R270" s="286"/>
      <c r="S270" s="286"/>
      <c r="T270" s="28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8" t="s">
        <v>666</v>
      </c>
      <c r="AU270" s="288" t="s">
        <v>84</v>
      </c>
      <c r="AV270" s="14" t="s">
        <v>84</v>
      </c>
      <c r="AW270" s="14" t="s">
        <v>31</v>
      </c>
      <c r="AX270" s="14" t="s">
        <v>82</v>
      </c>
      <c r="AY270" s="288" t="s">
        <v>129</v>
      </c>
    </row>
    <row r="271" s="2" customFormat="1" ht="21.75" customHeight="1">
      <c r="A271" s="38"/>
      <c r="B271" s="39"/>
      <c r="C271" s="253" t="s">
        <v>573</v>
      </c>
      <c r="D271" s="253" t="s">
        <v>263</v>
      </c>
      <c r="E271" s="254" t="s">
        <v>1078</v>
      </c>
      <c r="F271" s="255" t="s">
        <v>1079</v>
      </c>
      <c r="G271" s="256" t="s">
        <v>165</v>
      </c>
      <c r="H271" s="257">
        <v>76</v>
      </c>
      <c r="I271" s="258"/>
      <c r="J271" s="259">
        <f>ROUND(I271*H271,2)</f>
        <v>0</v>
      </c>
      <c r="K271" s="255" t="s">
        <v>220</v>
      </c>
      <c r="L271" s="260"/>
      <c r="M271" s="261" t="s">
        <v>1</v>
      </c>
      <c r="N271" s="262" t="s">
        <v>39</v>
      </c>
      <c r="O271" s="91"/>
      <c r="P271" s="244">
        <f>O271*H271</f>
        <v>0</v>
      </c>
      <c r="Q271" s="244">
        <v>0.0074200000000000004</v>
      </c>
      <c r="R271" s="244">
        <f>Q271*H271</f>
        <v>0.56391999999999998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175</v>
      </c>
      <c r="AT271" s="246" t="s">
        <v>263</v>
      </c>
      <c r="AU271" s="246" t="s">
        <v>84</v>
      </c>
      <c r="AY271" s="17" t="s">
        <v>129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82</v>
      </c>
      <c r="BK271" s="247">
        <f>ROUND(I271*H271,2)</f>
        <v>0</v>
      </c>
      <c r="BL271" s="17" t="s">
        <v>137</v>
      </c>
      <c r="BM271" s="246" t="s">
        <v>1080</v>
      </c>
    </row>
    <row r="272" s="2" customFormat="1">
      <c r="A272" s="38"/>
      <c r="B272" s="39"/>
      <c r="C272" s="40"/>
      <c r="D272" s="248" t="s">
        <v>139</v>
      </c>
      <c r="E272" s="40"/>
      <c r="F272" s="249" t="s">
        <v>1067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139</v>
      </c>
      <c r="AU272" s="17" t="s">
        <v>84</v>
      </c>
    </row>
    <row r="273" s="14" customFormat="1">
      <c r="A273" s="14"/>
      <c r="B273" s="278"/>
      <c r="C273" s="279"/>
      <c r="D273" s="248" t="s">
        <v>666</v>
      </c>
      <c r="E273" s="280" t="s">
        <v>1</v>
      </c>
      <c r="F273" s="281" t="s">
        <v>1081</v>
      </c>
      <c r="G273" s="279"/>
      <c r="H273" s="282">
        <v>76</v>
      </c>
      <c r="I273" s="283"/>
      <c r="J273" s="279"/>
      <c r="K273" s="279"/>
      <c r="L273" s="284"/>
      <c r="M273" s="285"/>
      <c r="N273" s="286"/>
      <c r="O273" s="286"/>
      <c r="P273" s="286"/>
      <c r="Q273" s="286"/>
      <c r="R273" s="286"/>
      <c r="S273" s="286"/>
      <c r="T273" s="28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8" t="s">
        <v>666</v>
      </c>
      <c r="AU273" s="288" t="s">
        <v>84</v>
      </c>
      <c r="AV273" s="14" t="s">
        <v>84</v>
      </c>
      <c r="AW273" s="14" t="s">
        <v>31</v>
      </c>
      <c r="AX273" s="14" t="s">
        <v>82</v>
      </c>
      <c r="AY273" s="288" t="s">
        <v>129</v>
      </c>
    </row>
    <row r="274" s="2" customFormat="1" ht="21.75" customHeight="1">
      <c r="A274" s="38"/>
      <c r="B274" s="39"/>
      <c r="C274" s="253" t="s">
        <v>578</v>
      </c>
      <c r="D274" s="253" t="s">
        <v>263</v>
      </c>
      <c r="E274" s="254" t="s">
        <v>1082</v>
      </c>
      <c r="F274" s="255" t="s">
        <v>1083</v>
      </c>
      <c r="G274" s="256" t="s">
        <v>165</v>
      </c>
      <c r="H274" s="257">
        <v>73</v>
      </c>
      <c r="I274" s="258"/>
      <c r="J274" s="259">
        <f>ROUND(I274*H274,2)</f>
        <v>0</v>
      </c>
      <c r="K274" s="255" t="s">
        <v>220</v>
      </c>
      <c r="L274" s="260"/>
      <c r="M274" s="261" t="s">
        <v>1</v>
      </c>
      <c r="N274" s="262" t="s">
        <v>39</v>
      </c>
      <c r="O274" s="91"/>
      <c r="P274" s="244">
        <f>O274*H274</f>
        <v>0</v>
      </c>
      <c r="Q274" s="244">
        <v>0.27000000000000002</v>
      </c>
      <c r="R274" s="244">
        <f>Q274*H274</f>
        <v>19.710000000000001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175</v>
      </c>
      <c r="AT274" s="246" t="s">
        <v>263</v>
      </c>
      <c r="AU274" s="246" t="s">
        <v>84</v>
      </c>
      <c r="AY274" s="17" t="s">
        <v>129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82</v>
      </c>
      <c r="BK274" s="247">
        <f>ROUND(I274*H274,2)</f>
        <v>0</v>
      </c>
      <c r="BL274" s="17" t="s">
        <v>137</v>
      </c>
      <c r="BM274" s="246" t="s">
        <v>1084</v>
      </c>
    </row>
    <row r="275" s="2" customFormat="1">
      <c r="A275" s="38"/>
      <c r="B275" s="39"/>
      <c r="C275" s="40"/>
      <c r="D275" s="248" t="s">
        <v>139</v>
      </c>
      <c r="E275" s="40"/>
      <c r="F275" s="249" t="s">
        <v>1083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139</v>
      </c>
      <c r="AU275" s="17" t="s">
        <v>84</v>
      </c>
    </row>
    <row r="276" s="14" customFormat="1">
      <c r="A276" s="14"/>
      <c r="B276" s="278"/>
      <c r="C276" s="279"/>
      <c r="D276" s="248" t="s">
        <v>666</v>
      </c>
      <c r="E276" s="280" t="s">
        <v>1</v>
      </c>
      <c r="F276" s="281" t="s">
        <v>1085</v>
      </c>
      <c r="G276" s="279"/>
      <c r="H276" s="282">
        <v>73</v>
      </c>
      <c r="I276" s="283"/>
      <c r="J276" s="279"/>
      <c r="K276" s="279"/>
      <c r="L276" s="284"/>
      <c r="M276" s="285"/>
      <c r="N276" s="286"/>
      <c r="O276" s="286"/>
      <c r="P276" s="286"/>
      <c r="Q276" s="286"/>
      <c r="R276" s="286"/>
      <c r="S276" s="286"/>
      <c r="T276" s="28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8" t="s">
        <v>666</v>
      </c>
      <c r="AU276" s="288" t="s">
        <v>84</v>
      </c>
      <c r="AV276" s="14" t="s">
        <v>84</v>
      </c>
      <c r="AW276" s="14" t="s">
        <v>31</v>
      </c>
      <c r="AX276" s="14" t="s">
        <v>82</v>
      </c>
      <c r="AY276" s="288" t="s">
        <v>129</v>
      </c>
    </row>
    <row r="277" s="2" customFormat="1" ht="21.75" customHeight="1">
      <c r="A277" s="38"/>
      <c r="B277" s="39"/>
      <c r="C277" s="253" t="s">
        <v>582</v>
      </c>
      <c r="D277" s="253" t="s">
        <v>263</v>
      </c>
      <c r="E277" s="254" t="s">
        <v>1086</v>
      </c>
      <c r="F277" s="255" t="s">
        <v>1087</v>
      </c>
      <c r="G277" s="256" t="s">
        <v>165</v>
      </c>
      <c r="H277" s="257">
        <v>144</v>
      </c>
      <c r="I277" s="258"/>
      <c r="J277" s="259">
        <f>ROUND(I277*H277,2)</f>
        <v>0</v>
      </c>
      <c r="K277" s="255" t="s">
        <v>220</v>
      </c>
      <c r="L277" s="260"/>
      <c r="M277" s="261" t="s">
        <v>1</v>
      </c>
      <c r="N277" s="262" t="s">
        <v>39</v>
      </c>
      <c r="O277" s="91"/>
      <c r="P277" s="244">
        <f>O277*H277</f>
        <v>0</v>
      </c>
      <c r="Q277" s="244">
        <v>0.00018000000000000001</v>
      </c>
      <c r="R277" s="244">
        <f>Q277*H277</f>
        <v>0.025920000000000002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175</v>
      </c>
      <c r="AT277" s="246" t="s">
        <v>263</v>
      </c>
      <c r="AU277" s="246" t="s">
        <v>84</v>
      </c>
      <c r="AY277" s="17" t="s">
        <v>129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82</v>
      </c>
      <c r="BK277" s="247">
        <f>ROUND(I277*H277,2)</f>
        <v>0</v>
      </c>
      <c r="BL277" s="17" t="s">
        <v>137</v>
      </c>
      <c r="BM277" s="246" t="s">
        <v>1088</v>
      </c>
    </row>
    <row r="278" s="2" customFormat="1">
      <c r="A278" s="38"/>
      <c r="B278" s="39"/>
      <c r="C278" s="40"/>
      <c r="D278" s="248" t="s">
        <v>139</v>
      </c>
      <c r="E278" s="40"/>
      <c r="F278" s="249" t="s">
        <v>1087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139</v>
      </c>
      <c r="AU278" s="17" t="s">
        <v>84</v>
      </c>
    </row>
    <row r="279" s="14" customFormat="1">
      <c r="A279" s="14"/>
      <c r="B279" s="278"/>
      <c r="C279" s="279"/>
      <c r="D279" s="248" t="s">
        <v>666</v>
      </c>
      <c r="E279" s="280" t="s">
        <v>1</v>
      </c>
      <c r="F279" s="281" t="s">
        <v>1089</v>
      </c>
      <c r="G279" s="279"/>
      <c r="H279" s="282">
        <v>144</v>
      </c>
      <c r="I279" s="283"/>
      <c r="J279" s="279"/>
      <c r="K279" s="279"/>
      <c r="L279" s="284"/>
      <c r="M279" s="285"/>
      <c r="N279" s="286"/>
      <c r="O279" s="286"/>
      <c r="P279" s="286"/>
      <c r="Q279" s="286"/>
      <c r="R279" s="286"/>
      <c r="S279" s="286"/>
      <c r="T279" s="28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8" t="s">
        <v>666</v>
      </c>
      <c r="AU279" s="288" t="s">
        <v>84</v>
      </c>
      <c r="AV279" s="14" t="s">
        <v>84</v>
      </c>
      <c r="AW279" s="14" t="s">
        <v>31</v>
      </c>
      <c r="AX279" s="14" t="s">
        <v>82</v>
      </c>
      <c r="AY279" s="288" t="s">
        <v>129</v>
      </c>
    </row>
    <row r="280" s="2" customFormat="1" ht="21.75" customHeight="1">
      <c r="A280" s="38"/>
      <c r="B280" s="39"/>
      <c r="C280" s="253" t="s">
        <v>586</v>
      </c>
      <c r="D280" s="253" t="s">
        <v>263</v>
      </c>
      <c r="E280" s="254" t="s">
        <v>1090</v>
      </c>
      <c r="F280" s="255" t="s">
        <v>1091</v>
      </c>
      <c r="G280" s="256" t="s">
        <v>165</v>
      </c>
      <c r="H280" s="257">
        <v>144</v>
      </c>
      <c r="I280" s="258"/>
      <c r="J280" s="259">
        <f>ROUND(I280*H280,2)</f>
        <v>0</v>
      </c>
      <c r="K280" s="255" t="s">
        <v>220</v>
      </c>
      <c r="L280" s="260"/>
      <c r="M280" s="261" t="s">
        <v>1</v>
      </c>
      <c r="N280" s="262" t="s">
        <v>39</v>
      </c>
      <c r="O280" s="91"/>
      <c r="P280" s="244">
        <f>O280*H280</f>
        <v>0</v>
      </c>
      <c r="Q280" s="244">
        <v>9.0000000000000006E-05</v>
      </c>
      <c r="R280" s="244">
        <f>Q280*H280</f>
        <v>0.012960000000000001</v>
      </c>
      <c r="S280" s="244">
        <v>0</v>
      </c>
      <c r="T280" s="24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6" t="s">
        <v>175</v>
      </c>
      <c r="AT280" s="246" t="s">
        <v>263</v>
      </c>
      <c r="AU280" s="246" t="s">
        <v>84</v>
      </c>
      <c r="AY280" s="17" t="s">
        <v>129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7" t="s">
        <v>82</v>
      </c>
      <c r="BK280" s="247">
        <f>ROUND(I280*H280,2)</f>
        <v>0</v>
      </c>
      <c r="BL280" s="17" t="s">
        <v>137</v>
      </c>
      <c r="BM280" s="246" t="s">
        <v>1092</v>
      </c>
    </row>
    <row r="281" s="2" customFormat="1">
      <c r="A281" s="38"/>
      <c r="B281" s="39"/>
      <c r="C281" s="40"/>
      <c r="D281" s="248" t="s">
        <v>139</v>
      </c>
      <c r="E281" s="40"/>
      <c r="F281" s="249" t="s">
        <v>1091</v>
      </c>
      <c r="G281" s="40"/>
      <c r="H281" s="40"/>
      <c r="I281" s="144"/>
      <c r="J281" s="40"/>
      <c r="K281" s="40"/>
      <c r="L281" s="44"/>
      <c r="M281" s="250"/>
      <c r="N281" s="251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139</v>
      </c>
      <c r="AU281" s="17" t="s">
        <v>84</v>
      </c>
    </row>
    <row r="282" s="14" customFormat="1">
      <c r="A282" s="14"/>
      <c r="B282" s="278"/>
      <c r="C282" s="279"/>
      <c r="D282" s="248" t="s">
        <v>666</v>
      </c>
      <c r="E282" s="280" t="s">
        <v>1</v>
      </c>
      <c r="F282" s="281" t="s">
        <v>1089</v>
      </c>
      <c r="G282" s="279"/>
      <c r="H282" s="282">
        <v>144</v>
      </c>
      <c r="I282" s="283"/>
      <c r="J282" s="279"/>
      <c r="K282" s="279"/>
      <c r="L282" s="284"/>
      <c r="M282" s="285"/>
      <c r="N282" s="286"/>
      <c r="O282" s="286"/>
      <c r="P282" s="286"/>
      <c r="Q282" s="286"/>
      <c r="R282" s="286"/>
      <c r="S282" s="286"/>
      <c r="T282" s="28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88" t="s">
        <v>666</v>
      </c>
      <c r="AU282" s="288" t="s">
        <v>84</v>
      </c>
      <c r="AV282" s="14" t="s">
        <v>84</v>
      </c>
      <c r="AW282" s="14" t="s">
        <v>31</v>
      </c>
      <c r="AX282" s="14" t="s">
        <v>82</v>
      </c>
      <c r="AY282" s="288" t="s">
        <v>129</v>
      </c>
    </row>
    <row r="283" s="2" customFormat="1" ht="21.75" customHeight="1">
      <c r="A283" s="38"/>
      <c r="B283" s="39"/>
      <c r="C283" s="253" t="s">
        <v>591</v>
      </c>
      <c r="D283" s="253" t="s">
        <v>263</v>
      </c>
      <c r="E283" s="254" t="s">
        <v>825</v>
      </c>
      <c r="F283" s="255" t="s">
        <v>828</v>
      </c>
      <c r="G283" s="256" t="s">
        <v>165</v>
      </c>
      <c r="H283" s="257">
        <v>64</v>
      </c>
      <c r="I283" s="258"/>
      <c r="J283" s="259">
        <f>ROUND(I283*H283,2)</f>
        <v>0</v>
      </c>
      <c r="K283" s="255" t="s">
        <v>220</v>
      </c>
      <c r="L283" s="260"/>
      <c r="M283" s="261" t="s">
        <v>1</v>
      </c>
      <c r="N283" s="262" t="s">
        <v>39</v>
      </c>
      <c r="O283" s="91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175</v>
      </c>
      <c r="AT283" s="246" t="s">
        <v>263</v>
      </c>
      <c r="AU283" s="246" t="s">
        <v>84</v>
      </c>
      <c r="AY283" s="17" t="s">
        <v>129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82</v>
      </c>
      <c r="BK283" s="247">
        <f>ROUND(I283*H283,2)</f>
        <v>0</v>
      </c>
      <c r="BL283" s="17" t="s">
        <v>137</v>
      </c>
      <c r="BM283" s="246" t="s">
        <v>1093</v>
      </c>
    </row>
    <row r="284" s="2" customFormat="1">
      <c r="A284" s="38"/>
      <c r="B284" s="39"/>
      <c r="C284" s="40"/>
      <c r="D284" s="248" t="s">
        <v>139</v>
      </c>
      <c r="E284" s="40"/>
      <c r="F284" s="249" t="s">
        <v>828</v>
      </c>
      <c r="G284" s="40"/>
      <c r="H284" s="40"/>
      <c r="I284" s="144"/>
      <c r="J284" s="40"/>
      <c r="K284" s="40"/>
      <c r="L284" s="44"/>
      <c r="M284" s="250"/>
      <c r="N284" s="25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84</v>
      </c>
    </row>
    <row r="285" s="14" customFormat="1">
      <c r="A285" s="14"/>
      <c r="B285" s="278"/>
      <c r="C285" s="279"/>
      <c r="D285" s="248" t="s">
        <v>666</v>
      </c>
      <c r="E285" s="280" t="s">
        <v>1</v>
      </c>
      <c r="F285" s="281" t="s">
        <v>1094</v>
      </c>
      <c r="G285" s="279"/>
      <c r="H285" s="282">
        <v>64</v>
      </c>
      <c r="I285" s="283"/>
      <c r="J285" s="279"/>
      <c r="K285" s="279"/>
      <c r="L285" s="284"/>
      <c r="M285" s="285"/>
      <c r="N285" s="286"/>
      <c r="O285" s="286"/>
      <c r="P285" s="286"/>
      <c r="Q285" s="286"/>
      <c r="R285" s="286"/>
      <c r="S285" s="286"/>
      <c r="T285" s="28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8" t="s">
        <v>666</v>
      </c>
      <c r="AU285" s="288" t="s">
        <v>84</v>
      </c>
      <c r="AV285" s="14" t="s">
        <v>84</v>
      </c>
      <c r="AW285" s="14" t="s">
        <v>31</v>
      </c>
      <c r="AX285" s="14" t="s">
        <v>82</v>
      </c>
      <c r="AY285" s="288" t="s">
        <v>129</v>
      </c>
    </row>
    <row r="286" s="2" customFormat="1" ht="21.75" customHeight="1">
      <c r="A286" s="38"/>
      <c r="B286" s="39"/>
      <c r="C286" s="253" t="s">
        <v>595</v>
      </c>
      <c r="D286" s="253" t="s">
        <v>263</v>
      </c>
      <c r="E286" s="254" t="s">
        <v>819</v>
      </c>
      <c r="F286" s="255" t="s">
        <v>822</v>
      </c>
      <c r="G286" s="256" t="s">
        <v>165</v>
      </c>
      <c r="H286" s="257">
        <v>8</v>
      </c>
      <c r="I286" s="258"/>
      <c r="J286" s="259">
        <f>ROUND(I286*H286,2)</f>
        <v>0</v>
      </c>
      <c r="K286" s="255" t="s">
        <v>220</v>
      </c>
      <c r="L286" s="260"/>
      <c r="M286" s="261" t="s">
        <v>1</v>
      </c>
      <c r="N286" s="262" t="s">
        <v>39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175</v>
      </c>
      <c r="AT286" s="246" t="s">
        <v>263</v>
      </c>
      <c r="AU286" s="246" t="s">
        <v>84</v>
      </c>
      <c r="AY286" s="17" t="s">
        <v>129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82</v>
      </c>
      <c r="BK286" s="247">
        <f>ROUND(I286*H286,2)</f>
        <v>0</v>
      </c>
      <c r="BL286" s="17" t="s">
        <v>137</v>
      </c>
      <c r="BM286" s="246" t="s">
        <v>1095</v>
      </c>
    </row>
    <row r="287" s="2" customFormat="1">
      <c r="A287" s="38"/>
      <c r="B287" s="39"/>
      <c r="C287" s="40"/>
      <c r="D287" s="248" t="s">
        <v>139</v>
      </c>
      <c r="E287" s="40"/>
      <c r="F287" s="249" t="s">
        <v>822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139</v>
      </c>
      <c r="AU287" s="17" t="s">
        <v>84</v>
      </c>
    </row>
    <row r="288" s="14" customFormat="1">
      <c r="A288" s="14"/>
      <c r="B288" s="278"/>
      <c r="C288" s="279"/>
      <c r="D288" s="248" t="s">
        <v>666</v>
      </c>
      <c r="E288" s="280" t="s">
        <v>1</v>
      </c>
      <c r="F288" s="281" t="s">
        <v>824</v>
      </c>
      <c r="G288" s="279"/>
      <c r="H288" s="282">
        <v>8</v>
      </c>
      <c r="I288" s="283"/>
      <c r="J288" s="279"/>
      <c r="K288" s="279"/>
      <c r="L288" s="284"/>
      <c r="M288" s="285"/>
      <c r="N288" s="286"/>
      <c r="O288" s="286"/>
      <c r="P288" s="286"/>
      <c r="Q288" s="286"/>
      <c r="R288" s="286"/>
      <c r="S288" s="286"/>
      <c r="T288" s="28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8" t="s">
        <v>666</v>
      </c>
      <c r="AU288" s="288" t="s">
        <v>84</v>
      </c>
      <c r="AV288" s="14" t="s">
        <v>84</v>
      </c>
      <c r="AW288" s="14" t="s">
        <v>31</v>
      </c>
      <c r="AX288" s="14" t="s">
        <v>82</v>
      </c>
      <c r="AY288" s="288" t="s">
        <v>129</v>
      </c>
    </row>
    <row r="289" s="2" customFormat="1" ht="21.75" customHeight="1">
      <c r="A289" s="38"/>
      <c r="B289" s="39"/>
      <c r="C289" s="253" t="s">
        <v>600</v>
      </c>
      <c r="D289" s="253" t="s">
        <v>263</v>
      </c>
      <c r="E289" s="254" t="s">
        <v>831</v>
      </c>
      <c r="F289" s="255" t="s">
        <v>834</v>
      </c>
      <c r="G289" s="256" t="s">
        <v>165</v>
      </c>
      <c r="H289" s="257">
        <v>24</v>
      </c>
      <c r="I289" s="258"/>
      <c r="J289" s="259">
        <f>ROUND(I289*H289,2)</f>
        <v>0</v>
      </c>
      <c r="K289" s="255" t="s">
        <v>220</v>
      </c>
      <c r="L289" s="260"/>
      <c r="M289" s="261" t="s">
        <v>1</v>
      </c>
      <c r="N289" s="262" t="s">
        <v>39</v>
      </c>
      <c r="O289" s="91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175</v>
      </c>
      <c r="AT289" s="246" t="s">
        <v>263</v>
      </c>
      <c r="AU289" s="246" t="s">
        <v>84</v>
      </c>
      <c r="AY289" s="17" t="s">
        <v>129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82</v>
      </c>
      <c r="BK289" s="247">
        <f>ROUND(I289*H289,2)</f>
        <v>0</v>
      </c>
      <c r="BL289" s="17" t="s">
        <v>137</v>
      </c>
      <c r="BM289" s="246" t="s">
        <v>1096</v>
      </c>
    </row>
    <row r="290" s="2" customFormat="1">
      <c r="A290" s="38"/>
      <c r="B290" s="39"/>
      <c r="C290" s="40"/>
      <c r="D290" s="248" t="s">
        <v>139</v>
      </c>
      <c r="E290" s="40"/>
      <c r="F290" s="249" t="s">
        <v>834</v>
      </c>
      <c r="G290" s="40"/>
      <c r="H290" s="40"/>
      <c r="I290" s="144"/>
      <c r="J290" s="40"/>
      <c r="K290" s="40"/>
      <c r="L290" s="44"/>
      <c r="M290" s="250"/>
      <c r="N290" s="25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139</v>
      </c>
      <c r="AU290" s="17" t="s">
        <v>84</v>
      </c>
    </row>
    <row r="291" s="14" customFormat="1">
      <c r="A291" s="14"/>
      <c r="B291" s="278"/>
      <c r="C291" s="279"/>
      <c r="D291" s="248" t="s">
        <v>666</v>
      </c>
      <c r="E291" s="280" t="s">
        <v>1</v>
      </c>
      <c r="F291" s="281" t="s">
        <v>1097</v>
      </c>
      <c r="G291" s="279"/>
      <c r="H291" s="282">
        <v>24</v>
      </c>
      <c r="I291" s="283"/>
      <c r="J291" s="279"/>
      <c r="K291" s="279"/>
      <c r="L291" s="284"/>
      <c r="M291" s="285"/>
      <c r="N291" s="286"/>
      <c r="O291" s="286"/>
      <c r="P291" s="286"/>
      <c r="Q291" s="286"/>
      <c r="R291" s="286"/>
      <c r="S291" s="286"/>
      <c r="T291" s="28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8" t="s">
        <v>666</v>
      </c>
      <c r="AU291" s="288" t="s">
        <v>84</v>
      </c>
      <c r="AV291" s="14" t="s">
        <v>84</v>
      </c>
      <c r="AW291" s="14" t="s">
        <v>31</v>
      </c>
      <c r="AX291" s="14" t="s">
        <v>82</v>
      </c>
      <c r="AY291" s="288" t="s">
        <v>129</v>
      </c>
    </row>
    <row r="292" s="2" customFormat="1" ht="21.75" customHeight="1">
      <c r="A292" s="38"/>
      <c r="B292" s="39"/>
      <c r="C292" s="253" t="s">
        <v>604</v>
      </c>
      <c r="D292" s="253" t="s">
        <v>263</v>
      </c>
      <c r="E292" s="254" t="s">
        <v>837</v>
      </c>
      <c r="F292" s="255" t="s">
        <v>840</v>
      </c>
      <c r="G292" s="256" t="s">
        <v>165</v>
      </c>
      <c r="H292" s="257">
        <v>28</v>
      </c>
      <c r="I292" s="258"/>
      <c r="J292" s="259">
        <f>ROUND(I292*H292,2)</f>
        <v>0</v>
      </c>
      <c r="K292" s="255" t="s">
        <v>220</v>
      </c>
      <c r="L292" s="260"/>
      <c r="M292" s="261" t="s">
        <v>1</v>
      </c>
      <c r="N292" s="262" t="s">
        <v>39</v>
      </c>
      <c r="O292" s="91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175</v>
      </c>
      <c r="AT292" s="246" t="s">
        <v>263</v>
      </c>
      <c r="AU292" s="246" t="s">
        <v>84</v>
      </c>
      <c r="AY292" s="17" t="s">
        <v>129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82</v>
      </c>
      <c r="BK292" s="247">
        <f>ROUND(I292*H292,2)</f>
        <v>0</v>
      </c>
      <c r="BL292" s="17" t="s">
        <v>137</v>
      </c>
      <c r="BM292" s="246" t="s">
        <v>1098</v>
      </c>
    </row>
    <row r="293" s="2" customFormat="1">
      <c r="A293" s="38"/>
      <c r="B293" s="39"/>
      <c r="C293" s="40"/>
      <c r="D293" s="248" t="s">
        <v>139</v>
      </c>
      <c r="E293" s="40"/>
      <c r="F293" s="249" t="s">
        <v>840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139</v>
      </c>
      <c r="AU293" s="17" t="s">
        <v>84</v>
      </c>
    </row>
    <row r="294" s="14" customFormat="1">
      <c r="A294" s="14"/>
      <c r="B294" s="278"/>
      <c r="C294" s="279"/>
      <c r="D294" s="248" t="s">
        <v>666</v>
      </c>
      <c r="E294" s="280" t="s">
        <v>1</v>
      </c>
      <c r="F294" s="281" t="s">
        <v>1099</v>
      </c>
      <c r="G294" s="279"/>
      <c r="H294" s="282">
        <v>28</v>
      </c>
      <c r="I294" s="283"/>
      <c r="J294" s="279"/>
      <c r="K294" s="279"/>
      <c r="L294" s="284"/>
      <c r="M294" s="285"/>
      <c r="N294" s="286"/>
      <c r="O294" s="286"/>
      <c r="P294" s="286"/>
      <c r="Q294" s="286"/>
      <c r="R294" s="286"/>
      <c r="S294" s="286"/>
      <c r="T294" s="28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8" t="s">
        <v>666</v>
      </c>
      <c r="AU294" s="288" t="s">
        <v>84</v>
      </c>
      <c r="AV294" s="14" t="s">
        <v>84</v>
      </c>
      <c r="AW294" s="14" t="s">
        <v>31</v>
      </c>
      <c r="AX294" s="14" t="s">
        <v>82</v>
      </c>
      <c r="AY294" s="288" t="s">
        <v>129</v>
      </c>
    </row>
    <row r="295" s="2" customFormat="1" ht="33" customHeight="1">
      <c r="A295" s="38"/>
      <c r="B295" s="39"/>
      <c r="C295" s="235" t="s">
        <v>609</v>
      </c>
      <c r="D295" s="235" t="s">
        <v>132</v>
      </c>
      <c r="E295" s="236" t="s">
        <v>1100</v>
      </c>
      <c r="F295" s="237" t="s">
        <v>1101</v>
      </c>
      <c r="G295" s="238" t="s">
        <v>236</v>
      </c>
      <c r="H295" s="239">
        <v>49.5</v>
      </c>
      <c r="I295" s="240"/>
      <c r="J295" s="241">
        <f>ROUND(I295*H295,2)</f>
        <v>0</v>
      </c>
      <c r="K295" s="237" t="s">
        <v>220</v>
      </c>
      <c r="L295" s="44"/>
      <c r="M295" s="242" t="s">
        <v>1</v>
      </c>
      <c r="N295" s="243" t="s">
        <v>39</v>
      </c>
      <c r="O295" s="91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6" t="s">
        <v>137</v>
      </c>
      <c r="AT295" s="246" t="s">
        <v>132</v>
      </c>
      <c r="AU295" s="246" t="s">
        <v>84</v>
      </c>
      <c r="AY295" s="17" t="s">
        <v>129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7" t="s">
        <v>82</v>
      </c>
      <c r="BK295" s="247">
        <f>ROUND(I295*H295,2)</f>
        <v>0</v>
      </c>
      <c r="BL295" s="17" t="s">
        <v>137</v>
      </c>
      <c r="BM295" s="246" t="s">
        <v>1102</v>
      </c>
    </row>
    <row r="296" s="2" customFormat="1">
      <c r="A296" s="38"/>
      <c r="B296" s="39"/>
      <c r="C296" s="40"/>
      <c r="D296" s="248" t="s">
        <v>139</v>
      </c>
      <c r="E296" s="40"/>
      <c r="F296" s="249" t="s">
        <v>1103</v>
      </c>
      <c r="G296" s="40"/>
      <c r="H296" s="40"/>
      <c r="I296" s="144"/>
      <c r="J296" s="40"/>
      <c r="K296" s="40"/>
      <c r="L296" s="44"/>
      <c r="M296" s="250"/>
      <c r="N296" s="25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139</v>
      </c>
      <c r="AU296" s="17" t="s">
        <v>84</v>
      </c>
    </row>
    <row r="297" s="14" customFormat="1">
      <c r="A297" s="14"/>
      <c r="B297" s="278"/>
      <c r="C297" s="279"/>
      <c r="D297" s="248" t="s">
        <v>666</v>
      </c>
      <c r="E297" s="280" t="s">
        <v>1</v>
      </c>
      <c r="F297" s="281" t="s">
        <v>1013</v>
      </c>
      <c r="G297" s="279"/>
      <c r="H297" s="282">
        <v>49.5</v>
      </c>
      <c r="I297" s="283"/>
      <c r="J297" s="279"/>
      <c r="K297" s="279"/>
      <c r="L297" s="284"/>
      <c r="M297" s="285"/>
      <c r="N297" s="286"/>
      <c r="O297" s="286"/>
      <c r="P297" s="286"/>
      <c r="Q297" s="286"/>
      <c r="R297" s="286"/>
      <c r="S297" s="286"/>
      <c r="T297" s="28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8" t="s">
        <v>666</v>
      </c>
      <c r="AU297" s="288" t="s">
        <v>84</v>
      </c>
      <c r="AV297" s="14" t="s">
        <v>84</v>
      </c>
      <c r="AW297" s="14" t="s">
        <v>31</v>
      </c>
      <c r="AX297" s="14" t="s">
        <v>82</v>
      </c>
      <c r="AY297" s="288" t="s">
        <v>129</v>
      </c>
    </row>
    <row r="298" s="2" customFormat="1" ht="21.75" customHeight="1">
      <c r="A298" s="38"/>
      <c r="B298" s="39"/>
      <c r="C298" s="235" t="s">
        <v>612</v>
      </c>
      <c r="D298" s="235" t="s">
        <v>132</v>
      </c>
      <c r="E298" s="236" t="s">
        <v>493</v>
      </c>
      <c r="F298" s="237" t="s">
        <v>494</v>
      </c>
      <c r="G298" s="238" t="s">
        <v>157</v>
      </c>
      <c r="H298" s="239">
        <v>23</v>
      </c>
      <c r="I298" s="240"/>
      <c r="J298" s="241">
        <f>ROUND(I298*H298,2)</f>
        <v>0</v>
      </c>
      <c r="K298" s="237" t="s">
        <v>220</v>
      </c>
      <c r="L298" s="44"/>
      <c r="M298" s="242" t="s">
        <v>1</v>
      </c>
      <c r="N298" s="243" t="s">
        <v>39</v>
      </c>
      <c r="O298" s="91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6" t="s">
        <v>137</v>
      </c>
      <c r="AT298" s="246" t="s">
        <v>132</v>
      </c>
      <c r="AU298" s="246" t="s">
        <v>84</v>
      </c>
      <c r="AY298" s="17" t="s">
        <v>129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7" t="s">
        <v>82</v>
      </c>
      <c r="BK298" s="247">
        <f>ROUND(I298*H298,2)</f>
        <v>0</v>
      </c>
      <c r="BL298" s="17" t="s">
        <v>137</v>
      </c>
      <c r="BM298" s="246" t="s">
        <v>1104</v>
      </c>
    </row>
    <row r="299" s="2" customFormat="1">
      <c r="A299" s="38"/>
      <c r="B299" s="39"/>
      <c r="C299" s="40"/>
      <c r="D299" s="248" t="s">
        <v>139</v>
      </c>
      <c r="E299" s="40"/>
      <c r="F299" s="249" t="s">
        <v>496</v>
      </c>
      <c r="G299" s="40"/>
      <c r="H299" s="40"/>
      <c r="I299" s="144"/>
      <c r="J299" s="40"/>
      <c r="K299" s="40"/>
      <c r="L299" s="44"/>
      <c r="M299" s="250"/>
      <c r="N299" s="25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139</v>
      </c>
      <c r="AU299" s="17" t="s">
        <v>84</v>
      </c>
    </row>
    <row r="300" s="2" customFormat="1" ht="21.75" customHeight="1">
      <c r="A300" s="38"/>
      <c r="B300" s="39"/>
      <c r="C300" s="235" t="s">
        <v>617</v>
      </c>
      <c r="D300" s="235" t="s">
        <v>132</v>
      </c>
      <c r="E300" s="236" t="s">
        <v>497</v>
      </c>
      <c r="F300" s="237" t="s">
        <v>498</v>
      </c>
      <c r="G300" s="238" t="s">
        <v>157</v>
      </c>
      <c r="H300" s="239">
        <v>2</v>
      </c>
      <c r="I300" s="240"/>
      <c r="J300" s="241">
        <f>ROUND(I300*H300,2)</f>
        <v>0</v>
      </c>
      <c r="K300" s="237" t="s">
        <v>220</v>
      </c>
      <c r="L300" s="44"/>
      <c r="M300" s="242" t="s">
        <v>1</v>
      </c>
      <c r="N300" s="243" t="s">
        <v>39</v>
      </c>
      <c r="O300" s="91"/>
      <c r="P300" s="244">
        <f>O300*H300</f>
        <v>0</v>
      </c>
      <c r="Q300" s="244">
        <v>0</v>
      </c>
      <c r="R300" s="244">
        <f>Q300*H300</f>
        <v>0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137</v>
      </c>
      <c r="AT300" s="246" t="s">
        <v>132</v>
      </c>
      <c r="AU300" s="246" t="s">
        <v>84</v>
      </c>
      <c r="AY300" s="17" t="s">
        <v>129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82</v>
      </c>
      <c r="BK300" s="247">
        <f>ROUND(I300*H300,2)</f>
        <v>0</v>
      </c>
      <c r="BL300" s="17" t="s">
        <v>137</v>
      </c>
      <c r="BM300" s="246" t="s">
        <v>1105</v>
      </c>
    </row>
    <row r="301" s="2" customFormat="1">
      <c r="A301" s="38"/>
      <c r="B301" s="39"/>
      <c r="C301" s="40"/>
      <c r="D301" s="248" t="s">
        <v>139</v>
      </c>
      <c r="E301" s="40"/>
      <c r="F301" s="249" t="s">
        <v>500</v>
      </c>
      <c r="G301" s="40"/>
      <c r="H301" s="40"/>
      <c r="I301" s="144"/>
      <c r="J301" s="40"/>
      <c r="K301" s="40"/>
      <c r="L301" s="44"/>
      <c r="M301" s="250"/>
      <c r="N301" s="25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139</v>
      </c>
      <c r="AU301" s="17" t="s">
        <v>84</v>
      </c>
    </row>
    <row r="302" s="14" customFormat="1">
      <c r="A302" s="14"/>
      <c r="B302" s="278"/>
      <c r="C302" s="279"/>
      <c r="D302" s="248" t="s">
        <v>666</v>
      </c>
      <c r="E302" s="280" t="s">
        <v>1</v>
      </c>
      <c r="F302" s="281" t="s">
        <v>84</v>
      </c>
      <c r="G302" s="279"/>
      <c r="H302" s="282">
        <v>2</v>
      </c>
      <c r="I302" s="283"/>
      <c r="J302" s="279"/>
      <c r="K302" s="279"/>
      <c r="L302" s="284"/>
      <c r="M302" s="285"/>
      <c r="N302" s="286"/>
      <c r="O302" s="286"/>
      <c r="P302" s="286"/>
      <c r="Q302" s="286"/>
      <c r="R302" s="286"/>
      <c r="S302" s="286"/>
      <c r="T302" s="28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8" t="s">
        <v>666</v>
      </c>
      <c r="AU302" s="288" t="s">
        <v>84</v>
      </c>
      <c r="AV302" s="14" t="s">
        <v>84</v>
      </c>
      <c r="AW302" s="14" t="s">
        <v>31</v>
      </c>
      <c r="AX302" s="14" t="s">
        <v>82</v>
      </c>
      <c r="AY302" s="288" t="s">
        <v>129</v>
      </c>
    </row>
    <row r="303" s="2" customFormat="1" ht="21.75" customHeight="1">
      <c r="A303" s="38"/>
      <c r="B303" s="39"/>
      <c r="C303" s="235" t="s">
        <v>622</v>
      </c>
      <c r="D303" s="235" t="s">
        <v>132</v>
      </c>
      <c r="E303" s="236" t="s">
        <v>1106</v>
      </c>
      <c r="F303" s="237" t="s">
        <v>1107</v>
      </c>
      <c r="G303" s="238" t="s">
        <v>157</v>
      </c>
      <c r="H303" s="239">
        <v>7</v>
      </c>
      <c r="I303" s="240"/>
      <c r="J303" s="241">
        <f>ROUND(I303*H303,2)</f>
        <v>0</v>
      </c>
      <c r="K303" s="237" t="s">
        <v>220</v>
      </c>
      <c r="L303" s="44"/>
      <c r="M303" s="242" t="s">
        <v>1</v>
      </c>
      <c r="N303" s="243" t="s">
        <v>39</v>
      </c>
      <c r="O303" s="91"/>
      <c r="P303" s="244">
        <f>O303*H303</f>
        <v>0</v>
      </c>
      <c r="Q303" s="244">
        <v>0</v>
      </c>
      <c r="R303" s="244">
        <f>Q303*H303</f>
        <v>0</v>
      </c>
      <c r="S303" s="244">
        <v>0</v>
      </c>
      <c r="T303" s="245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6" t="s">
        <v>137</v>
      </c>
      <c r="AT303" s="246" t="s">
        <v>132</v>
      </c>
      <c r="AU303" s="246" t="s">
        <v>84</v>
      </c>
      <c r="AY303" s="17" t="s">
        <v>129</v>
      </c>
      <c r="BE303" s="247">
        <f>IF(N303="základní",J303,0)</f>
        <v>0</v>
      </c>
      <c r="BF303" s="247">
        <f>IF(N303="snížená",J303,0)</f>
        <v>0</v>
      </c>
      <c r="BG303" s="247">
        <f>IF(N303="zákl. přenesená",J303,0)</f>
        <v>0</v>
      </c>
      <c r="BH303" s="247">
        <f>IF(N303="sníž. přenesená",J303,0)</f>
        <v>0</v>
      </c>
      <c r="BI303" s="247">
        <f>IF(N303="nulová",J303,0)</f>
        <v>0</v>
      </c>
      <c r="BJ303" s="17" t="s">
        <v>82</v>
      </c>
      <c r="BK303" s="247">
        <f>ROUND(I303*H303,2)</f>
        <v>0</v>
      </c>
      <c r="BL303" s="17" t="s">
        <v>137</v>
      </c>
      <c r="BM303" s="246" t="s">
        <v>1108</v>
      </c>
    </row>
    <row r="304" s="2" customFormat="1">
      <c r="A304" s="38"/>
      <c r="B304" s="39"/>
      <c r="C304" s="40"/>
      <c r="D304" s="248" t="s">
        <v>139</v>
      </c>
      <c r="E304" s="40"/>
      <c r="F304" s="249" t="s">
        <v>1109</v>
      </c>
      <c r="G304" s="40"/>
      <c r="H304" s="40"/>
      <c r="I304" s="144"/>
      <c r="J304" s="40"/>
      <c r="K304" s="40"/>
      <c r="L304" s="44"/>
      <c r="M304" s="250"/>
      <c r="N304" s="25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139</v>
      </c>
      <c r="AU304" s="17" t="s">
        <v>84</v>
      </c>
    </row>
    <row r="305" s="14" customFormat="1">
      <c r="A305" s="14"/>
      <c r="B305" s="278"/>
      <c r="C305" s="279"/>
      <c r="D305" s="248" t="s">
        <v>666</v>
      </c>
      <c r="E305" s="280" t="s">
        <v>1</v>
      </c>
      <c r="F305" s="281" t="s">
        <v>169</v>
      </c>
      <c r="G305" s="279"/>
      <c r="H305" s="282">
        <v>7</v>
      </c>
      <c r="I305" s="283"/>
      <c r="J305" s="279"/>
      <c r="K305" s="279"/>
      <c r="L305" s="284"/>
      <c r="M305" s="285"/>
      <c r="N305" s="286"/>
      <c r="O305" s="286"/>
      <c r="P305" s="286"/>
      <c r="Q305" s="286"/>
      <c r="R305" s="286"/>
      <c r="S305" s="286"/>
      <c r="T305" s="28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8" t="s">
        <v>666</v>
      </c>
      <c r="AU305" s="288" t="s">
        <v>84</v>
      </c>
      <c r="AV305" s="14" t="s">
        <v>84</v>
      </c>
      <c r="AW305" s="14" t="s">
        <v>31</v>
      </c>
      <c r="AX305" s="14" t="s">
        <v>82</v>
      </c>
      <c r="AY305" s="288" t="s">
        <v>129</v>
      </c>
    </row>
    <row r="306" s="2" customFormat="1" ht="21.75" customHeight="1">
      <c r="A306" s="38"/>
      <c r="B306" s="39"/>
      <c r="C306" s="235" t="s">
        <v>624</v>
      </c>
      <c r="D306" s="235" t="s">
        <v>132</v>
      </c>
      <c r="E306" s="236" t="s">
        <v>1110</v>
      </c>
      <c r="F306" s="237" t="s">
        <v>1111</v>
      </c>
      <c r="G306" s="238" t="s">
        <v>1112</v>
      </c>
      <c r="H306" s="239">
        <v>1</v>
      </c>
      <c r="I306" s="240"/>
      <c r="J306" s="241">
        <f>ROUND(I306*H306,2)</f>
        <v>0</v>
      </c>
      <c r="K306" s="237" t="s">
        <v>220</v>
      </c>
      <c r="L306" s="44"/>
      <c r="M306" s="242" t="s">
        <v>1</v>
      </c>
      <c r="N306" s="243" t="s">
        <v>39</v>
      </c>
      <c r="O306" s="91"/>
      <c r="P306" s="244">
        <f>O306*H306</f>
        <v>0</v>
      </c>
      <c r="Q306" s="244">
        <v>0</v>
      </c>
      <c r="R306" s="244">
        <f>Q306*H306</f>
        <v>0</v>
      </c>
      <c r="S306" s="244">
        <v>0</v>
      </c>
      <c r="T306" s="24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137</v>
      </c>
      <c r="AT306" s="246" t="s">
        <v>132</v>
      </c>
      <c r="AU306" s="246" t="s">
        <v>84</v>
      </c>
      <c r="AY306" s="17" t="s">
        <v>129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82</v>
      </c>
      <c r="BK306" s="247">
        <f>ROUND(I306*H306,2)</f>
        <v>0</v>
      </c>
      <c r="BL306" s="17" t="s">
        <v>137</v>
      </c>
      <c r="BM306" s="246" t="s">
        <v>1113</v>
      </c>
    </row>
    <row r="307" s="2" customFormat="1">
      <c r="A307" s="38"/>
      <c r="B307" s="39"/>
      <c r="C307" s="40"/>
      <c r="D307" s="248" t="s">
        <v>139</v>
      </c>
      <c r="E307" s="40"/>
      <c r="F307" s="249" t="s">
        <v>1114</v>
      </c>
      <c r="G307" s="40"/>
      <c r="H307" s="40"/>
      <c r="I307" s="144"/>
      <c r="J307" s="40"/>
      <c r="K307" s="40"/>
      <c r="L307" s="44"/>
      <c r="M307" s="250"/>
      <c r="N307" s="251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139</v>
      </c>
      <c r="AU307" s="17" t="s">
        <v>84</v>
      </c>
    </row>
    <row r="308" s="2" customFormat="1" ht="21.75" customHeight="1">
      <c r="A308" s="38"/>
      <c r="B308" s="39"/>
      <c r="C308" s="235" t="s">
        <v>629</v>
      </c>
      <c r="D308" s="235" t="s">
        <v>132</v>
      </c>
      <c r="E308" s="236" t="s">
        <v>1115</v>
      </c>
      <c r="F308" s="237" t="s">
        <v>1116</v>
      </c>
      <c r="G308" s="238" t="s">
        <v>236</v>
      </c>
      <c r="H308" s="239">
        <v>147</v>
      </c>
      <c r="I308" s="240"/>
      <c r="J308" s="241">
        <f>ROUND(I308*H308,2)</f>
        <v>0</v>
      </c>
      <c r="K308" s="237" t="s">
        <v>220</v>
      </c>
      <c r="L308" s="44"/>
      <c r="M308" s="242" t="s">
        <v>1</v>
      </c>
      <c r="N308" s="243" t="s">
        <v>39</v>
      </c>
      <c r="O308" s="91"/>
      <c r="P308" s="244">
        <f>O308*H308</f>
        <v>0</v>
      </c>
      <c r="Q308" s="244">
        <v>0</v>
      </c>
      <c r="R308" s="244">
        <f>Q308*H308</f>
        <v>0</v>
      </c>
      <c r="S308" s="244">
        <v>0</v>
      </c>
      <c r="T308" s="24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137</v>
      </c>
      <c r="AT308" s="246" t="s">
        <v>132</v>
      </c>
      <c r="AU308" s="246" t="s">
        <v>84</v>
      </c>
      <c r="AY308" s="17" t="s">
        <v>129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82</v>
      </c>
      <c r="BK308" s="247">
        <f>ROUND(I308*H308,2)</f>
        <v>0</v>
      </c>
      <c r="BL308" s="17" t="s">
        <v>137</v>
      </c>
      <c r="BM308" s="246" t="s">
        <v>1117</v>
      </c>
    </row>
    <row r="309" s="2" customFormat="1">
      <c r="A309" s="38"/>
      <c r="B309" s="39"/>
      <c r="C309" s="40"/>
      <c r="D309" s="248" t="s">
        <v>139</v>
      </c>
      <c r="E309" s="40"/>
      <c r="F309" s="249" t="s">
        <v>1118</v>
      </c>
      <c r="G309" s="40"/>
      <c r="H309" s="40"/>
      <c r="I309" s="144"/>
      <c r="J309" s="40"/>
      <c r="K309" s="40"/>
      <c r="L309" s="44"/>
      <c r="M309" s="250"/>
      <c r="N309" s="25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139</v>
      </c>
      <c r="AU309" s="17" t="s">
        <v>84</v>
      </c>
    </row>
    <row r="310" s="2" customFormat="1">
      <c r="A310" s="38"/>
      <c r="B310" s="39"/>
      <c r="C310" s="40"/>
      <c r="D310" s="248" t="s">
        <v>160</v>
      </c>
      <c r="E310" s="40"/>
      <c r="F310" s="252" t="s">
        <v>1119</v>
      </c>
      <c r="G310" s="40"/>
      <c r="H310" s="40"/>
      <c r="I310" s="144"/>
      <c r="J310" s="40"/>
      <c r="K310" s="40"/>
      <c r="L310" s="44"/>
      <c r="M310" s="250"/>
      <c r="N310" s="251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160</v>
      </c>
      <c r="AU310" s="17" t="s">
        <v>84</v>
      </c>
    </row>
    <row r="311" s="14" customFormat="1">
      <c r="A311" s="14"/>
      <c r="B311" s="278"/>
      <c r="C311" s="279"/>
      <c r="D311" s="248" t="s">
        <v>666</v>
      </c>
      <c r="E311" s="280" t="s">
        <v>1</v>
      </c>
      <c r="F311" s="281" t="s">
        <v>1120</v>
      </c>
      <c r="G311" s="279"/>
      <c r="H311" s="282">
        <v>147</v>
      </c>
      <c r="I311" s="283"/>
      <c r="J311" s="279"/>
      <c r="K311" s="279"/>
      <c r="L311" s="284"/>
      <c r="M311" s="285"/>
      <c r="N311" s="286"/>
      <c r="O311" s="286"/>
      <c r="P311" s="286"/>
      <c r="Q311" s="286"/>
      <c r="R311" s="286"/>
      <c r="S311" s="286"/>
      <c r="T311" s="28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8" t="s">
        <v>666</v>
      </c>
      <c r="AU311" s="288" t="s">
        <v>84</v>
      </c>
      <c r="AV311" s="14" t="s">
        <v>84</v>
      </c>
      <c r="AW311" s="14" t="s">
        <v>31</v>
      </c>
      <c r="AX311" s="14" t="s">
        <v>82</v>
      </c>
      <c r="AY311" s="288" t="s">
        <v>129</v>
      </c>
    </row>
    <row r="312" s="2" customFormat="1" ht="21.75" customHeight="1">
      <c r="A312" s="38"/>
      <c r="B312" s="39"/>
      <c r="C312" s="235" t="s">
        <v>632</v>
      </c>
      <c r="D312" s="235" t="s">
        <v>132</v>
      </c>
      <c r="E312" s="236" t="s">
        <v>506</v>
      </c>
      <c r="F312" s="237" t="s">
        <v>1121</v>
      </c>
      <c r="G312" s="238" t="s">
        <v>135</v>
      </c>
      <c r="H312" s="239">
        <v>20</v>
      </c>
      <c r="I312" s="240"/>
      <c r="J312" s="241">
        <f>ROUND(I312*H312,2)</f>
        <v>0</v>
      </c>
      <c r="K312" s="237" t="s">
        <v>220</v>
      </c>
      <c r="L312" s="44"/>
      <c r="M312" s="242" t="s">
        <v>1</v>
      </c>
      <c r="N312" s="243" t="s">
        <v>39</v>
      </c>
      <c r="O312" s="91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137</v>
      </c>
      <c r="AT312" s="246" t="s">
        <v>132</v>
      </c>
      <c r="AU312" s="246" t="s">
        <v>84</v>
      </c>
      <c r="AY312" s="17" t="s">
        <v>129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82</v>
      </c>
      <c r="BK312" s="247">
        <f>ROUND(I312*H312,2)</f>
        <v>0</v>
      </c>
      <c r="BL312" s="17" t="s">
        <v>137</v>
      </c>
      <c r="BM312" s="246" t="s">
        <v>1122</v>
      </c>
    </row>
    <row r="313" s="2" customFormat="1">
      <c r="A313" s="38"/>
      <c r="B313" s="39"/>
      <c r="C313" s="40"/>
      <c r="D313" s="248" t="s">
        <v>139</v>
      </c>
      <c r="E313" s="40"/>
      <c r="F313" s="249" t="s">
        <v>509</v>
      </c>
      <c r="G313" s="40"/>
      <c r="H313" s="40"/>
      <c r="I313" s="144"/>
      <c r="J313" s="40"/>
      <c r="K313" s="40"/>
      <c r="L313" s="44"/>
      <c r="M313" s="250"/>
      <c r="N313" s="25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139</v>
      </c>
      <c r="AU313" s="17" t="s">
        <v>84</v>
      </c>
    </row>
    <row r="314" s="14" customFormat="1">
      <c r="A314" s="14"/>
      <c r="B314" s="278"/>
      <c r="C314" s="279"/>
      <c r="D314" s="248" t="s">
        <v>666</v>
      </c>
      <c r="E314" s="280" t="s">
        <v>1</v>
      </c>
      <c r="F314" s="281" t="s">
        <v>1123</v>
      </c>
      <c r="G314" s="279"/>
      <c r="H314" s="282">
        <v>20</v>
      </c>
      <c r="I314" s="283"/>
      <c r="J314" s="279"/>
      <c r="K314" s="279"/>
      <c r="L314" s="284"/>
      <c r="M314" s="285"/>
      <c r="N314" s="286"/>
      <c r="O314" s="286"/>
      <c r="P314" s="286"/>
      <c r="Q314" s="286"/>
      <c r="R314" s="286"/>
      <c r="S314" s="286"/>
      <c r="T314" s="28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8" t="s">
        <v>666</v>
      </c>
      <c r="AU314" s="288" t="s">
        <v>84</v>
      </c>
      <c r="AV314" s="14" t="s">
        <v>84</v>
      </c>
      <c r="AW314" s="14" t="s">
        <v>31</v>
      </c>
      <c r="AX314" s="14" t="s">
        <v>82</v>
      </c>
      <c r="AY314" s="288" t="s">
        <v>129</v>
      </c>
    </row>
    <row r="315" s="2" customFormat="1" ht="21.75" customHeight="1">
      <c r="A315" s="38"/>
      <c r="B315" s="39"/>
      <c r="C315" s="235" t="s">
        <v>634</v>
      </c>
      <c r="D315" s="235" t="s">
        <v>132</v>
      </c>
      <c r="E315" s="236" t="s">
        <v>514</v>
      </c>
      <c r="F315" s="237" t="s">
        <v>515</v>
      </c>
      <c r="G315" s="238" t="s">
        <v>135</v>
      </c>
      <c r="H315" s="239">
        <v>73.5</v>
      </c>
      <c r="I315" s="240"/>
      <c r="J315" s="241">
        <f>ROUND(I315*H315,2)</f>
        <v>0</v>
      </c>
      <c r="K315" s="237" t="s">
        <v>220</v>
      </c>
      <c r="L315" s="44"/>
      <c r="M315" s="242" t="s">
        <v>1</v>
      </c>
      <c r="N315" s="243" t="s">
        <v>39</v>
      </c>
      <c r="O315" s="91"/>
      <c r="P315" s="244">
        <f>O315*H315</f>
        <v>0</v>
      </c>
      <c r="Q315" s="244">
        <v>0</v>
      </c>
      <c r="R315" s="244">
        <f>Q315*H315</f>
        <v>0</v>
      </c>
      <c r="S315" s="244">
        <v>0</v>
      </c>
      <c r="T315" s="24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6" t="s">
        <v>137</v>
      </c>
      <c r="AT315" s="246" t="s">
        <v>132</v>
      </c>
      <c r="AU315" s="246" t="s">
        <v>84</v>
      </c>
      <c r="AY315" s="17" t="s">
        <v>129</v>
      </c>
      <c r="BE315" s="247">
        <f>IF(N315="základní",J315,0)</f>
        <v>0</v>
      </c>
      <c r="BF315" s="247">
        <f>IF(N315="snížená",J315,0)</f>
        <v>0</v>
      </c>
      <c r="BG315" s="247">
        <f>IF(N315="zákl. přenesená",J315,0)</f>
        <v>0</v>
      </c>
      <c r="BH315" s="247">
        <f>IF(N315="sníž. přenesená",J315,0)</f>
        <v>0</v>
      </c>
      <c r="BI315" s="247">
        <f>IF(N315="nulová",J315,0)</f>
        <v>0</v>
      </c>
      <c r="BJ315" s="17" t="s">
        <v>82</v>
      </c>
      <c r="BK315" s="247">
        <f>ROUND(I315*H315,2)</f>
        <v>0</v>
      </c>
      <c r="BL315" s="17" t="s">
        <v>137</v>
      </c>
      <c r="BM315" s="246" t="s">
        <v>1124</v>
      </c>
    </row>
    <row r="316" s="2" customFormat="1">
      <c r="A316" s="38"/>
      <c r="B316" s="39"/>
      <c r="C316" s="40"/>
      <c r="D316" s="248" t="s">
        <v>139</v>
      </c>
      <c r="E316" s="40"/>
      <c r="F316" s="249" t="s">
        <v>517</v>
      </c>
      <c r="G316" s="40"/>
      <c r="H316" s="40"/>
      <c r="I316" s="144"/>
      <c r="J316" s="40"/>
      <c r="K316" s="40"/>
      <c r="L316" s="44"/>
      <c r="M316" s="250"/>
      <c r="N316" s="25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139</v>
      </c>
      <c r="AU316" s="17" t="s">
        <v>84</v>
      </c>
    </row>
    <row r="317" s="14" customFormat="1">
      <c r="A317" s="14"/>
      <c r="B317" s="278"/>
      <c r="C317" s="279"/>
      <c r="D317" s="248" t="s">
        <v>666</v>
      </c>
      <c r="E317" s="280" t="s">
        <v>1</v>
      </c>
      <c r="F317" s="281" t="s">
        <v>1125</v>
      </c>
      <c r="G317" s="279"/>
      <c r="H317" s="282">
        <v>73.5</v>
      </c>
      <c r="I317" s="283"/>
      <c r="J317" s="279"/>
      <c r="K317" s="279"/>
      <c r="L317" s="284"/>
      <c r="M317" s="285"/>
      <c r="N317" s="286"/>
      <c r="O317" s="286"/>
      <c r="P317" s="286"/>
      <c r="Q317" s="286"/>
      <c r="R317" s="286"/>
      <c r="S317" s="286"/>
      <c r="T317" s="28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8" t="s">
        <v>666</v>
      </c>
      <c r="AU317" s="288" t="s">
        <v>84</v>
      </c>
      <c r="AV317" s="14" t="s">
        <v>84</v>
      </c>
      <c r="AW317" s="14" t="s">
        <v>31</v>
      </c>
      <c r="AX317" s="14" t="s">
        <v>82</v>
      </c>
      <c r="AY317" s="288" t="s">
        <v>129</v>
      </c>
    </row>
    <row r="318" s="12" customFormat="1" ht="25.92" customHeight="1">
      <c r="A318" s="12"/>
      <c r="B318" s="219"/>
      <c r="C318" s="220"/>
      <c r="D318" s="221" t="s">
        <v>73</v>
      </c>
      <c r="E318" s="222" t="s">
        <v>309</v>
      </c>
      <c r="F318" s="222" t="s">
        <v>310</v>
      </c>
      <c r="G318" s="220"/>
      <c r="H318" s="220"/>
      <c r="I318" s="223"/>
      <c r="J318" s="224">
        <f>BK318</f>
        <v>0</v>
      </c>
      <c r="K318" s="220"/>
      <c r="L318" s="225"/>
      <c r="M318" s="226"/>
      <c r="N318" s="227"/>
      <c r="O318" s="227"/>
      <c r="P318" s="228">
        <f>SUM(P319:P333)</f>
        <v>0</v>
      </c>
      <c r="Q318" s="227"/>
      <c r="R318" s="228">
        <f>SUM(R319:R333)</f>
        <v>0</v>
      </c>
      <c r="S318" s="227"/>
      <c r="T318" s="229">
        <f>SUM(T319:T333)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30" t="s">
        <v>137</v>
      </c>
      <c r="AT318" s="231" t="s">
        <v>73</v>
      </c>
      <c r="AU318" s="231" t="s">
        <v>74</v>
      </c>
      <c r="AY318" s="230" t="s">
        <v>129</v>
      </c>
      <c r="BK318" s="232">
        <f>SUM(BK319:BK333)</f>
        <v>0</v>
      </c>
    </row>
    <row r="319" s="2" customFormat="1" ht="44.25" customHeight="1">
      <c r="A319" s="38"/>
      <c r="B319" s="39"/>
      <c r="C319" s="235" t="s">
        <v>639</v>
      </c>
      <c r="D319" s="235" t="s">
        <v>132</v>
      </c>
      <c r="E319" s="236" t="s">
        <v>1126</v>
      </c>
      <c r="F319" s="237" t="s">
        <v>1127</v>
      </c>
      <c r="G319" s="238" t="s">
        <v>278</v>
      </c>
      <c r="H319" s="239">
        <v>240</v>
      </c>
      <c r="I319" s="240"/>
      <c r="J319" s="241">
        <f>ROUND(I319*H319,2)</f>
        <v>0</v>
      </c>
      <c r="K319" s="237" t="s">
        <v>220</v>
      </c>
      <c r="L319" s="44"/>
      <c r="M319" s="242" t="s">
        <v>1</v>
      </c>
      <c r="N319" s="243" t="s">
        <v>39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314</v>
      </c>
      <c r="AT319" s="246" t="s">
        <v>132</v>
      </c>
      <c r="AU319" s="246" t="s">
        <v>82</v>
      </c>
      <c r="AY319" s="17" t="s">
        <v>129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82</v>
      </c>
      <c r="BK319" s="247">
        <f>ROUND(I319*H319,2)</f>
        <v>0</v>
      </c>
      <c r="BL319" s="17" t="s">
        <v>314</v>
      </c>
      <c r="BM319" s="246" t="s">
        <v>1128</v>
      </c>
    </row>
    <row r="320" s="2" customFormat="1">
      <c r="A320" s="38"/>
      <c r="B320" s="39"/>
      <c r="C320" s="40"/>
      <c r="D320" s="248" t="s">
        <v>139</v>
      </c>
      <c r="E320" s="40"/>
      <c r="F320" s="249" t="s">
        <v>1129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139</v>
      </c>
      <c r="AU320" s="17" t="s">
        <v>82</v>
      </c>
    </row>
    <row r="321" s="2" customFormat="1">
      <c r="A321" s="38"/>
      <c r="B321" s="39"/>
      <c r="C321" s="40"/>
      <c r="D321" s="248" t="s">
        <v>160</v>
      </c>
      <c r="E321" s="40"/>
      <c r="F321" s="252" t="s">
        <v>337</v>
      </c>
      <c r="G321" s="40"/>
      <c r="H321" s="40"/>
      <c r="I321" s="144"/>
      <c r="J321" s="40"/>
      <c r="K321" s="40"/>
      <c r="L321" s="44"/>
      <c r="M321" s="250"/>
      <c r="N321" s="25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160</v>
      </c>
      <c r="AU321" s="17" t="s">
        <v>82</v>
      </c>
    </row>
    <row r="322" s="2" customFormat="1" ht="44.25" customHeight="1">
      <c r="A322" s="38"/>
      <c r="B322" s="39"/>
      <c r="C322" s="235" t="s">
        <v>644</v>
      </c>
      <c r="D322" s="235" t="s">
        <v>132</v>
      </c>
      <c r="E322" s="236" t="s">
        <v>1130</v>
      </c>
      <c r="F322" s="237" t="s">
        <v>1131</v>
      </c>
      <c r="G322" s="238" t="s">
        <v>278</v>
      </c>
      <c r="H322" s="239">
        <v>220</v>
      </c>
      <c r="I322" s="240"/>
      <c r="J322" s="241">
        <f>ROUND(I322*H322,2)</f>
        <v>0</v>
      </c>
      <c r="K322" s="237" t="s">
        <v>220</v>
      </c>
      <c r="L322" s="44"/>
      <c r="M322" s="242" t="s">
        <v>1</v>
      </c>
      <c r="N322" s="243" t="s">
        <v>39</v>
      </c>
      <c r="O322" s="91"/>
      <c r="P322" s="244">
        <f>O322*H322</f>
        <v>0</v>
      </c>
      <c r="Q322" s="244">
        <v>0</v>
      </c>
      <c r="R322" s="244">
        <f>Q322*H322</f>
        <v>0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314</v>
      </c>
      <c r="AT322" s="246" t="s">
        <v>132</v>
      </c>
      <c r="AU322" s="246" t="s">
        <v>82</v>
      </c>
      <c r="AY322" s="17" t="s">
        <v>129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82</v>
      </c>
      <c r="BK322" s="247">
        <f>ROUND(I322*H322,2)</f>
        <v>0</v>
      </c>
      <c r="BL322" s="17" t="s">
        <v>314</v>
      </c>
      <c r="BM322" s="246" t="s">
        <v>1132</v>
      </c>
    </row>
    <row r="323" s="2" customFormat="1">
      <c r="A323" s="38"/>
      <c r="B323" s="39"/>
      <c r="C323" s="40"/>
      <c r="D323" s="248" t="s">
        <v>139</v>
      </c>
      <c r="E323" s="40"/>
      <c r="F323" s="249" t="s">
        <v>1133</v>
      </c>
      <c r="G323" s="40"/>
      <c r="H323" s="40"/>
      <c r="I323" s="144"/>
      <c r="J323" s="40"/>
      <c r="K323" s="40"/>
      <c r="L323" s="44"/>
      <c r="M323" s="250"/>
      <c r="N323" s="25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139</v>
      </c>
      <c r="AU323" s="17" t="s">
        <v>82</v>
      </c>
    </row>
    <row r="324" s="2" customFormat="1">
      <c r="A324" s="38"/>
      <c r="B324" s="39"/>
      <c r="C324" s="40"/>
      <c r="D324" s="248" t="s">
        <v>160</v>
      </c>
      <c r="E324" s="40"/>
      <c r="F324" s="252" t="s">
        <v>337</v>
      </c>
      <c r="G324" s="40"/>
      <c r="H324" s="40"/>
      <c r="I324" s="144"/>
      <c r="J324" s="40"/>
      <c r="K324" s="40"/>
      <c r="L324" s="44"/>
      <c r="M324" s="250"/>
      <c r="N324" s="251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160</v>
      </c>
      <c r="AU324" s="17" t="s">
        <v>82</v>
      </c>
    </row>
    <row r="325" s="2" customFormat="1" ht="55.5" customHeight="1">
      <c r="A325" s="38"/>
      <c r="B325" s="39"/>
      <c r="C325" s="235" t="s">
        <v>649</v>
      </c>
      <c r="D325" s="235" t="s">
        <v>132</v>
      </c>
      <c r="E325" s="236" t="s">
        <v>1134</v>
      </c>
      <c r="F325" s="237" t="s">
        <v>1135</v>
      </c>
      <c r="G325" s="238" t="s">
        <v>278</v>
      </c>
      <c r="H325" s="239">
        <v>65.480000000000004</v>
      </c>
      <c r="I325" s="240"/>
      <c r="J325" s="241">
        <f>ROUND(I325*H325,2)</f>
        <v>0</v>
      </c>
      <c r="K325" s="237" t="s">
        <v>220</v>
      </c>
      <c r="L325" s="44"/>
      <c r="M325" s="242" t="s">
        <v>1</v>
      </c>
      <c r="N325" s="243" t="s">
        <v>39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6" t="s">
        <v>314</v>
      </c>
      <c r="AT325" s="246" t="s">
        <v>132</v>
      </c>
      <c r="AU325" s="246" t="s">
        <v>82</v>
      </c>
      <c r="AY325" s="17" t="s">
        <v>129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7" t="s">
        <v>82</v>
      </c>
      <c r="BK325" s="247">
        <f>ROUND(I325*H325,2)</f>
        <v>0</v>
      </c>
      <c r="BL325" s="17" t="s">
        <v>314</v>
      </c>
      <c r="BM325" s="246" t="s">
        <v>1136</v>
      </c>
    </row>
    <row r="326" s="2" customFormat="1">
      <c r="A326" s="38"/>
      <c r="B326" s="39"/>
      <c r="C326" s="40"/>
      <c r="D326" s="248" t="s">
        <v>139</v>
      </c>
      <c r="E326" s="40"/>
      <c r="F326" s="249" t="s">
        <v>1137</v>
      </c>
      <c r="G326" s="40"/>
      <c r="H326" s="40"/>
      <c r="I326" s="144"/>
      <c r="J326" s="40"/>
      <c r="K326" s="40"/>
      <c r="L326" s="44"/>
      <c r="M326" s="250"/>
      <c r="N326" s="25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139</v>
      </c>
      <c r="AU326" s="17" t="s">
        <v>82</v>
      </c>
    </row>
    <row r="327" s="2" customFormat="1">
      <c r="A327" s="38"/>
      <c r="B327" s="39"/>
      <c r="C327" s="40"/>
      <c r="D327" s="248" t="s">
        <v>160</v>
      </c>
      <c r="E327" s="40"/>
      <c r="F327" s="252" t="s">
        <v>337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82</v>
      </c>
    </row>
    <row r="328" s="14" customFormat="1">
      <c r="A328" s="14"/>
      <c r="B328" s="278"/>
      <c r="C328" s="279"/>
      <c r="D328" s="248" t="s">
        <v>666</v>
      </c>
      <c r="E328" s="280" t="s">
        <v>1</v>
      </c>
      <c r="F328" s="281" t="s">
        <v>1138</v>
      </c>
      <c r="G328" s="279"/>
      <c r="H328" s="282">
        <v>65.480000000000004</v>
      </c>
      <c r="I328" s="283"/>
      <c r="J328" s="279"/>
      <c r="K328" s="279"/>
      <c r="L328" s="284"/>
      <c r="M328" s="285"/>
      <c r="N328" s="286"/>
      <c r="O328" s="286"/>
      <c r="P328" s="286"/>
      <c r="Q328" s="286"/>
      <c r="R328" s="286"/>
      <c r="S328" s="286"/>
      <c r="T328" s="28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8" t="s">
        <v>666</v>
      </c>
      <c r="AU328" s="288" t="s">
        <v>82</v>
      </c>
      <c r="AV328" s="14" t="s">
        <v>84</v>
      </c>
      <c r="AW328" s="14" t="s">
        <v>31</v>
      </c>
      <c r="AX328" s="14" t="s">
        <v>82</v>
      </c>
      <c r="AY328" s="288" t="s">
        <v>129</v>
      </c>
    </row>
    <row r="329" s="2" customFormat="1" ht="55.5" customHeight="1">
      <c r="A329" s="38"/>
      <c r="B329" s="39"/>
      <c r="C329" s="235" t="s">
        <v>651</v>
      </c>
      <c r="D329" s="235" t="s">
        <v>132</v>
      </c>
      <c r="E329" s="236" t="s">
        <v>1139</v>
      </c>
      <c r="F329" s="237" t="s">
        <v>1140</v>
      </c>
      <c r="G329" s="238" t="s">
        <v>278</v>
      </c>
      <c r="H329" s="239">
        <v>5</v>
      </c>
      <c r="I329" s="240"/>
      <c r="J329" s="241">
        <f>ROUND(I329*H329,2)</f>
        <v>0</v>
      </c>
      <c r="K329" s="237" t="s">
        <v>220</v>
      </c>
      <c r="L329" s="44"/>
      <c r="M329" s="242" t="s">
        <v>1</v>
      </c>
      <c r="N329" s="243" t="s">
        <v>39</v>
      </c>
      <c r="O329" s="91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314</v>
      </c>
      <c r="AT329" s="246" t="s">
        <v>132</v>
      </c>
      <c r="AU329" s="246" t="s">
        <v>82</v>
      </c>
      <c r="AY329" s="17" t="s">
        <v>129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82</v>
      </c>
      <c r="BK329" s="247">
        <f>ROUND(I329*H329,2)</f>
        <v>0</v>
      </c>
      <c r="BL329" s="17" t="s">
        <v>314</v>
      </c>
      <c r="BM329" s="246" t="s">
        <v>1141</v>
      </c>
    </row>
    <row r="330" s="2" customFormat="1">
      <c r="A330" s="38"/>
      <c r="B330" s="39"/>
      <c r="C330" s="40"/>
      <c r="D330" s="248" t="s">
        <v>139</v>
      </c>
      <c r="E330" s="40"/>
      <c r="F330" s="249" t="s">
        <v>1142</v>
      </c>
      <c r="G330" s="40"/>
      <c r="H330" s="40"/>
      <c r="I330" s="144"/>
      <c r="J330" s="40"/>
      <c r="K330" s="40"/>
      <c r="L330" s="44"/>
      <c r="M330" s="250"/>
      <c r="N330" s="25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139</v>
      </c>
      <c r="AU330" s="17" t="s">
        <v>82</v>
      </c>
    </row>
    <row r="331" s="2" customFormat="1">
      <c r="A331" s="38"/>
      <c r="B331" s="39"/>
      <c r="C331" s="40"/>
      <c r="D331" s="248" t="s">
        <v>160</v>
      </c>
      <c r="E331" s="40"/>
      <c r="F331" s="252" t="s">
        <v>337</v>
      </c>
      <c r="G331" s="40"/>
      <c r="H331" s="40"/>
      <c r="I331" s="144"/>
      <c r="J331" s="40"/>
      <c r="K331" s="40"/>
      <c r="L331" s="44"/>
      <c r="M331" s="250"/>
      <c r="N331" s="251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160</v>
      </c>
      <c r="AU331" s="17" t="s">
        <v>82</v>
      </c>
    </row>
    <row r="332" s="2" customFormat="1" ht="21.75" customHeight="1">
      <c r="A332" s="38"/>
      <c r="B332" s="39"/>
      <c r="C332" s="235" t="s">
        <v>653</v>
      </c>
      <c r="D332" s="235" t="s">
        <v>132</v>
      </c>
      <c r="E332" s="236" t="s">
        <v>625</v>
      </c>
      <c r="F332" s="237" t="s">
        <v>626</v>
      </c>
      <c r="G332" s="238" t="s">
        <v>278</v>
      </c>
      <c r="H332" s="239">
        <v>240</v>
      </c>
      <c r="I332" s="240"/>
      <c r="J332" s="241">
        <f>ROUND(I332*H332,2)</f>
        <v>0</v>
      </c>
      <c r="K332" s="237" t="s">
        <v>220</v>
      </c>
      <c r="L332" s="44"/>
      <c r="M332" s="242" t="s">
        <v>1</v>
      </c>
      <c r="N332" s="243" t="s">
        <v>39</v>
      </c>
      <c r="O332" s="91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6" t="s">
        <v>314</v>
      </c>
      <c r="AT332" s="246" t="s">
        <v>132</v>
      </c>
      <c r="AU332" s="246" t="s">
        <v>82</v>
      </c>
      <c r="AY332" s="17" t="s">
        <v>129</v>
      </c>
      <c r="BE332" s="247">
        <f>IF(N332="základní",J332,0)</f>
        <v>0</v>
      </c>
      <c r="BF332" s="247">
        <f>IF(N332="snížená",J332,0)</f>
        <v>0</v>
      </c>
      <c r="BG332" s="247">
        <f>IF(N332="zákl. přenesená",J332,0)</f>
        <v>0</v>
      </c>
      <c r="BH332" s="247">
        <f>IF(N332="sníž. přenesená",J332,0)</f>
        <v>0</v>
      </c>
      <c r="BI332" s="247">
        <f>IF(N332="nulová",J332,0)</f>
        <v>0</v>
      </c>
      <c r="BJ332" s="17" t="s">
        <v>82</v>
      </c>
      <c r="BK332" s="247">
        <f>ROUND(I332*H332,2)</f>
        <v>0</v>
      </c>
      <c r="BL332" s="17" t="s">
        <v>314</v>
      </c>
      <c r="BM332" s="246" t="s">
        <v>1143</v>
      </c>
    </row>
    <row r="333" s="2" customFormat="1">
      <c r="A333" s="38"/>
      <c r="B333" s="39"/>
      <c r="C333" s="40"/>
      <c r="D333" s="248" t="s">
        <v>139</v>
      </c>
      <c r="E333" s="40"/>
      <c r="F333" s="249" t="s">
        <v>881</v>
      </c>
      <c r="G333" s="40"/>
      <c r="H333" s="40"/>
      <c r="I333" s="144"/>
      <c r="J333" s="40"/>
      <c r="K333" s="40"/>
      <c r="L333" s="44"/>
      <c r="M333" s="250"/>
      <c r="N333" s="251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139</v>
      </c>
      <c r="AU333" s="17" t="s">
        <v>82</v>
      </c>
    </row>
    <row r="334" s="12" customFormat="1" ht="25.92" customHeight="1">
      <c r="A334" s="12"/>
      <c r="B334" s="219"/>
      <c r="C334" s="220"/>
      <c r="D334" s="221" t="s">
        <v>73</v>
      </c>
      <c r="E334" s="222" t="s">
        <v>1144</v>
      </c>
      <c r="F334" s="222" t="s">
        <v>1145</v>
      </c>
      <c r="G334" s="220"/>
      <c r="H334" s="220"/>
      <c r="I334" s="223"/>
      <c r="J334" s="224">
        <f>BK334</f>
        <v>0</v>
      </c>
      <c r="K334" s="220"/>
      <c r="L334" s="225"/>
      <c r="M334" s="226"/>
      <c r="N334" s="227"/>
      <c r="O334" s="227"/>
      <c r="P334" s="228">
        <f>SUM(P335:P358)</f>
        <v>0</v>
      </c>
      <c r="Q334" s="227"/>
      <c r="R334" s="228">
        <f>SUM(R335:R358)</f>
        <v>0</v>
      </c>
      <c r="S334" s="227"/>
      <c r="T334" s="229">
        <f>SUM(T335:T358)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30" t="s">
        <v>130</v>
      </c>
      <c r="AT334" s="231" t="s">
        <v>73</v>
      </c>
      <c r="AU334" s="231" t="s">
        <v>74</v>
      </c>
      <c r="AY334" s="230" t="s">
        <v>129</v>
      </c>
      <c r="BK334" s="232">
        <f>SUM(BK335:BK358)</f>
        <v>0</v>
      </c>
    </row>
    <row r="335" s="2" customFormat="1" ht="21.75" customHeight="1">
      <c r="A335" s="38"/>
      <c r="B335" s="39"/>
      <c r="C335" s="235" t="s">
        <v>1146</v>
      </c>
      <c r="D335" s="235" t="s">
        <v>132</v>
      </c>
      <c r="E335" s="236" t="s">
        <v>371</v>
      </c>
      <c r="F335" s="237" t="s">
        <v>372</v>
      </c>
      <c r="G335" s="238" t="s">
        <v>165</v>
      </c>
      <c r="H335" s="239">
        <v>1</v>
      </c>
      <c r="I335" s="240"/>
      <c r="J335" s="241">
        <f>ROUND(I335*H335,2)</f>
        <v>0</v>
      </c>
      <c r="K335" s="237" t="s">
        <v>220</v>
      </c>
      <c r="L335" s="44"/>
      <c r="M335" s="242" t="s">
        <v>1</v>
      </c>
      <c r="N335" s="243" t="s">
        <v>39</v>
      </c>
      <c r="O335" s="91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6" t="s">
        <v>137</v>
      </c>
      <c r="AT335" s="246" t="s">
        <v>132</v>
      </c>
      <c r="AU335" s="246" t="s">
        <v>82</v>
      </c>
      <c r="AY335" s="17" t="s">
        <v>129</v>
      </c>
      <c r="BE335" s="247">
        <f>IF(N335="základní",J335,0)</f>
        <v>0</v>
      </c>
      <c r="BF335" s="247">
        <f>IF(N335="snížená",J335,0)</f>
        <v>0</v>
      </c>
      <c r="BG335" s="247">
        <f>IF(N335="zákl. přenesená",J335,0)</f>
        <v>0</v>
      </c>
      <c r="BH335" s="247">
        <f>IF(N335="sníž. přenesená",J335,0)</f>
        <v>0</v>
      </c>
      <c r="BI335" s="247">
        <f>IF(N335="nulová",J335,0)</f>
        <v>0</v>
      </c>
      <c r="BJ335" s="17" t="s">
        <v>82</v>
      </c>
      <c r="BK335" s="247">
        <f>ROUND(I335*H335,2)</f>
        <v>0</v>
      </c>
      <c r="BL335" s="17" t="s">
        <v>137</v>
      </c>
      <c r="BM335" s="246" t="s">
        <v>1147</v>
      </c>
    </row>
    <row r="336" s="2" customFormat="1">
      <c r="A336" s="38"/>
      <c r="B336" s="39"/>
      <c r="C336" s="40"/>
      <c r="D336" s="248" t="s">
        <v>139</v>
      </c>
      <c r="E336" s="40"/>
      <c r="F336" s="249" t="s">
        <v>374</v>
      </c>
      <c r="G336" s="40"/>
      <c r="H336" s="40"/>
      <c r="I336" s="144"/>
      <c r="J336" s="40"/>
      <c r="K336" s="40"/>
      <c r="L336" s="44"/>
      <c r="M336" s="250"/>
      <c r="N336" s="251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139</v>
      </c>
      <c r="AU336" s="17" t="s">
        <v>82</v>
      </c>
    </row>
    <row r="337" s="2" customFormat="1" ht="21.75" customHeight="1">
      <c r="A337" s="38"/>
      <c r="B337" s="39"/>
      <c r="C337" s="235" t="s">
        <v>1148</v>
      </c>
      <c r="D337" s="235" t="s">
        <v>132</v>
      </c>
      <c r="E337" s="236" t="s">
        <v>1149</v>
      </c>
      <c r="F337" s="237" t="s">
        <v>1150</v>
      </c>
      <c r="G337" s="238" t="s">
        <v>1112</v>
      </c>
      <c r="H337" s="239">
        <v>1</v>
      </c>
      <c r="I337" s="240"/>
      <c r="J337" s="241">
        <f>ROUND(I337*H337,2)</f>
        <v>0</v>
      </c>
      <c r="K337" s="237" t="s">
        <v>220</v>
      </c>
      <c r="L337" s="44"/>
      <c r="M337" s="242" t="s">
        <v>1</v>
      </c>
      <c r="N337" s="243" t="s">
        <v>39</v>
      </c>
      <c r="O337" s="91"/>
      <c r="P337" s="244">
        <f>O337*H337</f>
        <v>0</v>
      </c>
      <c r="Q337" s="244">
        <v>0</v>
      </c>
      <c r="R337" s="244">
        <f>Q337*H337</f>
        <v>0</v>
      </c>
      <c r="S337" s="244">
        <v>0</v>
      </c>
      <c r="T337" s="24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6" t="s">
        <v>137</v>
      </c>
      <c r="AT337" s="246" t="s">
        <v>132</v>
      </c>
      <c r="AU337" s="246" t="s">
        <v>82</v>
      </c>
      <c r="AY337" s="17" t="s">
        <v>129</v>
      </c>
      <c r="BE337" s="247">
        <f>IF(N337="základní",J337,0)</f>
        <v>0</v>
      </c>
      <c r="BF337" s="247">
        <f>IF(N337="snížená",J337,0)</f>
        <v>0</v>
      </c>
      <c r="BG337" s="247">
        <f>IF(N337="zákl. přenesená",J337,0)</f>
        <v>0</v>
      </c>
      <c r="BH337" s="247">
        <f>IF(N337="sníž. přenesená",J337,0)</f>
        <v>0</v>
      </c>
      <c r="BI337" s="247">
        <f>IF(N337="nulová",J337,0)</f>
        <v>0</v>
      </c>
      <c r="BJ337" s="17" t="s">
        <v>82</v>
      </c>
      <c r="BK337" s="247">
        <f>ROUND(I337*H337,2)</f>
        <v>0</v>
      </c>
      <c r="BL337" s="17" t="s">
        <v>137</v>
      </c>
      <c r="BM337" s="246" t="s">
        <v>1151</v>
      </c>
    </row>
    <row r="338" s="2" customFormat="1">
      <c r="A338" s="38"/>
      <c r="B338" s="39"/>
      <c r="C338" s="40"/>
      <c r="D338" s="248" t="s">
        <v>139</v>
      </c>
      <c r="E338" s="40"/>
      <c r="F338" s="249" t="s">
        <v>1150</v>
      </c>
      <c r="G338" s="40"/>
      <c r="H338" s="40"/>
      <c r="I338" s="144"/>
      <c r="J338" s="40"/>
      <c r="K338" s="40"/>
      <c r="L338" s="44"/>
      <c r="M338" s="250"/>
      <c r="N338" s="25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139</v>
      </c>
      <c r="AU338" s="17" t="s">
        <v>82</v>
      </c>
    </row>
    <row r="339" s="2" customFormat="1" ht="21.75" customHeight="1">
      <c r="A339" s="38"/>
      <c r="B339" s="39"/>
      <c r="C339" s="235" t="s">
        <v>1152</v>
      </c>
      <c r="D339" s="235" t="s">
        <v>132</v>
      </c>
      <c r="E339" s="236" t="s">
        <v>1153</v>
      </c>
      <c r="F339" s="237" t="s">
        <v>1154</v>
      </c>
      <c r="G339" s="238" t="s">
        <v>1112</v>
      </c>
      <c r="H339" s="239">
        <v>1</v>
      </c>
      <c r="I339" s="240"/>
      <c r="J339" s="241">
        <f>ROUND(I339*H339,2)</f>
        <v>0</v>
      </c>
      <c r="K339" s="237" t="s">
        <v>220</v>
      </c>
      <c r="L339" s="44"/>
      <c r="M339" s="242" t="s">
        <v>1</v>
      </c>
      <c r="N339" s="243" t="s">
        <v>39</v>
      </c>
      <c r="O339" s="91"/>
      <c r="P339" s="244">
        <f>O339*H339</f>
        <v>0</v>
      </c>
      <c r="Q339" s="244">
        <v>0</v>
      </c>
      <c r="R339" s="244">
        <f>Q339*H339</f>
        <v>0</v>
      </c>
      <c r="S339" s="244">
        <v>0</v>
      </c>
      <c r="T339" s="24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6" t="s">
        <v>137</v>
      </c>
      <c r="AT339" s="246" t="s">
        <v>132</v>
      </c>
      <c r="AU339" s="246" t="s">
        <v>82</v>
      </c>
      <c r="AY339" s="17" t="s">
        <v>129</v>
      </c>
      <c r="BE339" s="247">
        <f>IF(N339="základní",J339,0)</f>
        <v>0</v>
      </c>
      <c r="BF339" s="247">
        <f>IF(N339="snížená",J339,0)</f>
        <v>0</v>
      </c>
      <c r="BG339" s="247">
        <f>IF(N339="zákl. přenesená",J339,0)</f>
        <v>0</v>
      </c>
      <c r="BH339" s="247">
        <f>IF(N339="sníž. přenesená",J339,0)</f>
        <v>0</v>
      </c>
      <c r="BI339" s="247">
        <f>IF(N339="nulová",J339,0)</f>
        <v>0</v>
      </c>
      <c r="BJ339" s="17" t="s">
        <v>82</v>
      </c>
      <c r="BK339" s="247">
        <f>ROUND(I339*H339,2)</f>
        <v>0</v>
      </c>
      <c r="BL339" s="17" t="s">
        <v>137</v>
      </c>
      <c r="BM339" s="246" t="s">
        <v>1155</v>
      </c>
    </row>
    <row r="340" s="2" customFormat="1">
      <c r="A340" s="38"/>
      <c r="B340" s="39"/>
      <c r="C340" s="40"/>
      <c r="D340" s="248" t="s">
        <v>139</v>
      </c>
      <c r="E340" s="40"/>
      <c r="F340" s="249" t="s">
        <v>1154</v>
      </c>
      <c r="G340" s="40"/>
      <c r="H340" s="40"/>
      <c r="I340" s="144"/>
      <c r="J340" s="40"/>
      <c r="K340" s="40"/>
      <c r="L340" s="44"/>
      <c r="M340" s="250"/>
      <c r="N340" s="251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139</v>
      </c>
      <c r="AU340" s="17" t="s">
        <v>82</v>
      </c>
    </row>
    <row r="341" s="2" customFormat="1" ht="21.75" customHeight="1">
      <c r="A341" s="38"/>
      <c r="B341" s="39"/>
      <c r="C341" s="235" t="s">
        <v>1156</v>
      </c>
      <c r="D341" s="235" t="s">
        <v>132</v>
      </c>
      <c r="E341" s="236" t="s">
        <v>1157</v>
      </c>
      <c r="F341" s="237" t="s">
        <v>1158</v>
      </c>
      <c r="G341" s="238" t="s">
        <v>1112</v>
      </c>
      <c r="H341" s="239">
        <v>1</v>
      </c>
      <c r="I341" s="240"/>
      <c r="J341" s="241">
        <f>ROUND(I341*H341,2)</f>
        <v>0</v>
      </c>
      <c r="K341" s="237" t="s">
        <v>220</v>
      </c>
      <c r="L341" s="44"/>
      <c r="M341" s="242" t="s">
        <v>1</v>
      </c>
      <c r="N341" s="243" t="s">
        <v>39</v>
      </c>
      <c r="O341" s="91"/>
      <c r="P341" s="244">
        <f>O341*H341</f>
        <v>0</v>
      </c>
      <c r="Q341" s="244">
        <v>0</v>
      </c>
      <c r="R341" s="244">
        <f>Q341*H341</f>
        <v>0</v>
      </c>
      <c r="S341" s="244">
        <v>0</v>
      </c>
      <c r="T341" s="24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6" t="s">
        <v>137</v>
      </c>
      <c r="AT341" s="246" t="s">
        <v>132</v>
      </c>
      <c r="AU341" s="246" t="s">
        <v>82</v>
      </c>
      <c r="AY341" s="17" t="s">
        <v>129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7" t="s">
        <v>82</v>
      </c>
      <c r="BK341" s="247">
        <f>ROUND(I341*H341,2)</f>
        <v>0</v>
      </c>
      <c r="BL341" s="17" t="s">
        <v>137</v>
      </c>
      <c r="BM341" s="246" t="s">
        <v>1159</v>
      </c>
    </row>
    <row r="342" s="2" customFormat="1">
      <c r="A342" s="38"/>
      <c r="B342" s="39"/>
      <c r="C342" s="40"/>
      <c r="D342" s="248" t="s">
        <v>139</v>
      </c>
      <c r="E342" s="40"/>
      <c r="F342" s="249" t="s">
        <v>1158</v>
      </c>
      <c r="G342" s="40"/>
      <c r="H342" s="40"/>
      <c r="I342" s="144"/>
      <c r="J342" s="40"/>
      <c r="K342" s="40"/>
      <c r="L342" s="44"/>
      <c r="M342" s="250"/>
      <c r="N342" s="25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139</v>
      </c>
      <c r="AU342" s="17" t="s">
        <v>82</v>
      </c>
    </row>
    <row r="343" s="2" customFormat="1" ht="21.75" customHeight="1">
      <c r="A343" s="38"/>
      <c r="B343" s="39"/>
      <c r="C343" s="235" t="s">
        <v>1160</v>
      </c>
      <c r="D343" s="235" t="s">
        <v>132</v>
      </c>
      <c r="E343" s="236" t="s">
        <v>640</v>
      </c>
      <c r="F343" s="237" t="s">
        <v>641</v>
      </c>
      <c r="G343" s="238" t="s">
        <v>1112</v>
      </c>
      <c r="H343" s="239">
        <v>5</v>
      </c>
      <c r="I343" s="240"/>
      <c r="J343" s="241">
        <f>ROUND(I343*H343,2)</f>
        <v>0</v>
      </c>
      <c r="K343" s="237" t="s">
        <v>220</v>
      </c>
      <c r="L343" s="44"/>
      <c r="M343" s="242" t="s">
        <v>1</v>
      </c>
      <c r="N343" s="243" t="s">
        <v>39</v>
      </c>
      <c r="O343" s="91"/>
      <c r="P343" s="244">
        <f>O343*H343</f>
        <v>0</v>
      </c>
      <c r="Q343" s="244">
        <v>0</v>
      </c>
      <c r="R343" s="244">
        <f>Q343*H343</f>
        <v>0</v>
      </c>
      <c r="S343" s="244">
        <v>0</v>
      </c>
      <c r="T343" s="245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6" t="s">
        <v>137</v>
      </c>
      <c r="AT343" s="246" t="s">
        <v>132</v>
      </c>
      <c r="AU343" s="246" t="s">
        <v>82</v>
      </c>
      <c r="AY343" s="17" t="s">
        <v>129</v>
      </c>
      <c r="BE343" s="247">
        <f>IF(N343="základní",J343,0)</f>
        <v>0</v>
      </c>
      <c r="BF343" s="247">
        <f>IF(N343="snížená",J343,0)</f>
        <v>0</v>
      </c>
      <c r="BG343" s="247">
        <f>IF(N343="zákl. přenesená",J343,0)</f>
        <v>0</v>
      </c>
      <c r="BH343" s="247">
        <f>IF(N343="sníž. přenesená",J343,0)</f>
        <v>0</v>
      </c>
      <c r="BI343" s="247">
        <f>IF(N343="nulová",J343,0)</f>
        <v>0</v>
      </c>
      <c r="BJ343" s="17" t="s">
        <v>82</v>
      </c>
      <c r="BK343" s="247">
        <f>ROUND(I343*H343,2)</f>
        <v>0</v>
      </c>
      <c r="BL343" s="17" t="s">
        <v>137</v>
      </c>
      <c r="BM343" s="246" t="s">
        <v>1161</v>
      </c>
    </row>
    <row r="344" s="2" customFormat="1">
      <c r="A344" s="38"/>
      <c r="B344" s="39"/>
      <c r="C344" s="40"/>
      <c r="D344" s="248" t="s">
        <v>139</v>
      </c>
      <c r="E344" s="40"/>
      <c r="F344" s="249" t="s">
        <v>643</v>
      </c>
      <c r="G344" s="40"/>
      <c r="H344" s="40"/>
      <c r="I344" s="144"/>
      <c r="J344" s="40"/>
      <c r="K344" s="40"/>
      <c r="L344" s="44"/>
      <c r="M344" s="250"/>
      <c r="N344" s="251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139</v>
      </c>
      <c r="AU344" s="17" t="s">
        <v>82</v>
      </c>
    </row>
    <row r="345" s="2" customFormat="1">
      <c r="A345" s="38"/>
      <c r="B345" s="39"/>
      <c r="C345" s="40"/>
      <c r="D345" s="248" t="s">
        <v>160</v>
      </c>
      <c r="E345" s="40"/>
      <c r="F345" s="252" t="s">
        <v>390</v>
      </c>
      <c r="G345" s="40"/>
      <c r="H345" s="40"/>
      <c r="I345" s="144"/>
      <c r="J345" s="40"/>
      <c r="K345" s="40"/>
      <c r="L345" s="44"/>
      <c r="M345" s="250"/>
      <c r="N345" s="25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160</v>
      </c>
      <c r="AU345" s="17" t="s">
        <v>82</v>
      </c>
    </row>
    <row r="346" s="2" customFormat="1" ht="21.75" customHeight="1">
      <c r="A346" s="38"/>
      <c r="B346" s="39"/>
      <c r="C346" s="235" t="s">
        <v>1162</v>
      </c>
      <c r="D346" s="235" t="s">
        <v>132</v>
      </c>
      <c r="E346" s="236" t="s">
        <v>1163</v>
      </c>
      <c r="F346" s="237" t="s">
        <v>1164</v>
      </c>
      <c r="G346" s="238" t="s">
        <v>388</v>
      </c>
      <c r="H346" s="263"/>
      <c r="I346" s="240"/>
      <c r="J346" s="241">
        <f>ROUND(I346*H346,2)</f>
        <v>0</v>
      </c>
      <c r="K346" s="237" t="s">
        <v>220</v>
      </c>
      <c r="L346" s="44"/>
      <c r="M346" s="242" t="s">
        <v>1</v>
      </c>
      <c r="N346" s="243" t="s">
        <v>39</v>
      </c>
      <c r="O346" s="91"/>
      <c r="P346" s="244">
        <f>O346*H346</f>
        <v>0</v>
      </c>
      <c r="Q346" s="244">
        <v>0</v>
      </c>
      <c r="R346" s="244">
        <f>Q346*H346</f>
        <v>0</v>
      </c>
      <c r="S346" s="244">
        <v>0</v>
      </c>
      <c r="T346" s="24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6" t="s">
        <v>137</v>
      </c>
      <c r="AT346" s="246" t="s">
        <v>132</v>
      </c>
      <c r="AU346" s="246" t="s">
        <v>82</v>
      </c>
      <c r="AY346" s="17" t="s">
        <v>129</v>
      </c>
      <c r="BE346" s="247">
        <f>IF(N346="základní",J346,0)</f>
        <v>0</v>
      </c>
      <c r="BF346" s="247">
        <f>IF(N346="snížená",J346,0)</f>
        <v>0</v>
      </c>
      <c r="BG346" s="247">
        <f>IF(N346="zákl. přenesená",J346,0)</f>
        <v>0</v>
      </c>
      <c r="BH346" s="247">
        <f>IF(N346="sníž. přenesená",J346,0)</f>
        <v>0</v>
      </c>
      <c r="BI346" s="247">
        <f>IF(N346="nulová",J346,0)</f>
        <v>0</v>
      </c>
      <c r="BJ346" s="17" t="s">
        <v>82</v>
      </c>
      <c r="BK346" s="247">
        <f>ROUND(I346*H346,2)</f>
        <v>0</v>
      </c>
      <c r="BL346" s="17" t="s">
        <v>137</v>
      </c>
      <c r="BM346" s="246" t="s">
        <v>1165</v>
      </c>
    </row>
    <row r="347" s="2" customFormat="1">
      <c r="A347" s="38"/>
      <c r="B347" s="39"/>
      <c r="C347" s="40"/>
      <c r="D347" s="248" t="s">
        <v>139</v>
      </c>
      <c r="E347" s="40"/>
      <c r="F347" s="249" t="s">
        <v>1164</v>
      </c>
      <c r="G347" s="40"/>
      <c r="H347" s="40"/>
      <c r="I347" s="144"/>
      <c r="J347" s="40"/>
      <c r="K347" s="40"/>
      <c r="L347" s="44"/>
      <c r="M347" s="250"/>
      <c r="N347" s="25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139</v>
      </c>
      <c r="AU347" s="17" t="s">
        <v>82</v>
      </c>
    </row>
    <row r="348" s="2" customFormat="1">
      <c r="A348" s="38"/>
      <c r="B348" s="39"/>
      <c r="C348" s="40"/>
      <c r="D348" s="248" t="s">
        <v>160</v>
      </c>
      <c r="E348" s="40"/>
      <c r="F348" s="252" t="s">
        <v>1166</v>
      </c>
      <c r="G348" s="40"/>
      <c r="H348" s="40"/>
      <c r="I348" s="144"/>
      <c r="J348" s="40"/>
      <c r="K348" s="40"/>
      <c r="L348" s="44"/>
      <c r="M348" s="250"/>
      <c r="N348" s="251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160</v>
      </c>
      <c r="AU348" s="17" t="s">
        <v>82</v>
      </c>
    </row>
    <row r="349" s="2" customFormat="1" ht="55.5" customHeight="1">
      <c r="A349" s="38"/>
      <c r="B349" s="39"/>
      <c r="C349" s="235" t="s">
        <v>1167</v>
      </c>
      <c r="D349" s="235" t="s">
        <v>132</v>
      </c>
      <c r="E349" s="236" t="s">
        <v>1168</v>
      </c>
      <c r="F349" s="237" t="s">
        <v>1169</v>
      </c>
      <c r="G349" s="238" t="s">
        <v>388</v>
      </c>
      <c r="H349" s="263"/>
      <c r="I349" s="240"/>
      <c r="J349" s="241">
        <f>ROUND(I349*H349,2)</f>
        <v>0</v>
      </c>
      <c r="K349" s="237" t="s">
        <v>220</v>
      </c>
      <c r="L349" s="44"/>
      <c r="M349" s="242" t="s">
        <v>1</v>
      </c>
      <c r="N349" s="243" t="s">
        <v>39</v>
      </c>
      <c r="O349" s="91"/>
      <c r="P349" s="244">
        <f>O349*H349</f>
        <v>0</v>
      </c>
      <c r="Q349" s="244">
        <v>0</v>
      </c>
      <c r="R349" s="244">
        <f>Q349*H349</f>
        <v>0</v>
      </c>
      <c r="S349" s="244">
        <v>0</v>
      </c>
      <c r="T349" s="245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6" t="s">
        <v>137</v>
      </c>
      <c r="AT349" s="246" t="s">
        <v>132</v>
      </c>
      <c r="AU349" s="246" t="s">
        <v>82</v>
      </c>
      <c r="AY349" s="17" t="s">
        <v>129</v>
      </c>
      <c r="BE349" s="247">
        <f>IF(N349="základní",J349,0)</f>
        <v>0</v>
      </c>
      <c r="BF349" s="247">
        <f>IF(N349="snížená",J349,0)</f>
        <v>0</v>
      </c>
      <c r="BG349" s="247">
        <f>IF(N349="zákl. přenesená",J349,0)</f>
        <v>0</v>
      </c>
      <c r="BH349" s="247">
        <f>IF(N349="sníž. přenesená",J349,0)</f>
        <v>0</v>
      </c>
      <c r="BI349" s="247">
        <f>IF(N349="nulová",J349,0)</f>
        <v>0</v>
      </c>
      <c r="BJ349" s="17" t="s">
        <v>82</v>
      </c>
      <c r="BK349" s="247">
        <f>ROUND(I349*H349,2)</f>
        <v>0</v>
      </c>
      <c r="BL349" s="17" t="s">
        <v>137</v>
      </c>
      <c r="BM349" s="246" t="s">
        <v>1170</v>
      </c>
    </row>
    <row r="350" s="2" customFormat="1">
      <c r="A350" s="38"/>
      <c r="B350" s="39"/>
      <c r="C350" s="40"/>
      <c r="D350" s="248" t="s">
        <v>139</v>
      </c>
      <c r="E350" s="40"/>
      <c r="F350" s="249" t="s">
        <v>1169</v>
      </c>
      <c r="G350" s="40"/>
      <c r="H350" s="40"/>
      <c r="I350" s="144"/>
      <c r="J350" s="40"/>
      <c r="K350" s="40"/>
      <c r="L350" s="44"/>
      <c r="M350" s="250"/>
      <c r="N350" s="251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139</v>
      </c>
      <c r="AU350" s="17" t="s">
        <v>82</v>
      </c>
    </row>
    <row r="351" s="2" customFormat="1">
      <c r="A351" s="38"/>
      <c r="B351" s="39"/>
      <c r="C351" s="40"/>
      <c r="D351" s="248" t="s">
        <v>160</v>
      </c>
      <c r="E351" s="40"/>
      <c r="F351" s="252" t="s">
        <v>1166</v>
      </c>
      <c r="G351" s="40"/>
      <c r="H351" s="40"/>
      <c r="I351" s="144"/>
      <c r="J351" s="40"/>
      <c r="K351" s="40"/>
      <c r="L351" s="44"/>
      <c r="M351" s="250"/>
      <c r="N351" s="25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160</v>
      </c>
      <c r="AU351" s="17" t="s">
        <v>82</v>
      </c>
    </row>
    <row r="352" s="2" customFormat="1" ht="21.75" customHeight="1">
      <c r="A352" s="38"/>
      <c r="B352" s="39"/>
      <c r="C352" s="235" t="s">
        <v>1171</v>
      </c>
      <c r="D352" s="235" t="s">
        <v>132</v>
      </c>
      <c r="E352" s="236" t="s">
        <v>396</v>
      </c>
      <c r="F352" s="237" t="s">
        <v>397</v>
      </c>
      <c r="G352" s="238" t="s">
        <v>157</v>
      </c>
      <c r="H352" s="239">
        <v>200</v>
      </c>
      <c r="I352" s="240"/>
      <c r="J352" s="241">
        <f>ROUND(I352*H352,2)</f>
        <v>0</v>
      </c>
      <c r="K352" s="237" t="s">
        <v>220</v>
      </c>
      <c r="L352" s="44"/>
      <c r="M352" s="242" t="s">
        <v>1</v>
      </c>
      <c r="N352" s="243" t="s">
        <v>39</v>
      </c>
      <c r="O352" s="91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6" t="s">
        <v>137</v>
      </c>
      <c r="AT352" s="246" t="s">
        <v>132</v>
      </c>
      <c r="AU352" s="246" t="s">
        <v>82</v>
      </c>
      <c r="AY352" s="17" t="s">
        <v>129</v>
      </c>
      <c r="BE352" s="247">
        <f>IF(N352="základní",J352,0)</f>
        <v>0</v>
      </c>
      <c r="BF352" s="247">
        <f>IF(N352="snížená",J352,0)</f>
        <v>0</v>
      </c>
      <c r="BG352" s="247">
        <f>IF(N352="zákl. přenesená",J352,0)</f>
        <v>0</v>
      </c>
      <c r="BH352" s="247">
        <f>IF(N352="sníž. přenesená",J352,0)</f>
        <v>0</v>
      </c>
      <c r="BI352" s="247">
        <f>IF(N352="nulová",J352,0)</f>
        <v>0</v>
      </c>
      <c r="BJ352" s="17" t="s">
        <v>82</v>
      </c>
      <c r="BK352" s="247">
        <f>ROUND(I352*H352,2)</f>
        <v>0</v>
      </c>
      <c r="BL352" s="17" t="s">
        <v>137</v>
      </c>
      <c r="BM352" s="246" t="s">
        <v>1172</v>
      </c>
    </row>
    <row r="353" s="2" customFormat="1">
      <c r="A353" s="38"/>
      <c r="B353" s="39"/>
      <c r="C353" s="40"/>
      <c r="D353" s="248" t="s">
        <v>139</v>
      </c>
      <c r="E353" s="40"/>
      <c r="F353" s="249" t="s">
        <v>399</v>
      </c>
      <c r="G353" s="40"/>
      <c r="H353" s="40"/>
      <c r="I353" s="144"/>
      <c r="J353" s="40"/>
      <c r="K353" s="40"/>
      <c r="L353" s="44"/>
      <c r="M353" s="250"/>
      <c r="N353" s="251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139</v>
      </c>
      <c r="AU353" s="17" t="s">
        <v>82</v>
      </c>
    </row>
    <row r="354" s="14" customFormat="1">
      <c r="A354" s="14"/>
      <c r="B354" s="278"/>
      <c r="C354" s="279"/>
      <c r="D354" s="248" t="s">
        <v>666</v>
      </c>
      <c r="E354" s="280" t="s">
        <v>1</v>
      </c>
      <c r="F354" s="281" t="s">
        <v>940</v>
      </c>
      <c r="G354" s="279"/>
      <c r="H354" s="282">
        <v>200</v>
      </c>
      <c r="I354" s="283"/>
      <c r="J354" s="279"/>
      <c r="K354" s="279"/>
      <c r="L354" s="284"/>
      <c r="M354" s="285"/>
      <c r="N354" s="286"/>
      <c r="O354" s="286"/>
      <c r="P354" s="286"/>
      <c r="Q354" s="286"/>
      <c r="R354" s="286"/>
      <c r="S354" s="286"/>
      <c r="T354" s="28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88" t="s">
        <v>666</v>
      </c>
      <c r="AU354" s="288" t="s">
        <v>82</v>
      </c>
      <c r="AV354" s="14" t="s">
        <v>84</v>
      </c>
      <c r="AW354" s="14" t="s">
        <v>31</v>
      </c>
      <c r="AX354" s="14" t="s">
        <v>82</v>
      </c>
      <c r="AY354" s="288" t="s">
        <v>129</v>
      </c>
    </row>
    <row r="355" s="2" customFormat="1" ht="33" customHeight="1">
      <c r="A355" s="38"/>
      <c r="B355" s="39"/>
      <c r="C355" s="235" t="s">
        <v>1173</v>
      </c>
      <c r="D355" s="235" t="s">
        <v>132</v>
      </c>
      <c r="E355" s="236" t="s">
        <v>401</v>
      </c>
      <c r="F355" s="237" t="s">
        <v>402</v>
      </c>
      <c r="G355" s="238" t="s">
        <v>403</v>
      </c>
      <c r="H355" s="239">
        <v>320</v>
      </c>
      <c r="I355" s="240"/>
      <c r="J355" s="241">
        <f>ROUND(I355*H355,2)</f>
        <v>0</v>
      </c>
      <c r="K355" s="237" t="s">
        <v>220</v>
      </c>
      <c r="L355" s="44"/>
      <c r="M355" s="242" t="s">
        <v>1</v>
      </c>
      <c r="N355" s="243" t="s">
        <v>39</v>
      </c>
      <c r="O355" s="91"/>
      <c r="P355" s="244">
        <f>O355*H355</f>
        <v>0</v>
      </c>
      <c r="Q355" s="244">
        <v>0</v>
      </c>
      <c r="R355" s="244">
        <f>Q355*H355</f>
        <v>0</v>
      </c>
      <c r="S355" s="244">
        <v>0</v>
      </c>
      <c r="T355" s="24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6" t="s">
        <v>137</v>
      </c>
      <c r="AT355" s="246" t="s">
        <v>132</v>
      </c>
      <c r="AU355" s="246" t="s">
        <v>82</v>
      </c>
      <c r="AY355" s="17" t="s">
        <v>129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7" t="s">
        <v>82</v>
      </c>
      <c r="BK355" s="247">
        <f>ROUND(I355*H355,2)</f>
        <v>0</v>
      </c>
      <c r="BL355" s="17" t="s">
        <v>137</v>
      </c>
      <c r="BM355" s="246" t="s">
        <v>1174</v>
      </c>
    </row>
    <row r="356" s="2" customFormat="1">
      <c r="A356" s="38"/>
      <c r="B356" s="39"/>
      <c r="C356" s="40"/>
      <c r="D356" s="248" t="s">
        <v>139</v>
      </c>
      <c r="E356" s="40"/>
      <c r="F356" s="249" t="s">
        <v>402</v>
      </c>
      <c r="G356" s="40"/>
      <c r="H356" s="40"/>
      <c r="I356" s="144"/>
      <c r="J356" s="40"/>
      <c r="K356" s="40"/>
      <c r="L356" s="44"/>
      <c r="M356" s="250"/>
      <c r="N356" s="25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139</v>
      </c>
      <c r="AU356" s="17" t="s">
        <v>82</v>
      </c>
    </row>
    <row r="357" s="2" customFormat="1">
      <c r="A357" s="38"/>
      <c r="B357" s="39"/>
      <c r="C357" s="40"/>
      <c r="D357" s="248" t="s">
        <v>160</v>
      </c>
      <c r="E357" s="40"/>
      <c r="F357" s="252" t="s">
        <v>405</v>
      </c>
      <c r="G357" s="40"/>
      <c r="H357" s="40"/>
      <c r="I357" s="144"/>
      <c r="J357" s="40"/>
      <c r="K357" s="40"/>
      <c r="L357" s="44"/>
      <c r="M357" s="250"/>
      <c r="N357" s="251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160</v>
      </c>
      <c r="AU357" s="17" t="s">
        <v>82</v>
      </c>
    </row>
    <row r="358" s="14" customFormat="1">
      <c r="A358" s="14"/>
      <c r="B358" s="278"/>
      <c r="C358" s="279"/>
      <c r="D358" s="248" t="s">
        <v>666</v>
      </c>
      <c r="E358" s="280" t="s">
        <v>1</v>
      </c>
      <c r="F358" s="281" t="s">
        <v>1175</v>
      </c>
      <c r="G358" s="279"/>
      <c r="H358" s="282">
        <v>320</v>
      </c>
      <c r="I358" s="283"/>
      <c r="J358" s="279"/>
      <c r="K358" s="279"/>
      <c r="L358" s="284"/>
      <c r="M358" s="300"/>
      <c r="N358" s="301"/>
      <c r="O358" s="301"/>
      <c r="P358" s="301"/>
      <c r="Q358" s="301"/>
      <c r="R358" s="301"/>
      <c r="S358" s="301"/>
      <c r="T358" s="30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8" t="s">
        <v>666</v>
      </c>
      <c r="AU358" s="288" t="s">
        <v>82</v>
      </c>
      <c r="AV358" s="14" t="s">
        <v>84</v>
      </c>
      <c r="AW358" s="14" t="s">
        <v>31</v>
      </c>
      <c r="AX358" s="14" t="s">
        <v>82</v>
      </c>
      <c r="AY358" s="288" t="s">
        <v>129</v>
      </c>
    </row>
    <row r="359" s="2" customFormat="1" ht="6.96" customHeight="1">
      <c r="A359" s="38"/>
      <c r="B359" s="66"/>
      <c r="C359" s="67"/>
      <c r="D359" s="67"/>
      <c r="E359" s="67"/>
      <c r="F359" s="67"/>
      <c r="G359" s="67"/>
      <c r="H359" s="67"/>
      <c r="I359" s="183"/>
      <c r="J359" s="67"/>
      <c r="K359" s="67"/>
      <c r="L359" s="44"/>
      <c r="M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</row>
  </sheetData>
  <sheetProtection sheet="1" autoFilter="0" formatColumns="0" formatRows="0" objects="1" scenarios="1" spinCount="100000" saltValue="yVtYhnLuXBGxKy+Jg0FWps9NHx1pFH/fOgNhDK+ts8DkA1eLB2fF8rrOQ5F3q2KVOpPTPq7adTF/lScBopH7bw==" hashValue="Vfie4VRtYrFNSDYyY72Za3c5SpRRYfA7Fe7Wwip3piAyY1w/3l5WQMh88Jc3sl5Ub9nFGOtvPc035x1Xfw2bMg==" algorithmName="SHA-512" password="CC35"/>
  <autoFilter ref="C119:K3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1176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26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ROUND((SUM(BE120:BE280)),  2)</f>
        <v>0</v>
      </c>
      <c r="G33" s="38"/>
      <c r="H33" s="38"/>
      <c r="I33" s="162">
        <v>0.20999999999999999</v>
      </c>
      <c r="J33" s="161">
        <f>ROUND(((SUM(BE120:BE280))*I33),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ROUND((SUM(BF120:BF280)),  2)</f>
        <v>0</v>
      </c>
      <c r="G34" s="38"/>
      <c r="H34" s="38"/>
      <c r="I34" s="162">
        <v>0.14999999999999999</v>
      </c>
      <c r="J34" s="161">
        <f>ROUND(((SUM(BF120:BF280))*I34),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ROUND((SUM(BG120:BG280)),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ROUND((SUM(BH120:BH280)),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ROUND((SUM(BI120:BI280)),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Kojetín P7202 km 73,747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112</v>
      </c>
      <c r="E99" s="196"/>
      <c r="F99" s="196"/>
      <c r="G99" s="196"/>
      <c r="H99" s="196"/>
      <c r="I99" s="197"/>
      <c r="J99" s="198">
        <f>J240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894</v>
      </c>
      <c r="E100" s="196"/>
      <c r="F100" s="196"/>
      <c r="G100" s="196"/>
      <c r="H100" s="196"/>
      <c r="I100" s="197"/>
      <c r="J100" s="198">
        <f>J256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Oprava přejezdů u OŘ 2020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05 - Kojetín P7202 km 73,747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21. 1. 2020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115</v>
      </c>
      <c r="D119" s="210" t="s">
        <v>59</v>
      </c>
      <c r="E119" s="210" t="s">
        <v>55</v>
      </c>
      <c r="F119" s="210" t="s">
        <v>56</v>
      </c>
      <c r="G119" s="210" t="s">
        <v>116</v>
      </c>
      <c r="H119" s="210" t="s">
        <v>117</v>
      </c>
      <c r="I119" s="211" t="s">
        <v>118</v>
      </c>
      <c r="J119" s="210" t="s">
        <v>106</v>
      </c>
      <c r="K119" s="212" t="s">
        <v>119</v>
      </c>
      <c r="L119" s="213"/>
      <c r="M119" s="100" t="s">
        <v>1</v>
      </c>
      <c r="N119" s="101" t="s">
        <v>38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P121+P240+P256</f>
        <v>0</v>
      </c>
      <c r="Q120" s="104"/>
      <c r="R120" s="216">
        <f>R121+R240+R256</f>
        <v>174.16252</v>
      </c>
      <c r="S120" s="104"/>
      <c r="T120" s="217">
        <f>T121+T240+T256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108</v>
      </c>
      <c r="BK120" s="218">
        <f>BK121+BK240+BK256</f>
        <v>0</v>
      </c>
    </row>
    <row r="121" s="12" customFormat="1" ht="25.92" customHeight="1">
      <c r="A121" s="12"/>
      <c r="B121" s="219"/>
      <c r="C121" s="220"/>
      <c r="D121" s="221" t="s">
        <v>73</v>
      </c>
      <c r="E121" s="222" t="s">
        <v>127</v>
      </c>
      <c r="F121" s="222" t="s">
        <v>128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</f>
        <v>0</v>
      </c>
      <c r="Q121" s="227"/>
      <c r="R121" s="228">
        <f>R122</f>
        <v>174.16252</v>
      </c>
      <c r="S121" s="227"/>
      <c r="T121" s="22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82</v>
      </c>
      <c r="AT121" s="231" t="s">
        <v>73</v>
      </c>
      <c r="AU121" s="231" t="s">
        <v>74</v>
      </c>
      <c r="AY121" s="230" t="s">
        <v>129</v>
      </c>
      <c r="BK121" s="232">
        <f>BK122</f>
        <v>0</v>
      </c>
    </row>
    <row r="122" s="12" customFormat="1" ht="22.8" customHeight="1">
      <c r="A122" s="12"/>
      <c r="B122" s="219"/>
      <c r="C122" s="220"/>
      <c r="D122" s="221" t="s">
        <v>73</v>
      </c>
      <c r="E122" s="233" t="s">
        <v>130</v>
      </c>
      <c r="F122" s="233" t="s">
        <v>131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SUM(P123:P239)</f>
        <v>0</v>
      </c>
      <c r="Q122" s="227"/>
      <c r="R122" s="228">
        <f>SUM(R123:R239)</f>
        <v>174.16252</v>
      </c>
      <c r="S122" s="227"/>
      <c r="T122" s="229">
        <f>SUM(T123:T239)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82</v>
      </c>
      <c r="AY122" s="230" t="s">
        <v>129</v>
      </c>
      <c r="BK122" s="232">
        <f>SUM(BK123:BK239)</f>
        <v>0</v>
      </c>
    </row>
    <row r="123" s="2" customFormat="1" ht="21.75" customHeight="1">
      <c r="A123" s="38"/>
      <c r="B123" s="39"/>
      <c r="C123" s="235" t="s">
        <v>82</v>
      </c>
      <c r="D123" s="235" t="s">
        <v>132</v>
      </c>
      <c r="E123" s="236" t="s">
        <v>895</v>
      </c>
      <c r="F123" s="237" t="s">
        <v>896</v>
      </c>
      <c r="G123" s="238" t="s">
        <v>148</v>
      </c>
      <c r="H123" s="239">
        <v>0.029999999999999999</v>
      </c>
      <c r="I123" s="240"/>
      <c r="J123" s="241">
        <f>ROUND(I123*H123,2)</f>
        <v>0</v>
      </c>
      <c r="K123" s="237" t="s">
        <v>220</v>
      </c>
      <c r="L123" s="44"/>
      <c r="M123" s="242" t="s">
        <v>1</v>
      </c>
      <c r="N123" s="243" t="s">
        <v>39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137</v>
      </c>
      <c r="AT123" s="246" t="s">
        <v>132</v>
      </c>
      <c r="AU123" s="246" t="s">
        <v>84</v>
      </c>
      <c r="AY123" s="17" t="s">
        <v>129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82</v>
      </c>
      <c r="BK123" s="247">
        <f>ROUND(I123*H123,2)</f>
        <v>0</v>
      </c>
      <c r="BL123" s="17" t="s">
        <v>137</v>
      </c>
      <c r="BM123" s="246" t="s">
        <v>897</v>
      </c>
    </row>
    <row r="124" s="2" customFormat="1">
      <c r="A124" s="38"/>
      <c r="B124" s="39"/>
      <c r="C124" s="40"/>
      <c r="D124" s="248" t="s">
        <v>139</v>
      </c>
      <c r="E124" s="40"/>
      <c r="F124" s="249" t="s">
        <v>898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84</v>
      </c>
    </row>
    <row r="125" s="2" customFormat="1" ht="21.75" customHeight="1">
      <c r="A125" s="38"/>
      <c r="B125" s="39"/>
      <c r="C125" s="235" t="s">
        <v>84</v>
      </c>
      <c r="D125" s="235" t="s">
        <v>132</v>
      </c>
      <c r="E125" s="236" t="s">
        <v>419</v>
      </c>
      <c r="F125" s="237" t="s">
        <v>420</v>
      </c>
      <c r="G125" s="238" t="s">
        <v>148</v>
      </c>
      <c r="H125" s="239">
        <v>0.029999999999999999</v>
      </c>
      <c r="I125" s="240"/>
      <c r="J125" s="241">
        <f>ROUND(I125*H125,2)</f>
        <v>0</v>
      </c>
      <c r="K125" s="237" t="s">
        <v>220</v>
      </c>
      <c r="L125" s="44"/>
      <c r="M125" s="242" t="s">
        <v>1</v>
      </c>
      <c r="N125" s="243" t="s">
        <v>39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137</v>
      </c>
      <c r="AT125" s="246" t="s">
        <v>132</v>
      </c>
      <c r="AU125" s="246" t="s">
        <v>84</v>
      </c>
      <c r="AY125" s="17" t="s">
        <v>129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82</v>
      </c>
      <c r="BK125" s="247">
        <f>ROUND(I125*H125,2)</f>
        <v>0</v>
      </c>
      <c r="BL125" s="17" t="s">
        <v>137</v>
      </c>
      <c r="BM125" s="246" t="s">
        <v>1177</v>
      </c>
    </row>
    <row r="126" s="2" customFormat="1">
      <c r="A126" s="38"/>
      <c r="B126" s="39"/>
      <c r="C126" s="40"/>
      <c r="D126" s="248" t="s">
        <v>139</v>
      </c>
      <c r="E126" s="40"/>
      <c r="F126" s="249" t="s">
        <v>1178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139</v>
      </c>
      <c r="AU126" s="17" t="s">
        <v>84</v>
      </c>
    </row>
    <row r="127" s="2" customFormat="1" ht="21.75" customHeight="1">
      <c r="A127" s="38"/>
      <c r="B127" s="39"/>
      <c r="C127" s="235" t="s">
        <v>145</v>
      </c>
      <c r="D127" s="235" t="s">
        <v>132</v>
      </c>
      <c r="E127" s="236" t="s">
        <v>904</v>
      </c>
      <c r="F127" s="237" t="s">
        <v>905</v>
      </c>
      <c r="G127" s="238" t="s">
        <v>148</v>
      </c>
      <c r="H127" s="239">
        <v>0.029999999999999999</v>
      </c>
      <c r="I127" s="240"/>
      <c r="J127" s="241">
        <f>ROUND(I127*H127,2)</f>
        <v>0</v>
      </c>
      <c r="K127" s="237" t="s">
        <v>220</v>
      </c>
      <c r="L127" s="44"/>
      <c r="M127" s="242" t="s">
        <v>1</v>
      </c>
      <c r="N127" s="243" t="s">
        <v>39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137</v>
      </c>
      <c r="AT127" s="246" t="s">
        <v>132</v>
      </c>
      <c r="AU127" s="246" t="s">
        <v>84</v>
      </c>
      <c r="AY127" s="17" t="s">
        <v>129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82</v>
      </c>
      <c r="BK127" s="247">
        <f>ROUND(I127*H127,2)</f>
        <v>0</v>
      </c>
      <c r="BL127" s="17" t="s">
        <v>137</v>
      </c>
      <c r="BM127" s="246" t="s">
        <v>1179</v>
      </c>
    </row>
    <row r="128" s="2" customFormat="1">
      <c r="A128" s="38"/>
      <c r="B128" s="39"/>
      <c r="C128" s="40"/>
      <c r="D128" s="248" t="s">
        <v>139</v>
      </c>
      <c r="E128" s="40"/>
      <c r="F128" s="249" t="s">
        <v>907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84</v>
      </c>
    </row>
    <row r="129" s="2" customFormat="1" ht="21.75" customHeight="1">
      <c r="A129" s="38"/>
      <c r="B129" s="39"/>
      <c r="C129" s="235" t="s">
        <v>137</v>
      </c>
      <c r="D129" s="235" t="s">
        <v>132</v>
      </c>
      <c r="E129" s="236" t="s">
        <v>912</v>
      </c>
      <c r="F129" s="237" t="s">
        <v>913</v>
      </c>
      <c r="G129" s="238" t="s">
        <v>157</v>
      </c>
      <c r="H129" s="239">
        <v>6</v>
      </c>
      <c r="I129" s="240"/>
      <c r="J129" s="241">
        <f>ROUND(I129*H129,2)</f>
        <v>0</v>
      </c>
      <c r="K129" s="237" t="s">
        <v>220</v>
      </c>
      <c r="L129" s="44"/>
      <c r="M129" s="242" t="s">
        <v>1</v>
      </c>
      <c r="N129" s="243" t="s">
        <v>39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137</v>
      </c>
      <c r="AT129" s="246" t="s">
        <v>132</v>
      </c>
      <c r="AU129" s="246" t="s">
        <v>84</v>
      </c>
      <c r="AY129" s="17" t="s">
        <v>129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82</v>
      </c>
      <c r="BK129" s="247">
        <f>ROUND(I129*H129,2)</f>
        <v>0</v>
      </c>
      <c r="BL129" s="17" t="s">
        <v>137</v>
      </c>
      <c r="BM129" s="246" t="s">
        <v>1180</v>
      </c>
    </row>
    <row r="130" s="2" customFormat="1">
      <c r="A130" s="38"/>
      <c r="B130" s="39"/>
      <c r="C130" s="40"/>
      <c r="D130" s="248" t="s">
        <v>139</v>
      </c>
      <c r="E130" s="40"/>
      <c r="F130" s="249" t="s">
        <v>915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84</v>
      </c>
    </row>
    <row r="131" s="2" customFormat="1">
      <c r="A131" s="38"/>
      <c r="B131" s="39"/>
      <c r="C131" s="40"/>
      <c r="D131" s="248" t="s">
        <v>160</v>
      </c>
      <c r="E131" s="40"/>
      <c r="F131" s="252" t="s">
        <v>161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84</v>
      </c>
    </row>
    <row r="132" s="14" customFormat="1">
      <c r="A132" s="14"/>
      <c r="B132" s="278"/>
      <c r="C132" s="279"/>
      <c r="D132" s="248" t="s">
        <v>666</v>
      </c>
      <c r="E132" s="280" t="s">
        <v>1</v>
      </c>
      <c r="F132" s="281" t="s">
        <v>1181</v>
      </c>
      <c r="G132" s="279"/>
      <c r="H132" s="282">
        <v>6</v>
      </c>
      <c r="I132" s="283"/>
      <c r="J132" s="279"/>
      <c r="K132" s="279"/>
      <c r="L132" s="284"/>
      <c r="M132" s="285"/>
      <c r="N132" s="286"/>
      <c r="O132" s="286"/>
      <c r="P132" s="286"/>
      <c r="Q132" s="286"/>
      <c r="R132" s="286"/>
      <c r="S132" s="286"/>
      <c r="T132" s="28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8" t="s">
        <v>666</v>
      </c>
      <c r="AU132" s="288" t="s">
        <v>84</v>
      </c>
      <c r="AV132" s="14" t="s">
        <v>84</v>
      </c>
      <c r="AW132" s="14" t="s">
        <v>31</v>
      </c>
      <c r="AX132" s="14" t="s">
        <v>82</v>
      </c>
      <c r="AY132" s="288" t="s">
        <v>129</v>
      </c>
    </row>
    <row r="133" s="2" customFormat="1" ht="21.75" customHeight="1">
      <c r="A133" s="38"/>
      <c r="B133" s="39"/>
      <c r="C133" s="235" t="s">
        <v>130</v>
      </c>
      <c r="D133" s="235" t="s">
        <v>132</v>
      </c>
      <c r="E133" s="236" t="s">
        <v>1182</v>
      </c>
      <c r="F133" s="237" t="s">
        <v>1183</v>
      </c>
      <c r="G133" s="238" t="s">
        <v>157</v>
      </c>
      <c r="H133" s="239">
        <v>10</v>
      </c>
      <c r="I133" s="240"/>
      <c r="J133" s="241">
        <f>ROUND(I133*H133,2)</f>
        <v>0</v>
      </c>
      <c r="K133" s="237" t="s">
        <v>220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137</v>
      </c>
      <c r="AT133" s="246" t="s">
        <v>132</v>
      </c>
      <c r="AU133" s="246" t="s">
        <v>84</v>
      </c>
      <c r="AY133" s="17" t="s">
        <v>129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137</v>
      </c>
      <c r="BM133" s="246" t="s">
        <v>1184</v>
      </c>
    </row>
    <row r="134" s="2" customFormat="1">
      <c r="A134" s="38"/>
      <c r="B134" s="39"/>
      <c r="C134" s="40"/>
      <c r="D134" s="248" t="s">
        <v>139</v>
      </c>
      <c r="E134" s="40"/>
      <c r="F134" s="249" t="s">
        <v>1185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84</v>
      </c>
    </row>
    <row r="135" s="2" customFormat="1">
      <c r="A135" s="38"/>
      <c r="B135" s="39"/>
      <c r="C135" s="40"/>
      <c r="D135" s="248" t="s">
        <v>160</v>
      </c>
      <c r="E135" s="40"/>
      <c r="F135" s="252" t="s">
        <v>161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84</v>
      </c>
    </row>
    <row r="136" s="14" customFormat="1">
      <c r="A136" s="14"/>
      <c r="B136" s="278"/>
      <c r="C136" s="279"/>
      <c r="D136" s="248" t="s">
        <v>666</v>
      </c>
      <c r="E136" s="280" t="s">
        <v>1</v>
      </c>
      <c r="F136" s="281" t="s">
        <v>916</v>
      </c>
      <c r="G136" s="279"/>
      <c r="H136" s="282">
        <v>10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8" t="s">
        <v>666</v>
      </c>
      <c r="AU136" s="288" t="s">
        <v>84</v>
      </c>
      <c r="AV136" s="14" t="s">
        <v>84</v>
      </c>
      <c r="AW136" s="14" t="s">
        <v>31</v>
      </c>
      <c r="AX136" s="14" t="s">
        <v>82</v>
      </c>
      <c r="AY136" s="288" t="s">
        <v>129</v>
      </c>
    </row>
    <row r="137" s="2" customFormat="1" ht="21.75" customHeight="1">
      <c r="A137" s="38"/>
      <c r="B137" s="39"/>
      <c r="C137" s="253" t="s">
        <v>162</v>
      </c>
      <c r="D137" s="253" t="s">
        <v>263</v>
      </c>
      <c r="E137" s="254" t="s">
        <v>1186</v>
      </c>
      <c r="F137" s="255" t="s">
        <v>1187</v>
      </c>
      <c r="G137" s="256" t="s">
        <v>157</v>
      </c>
      <c r="H137" s="257">
        <v>8</v>
      </c>
      <c r="I137" s="258"/>
      <c r="J137" s="259">
        <f>ROUND(I137*H137,2)</f>
        <v>0</v>
      </c>
      <c r="K137" s="255" t="s">
        <v>220</v>
      </c>
      <c r="L137" s="260"/>
      <c r="M137" s="261" t="s">
        <v>1</v>
      </c>
      <c r="N137" s="262" t="s">
        <v>39</v>
      </c>
      <c r="O137" s="91"/>
      <c r="P137" s="244">
        <f>O137*H137</f>
        <v>0</v>
      </c>
      <c r="Q137" s="244">
        <v>0.054850000000000003</v>
      </c>
      <c r="R137" s="244">
        <f>Q137*H137</f>
        <v>0.43880000000000002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175</v>
      </c>
      <c r="AT137" s="246" t="s">
        <v>263</v>
      </c>
      <c r="AU137" s="246" t="s">
        <v>84</v>
      </c>
      <c r="AY137" s="17" t="s">
        <v>129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82</v>
      </c>
      <c r="BK137" s="247">
        <f>ROUND(I137*H137,2)</f>
        <v>0</v>
      </c>
      <c r="BL137" s="17" t="s">
        <v>137</v>
      </c>
      <c r="BM137" s="246" t="s">
        <v>1188</v>
      </c>
    </row>
    <row r="138" s="2" customFormat="1">
      <c r="A138" s="38"/>
      <c r="B138" s="39"/>
      <c r="C138" s="40"/>
      <c r="D138" s="248" t="s">
        <v>139</v>
      </c>
      <c r="E138" s="40"/>
      <c r="F138" s="249" t="s">
        <v>1187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84</v>
      </c>
    </row>
    <row r="139" s="14" customFormat="1">
      <c r="A139" s="14"/>
      <c r="B139" s="278"/>
      <c r="C139" s="279"/>
      <c r="D139" s="248" t="s">
        <v>666</v>
      </c>
      <c r="E139" s="280" t="s">
        <v>1</v>
      </c>
      <c r="F139" s="281" t="s">
        <v>1189</v>
      </c>
      <c r="G139" s="279"/>
      <c r="H139" s="282">
        <v>8</v>
      </c>
      <c r="I139" s="283"/>
      <c r="J139" s="279"/>
      <c r="K139" s="279"/>
      <c r="L139" s="284"/>
      <c r="M139" s="285"/>
      <c r="N139" s="286"/>
      <c r="O139" s="286"/>
      <c r="P139" s="286"/>
      <c r="Q139" s="286"/>
      <c r="R139" s="286"/>
      <c r="S139" s="286"/>
      <c r="T139" s="28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8" t="s">
        <v>666</v>
      </c>
      <c r="AU139" s="288" t="s">
        <v>84</v>
      </c>
      <c r="AV139" s="14" t="s">
        <v>84</v>
      </c>
      <c r="AW139" s="14" t="s">
        <v>31</v>
      </c>
      <c r="AX139" s="14" t="s">
        <v>82</v>
      </c>
      <c r="AY139" s="288" t="s">
        <v>129</v>
      </c>
    </row>
    <row r="140" s="2" customFormat="1" ht="21.75" customHeight="1">
      <c r="A140" s="38"/>
      <c r="B140" s="39"/>
      <c r="C140" s="253" t="s">
        <v>169</v>
      </c>
      <c r="D140" s="253" t="s">
        <v>263</v>
      </c>
      <c r="E140" s="254" t="s">
        <v>1190</v>
      </c>
      <c r="F140" s="255" t="s">
        <v>1191</v>
      </c>
      <c r="G140" s="256" t="s">
        <v>157</v>
      </c>
      <c r="H140" s="257">
        <v>8</v>
      </c>
      <c r="I140" s="258"/>
      <c r="J140" s="259">
        <f>ROUND(I140*H140,2)</f>
        <v>0</v>
      </c>
      <c r="K140" s="255" t="s">
        <v>220</v>
      </c>
      <c r="L140" s="260"/>
      <c r="M140" s="261" t="s">
        <v>1</v>
      </c>
      <c r="N140" s="262" t="s">
        <v>39</v>
      </c>
      <c r="O140" s="91"/>
      <c r="P140" s="244">
        <f>O140*H140</f>
        <v>0</v>
      </c>
      <c r="Q140" s="244">
        <v>0.054850000000000003</v>
      </c>
      <c r="R140" s="244">
        <f>Q140*H140</f>
        <v>0.43880000000000002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175</v>
      </c>
      <c r="AT140" s="246" t="s">
        <v>263</v>
      </c>
      <c r="AU140" s="246" t="s">
        <v>84</v>
      </c>
      <c r="AY140" s="17" t="s">
        <v>129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82</v>
      </c>
      <c r="BK140" s="247">
        <f>ROUND(I140*H140,2)</f>
        <v>0</v>
      </c>
      <c r="BL140" s="17" t="s">
        <v>137</v>
      </c>
      <c r="BM140" s="246" t="s">
        <v>1192</v>
      </c>
    </row>
    <row r="141" s="2" customFormat="1">
      <c r="A141" s="38"/>
      <c r="B141" s="39"/>
      <c r="C141" s="40"/>
      <c r="D141" s="248" t="s">
        <v>139</v>
      </c>
      <c r="E141" s="40"/>
      <c r="F141" s="249" t="s">
        <v>1191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84</v>
      </c>
    </row>
    <row r="142" s="14" customFormat="1">
      <c r="A142" s="14"/>
      <c r="B142" s="278"/>
      <c r="C142" s="279"/>
      <c r="D142" s="248" t="s">
        <v>666</v>
      </c>
      <c r="E142" s="280" t="s">
        <v>1</v>
      </c>
      <c r="F142" s="281" t="s">
        <v>1189</v>
      </c>
      <c r="G142" s="279"/>
      <c r="H142" s="282">
        <v>8</v>
      </c>
      <c r="I142" s="283"/>
      <c r="J142" s="279"/>
      <c r="K142" s="279"/>
      <c r="L142" s="284"/>
      <c r="M142" s="285"/>
      <c r="N142" s="286"/>
      <c r="O142" s="286"/>
      <c r="P142" s="286"/>
      <c r="Q142" s="286"/>
      <c r="R142" s="286"/>
      <c r="S142" s="286"/>
      <c r="T142" s="28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8" t="s">
        <v>666</v>
      </c>
      <c r="AU142" s="288" t="s">
        <v>84</v>
      </c>
      <c r="AV142" s="14" t="s">
        <v>84</v>
      </c>
      <c r="AW142" s="14" t="s">
        <v>31</v>
      </c>
      <c r="AX142" s="14" t="s">
        <v>82</v>
      </c>
      <c r="AY142" s="288" t="s">
        <v>129</v>
      </c>
    </row>
    <row r="143" s="2" customFormat="1" ht="21.75" customHeight="1">
      <c r="A143" s="38"/>
      <c r="B143" s="39"/>
      <c r="C143" s="235" t="s">
        <v>175</v>
      </c>
      <c r="D143" s="235" t="s">
        <v>132</v>
      </c>
      <c r="E143" s="236" t="s">
        <v>163</v>
      </c>
      <c r="F143" s="237" t="s">
        <v>164</v>
      </c>
      <c r="G143" s="238" t="s">
        <v>165</v>
      </c>
      <c r="H143" s="239">
        <v>4</v>
      </c>
      <c r="I143" s="240"/>
      <c r="J143" s="241">
        <f>ROUND(I143*H143,2)</f>
        <v>0</v>
      </c>
      <c r="K143" s="237" t="s">
        <v>220</v>
      </c>
      <c r="L143" s="44"/>
      <c r="M143" s="242" t="s">
        <v>1</v>
      </c>
      <c r="N143" s="243" t="s">
        <v>39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137</v>
      </c>
      <c r="AT143" s="246" t="s">
        <v>132</v>
      </c>
      <c r="AU143" s="246" t="s">
        <v>84</v>
      </c>
      <c r="AY143" s="17" t="s">
        <v>129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82</v>
      </c>
      <c r="BK143" s="247">
        <f>ROUND(I143*H143,2)</f>
        <v>0</v>
      </c>
      <c r="BL143" s="17" t="s">
        <v>137</v>
      </c>
      <c r="BM143" s="246" t="s">
        <v>1193</v>
      </c>
    </row>
    <row r="144" s="2" customFormat="1">
      <c r="A144" s="38"/>
      <c r="B144" s="39"/>
      <c r="C144" s="40"/>
      <c r="D144" s="248" t="s">
        <v>139</v>
      </c>
      <c r="E144" s="40"/>
      <c r="F144" s="249" t="s">
        <v>918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84</v>
      </c>
    </row>
    <row r="145" s="2" customFormat="1">
      <c r="A145" s="38"/>
      <c r="B145" s="39"/>
      <c r="C145" s="40"/>
      <c r="D145" s="248" t="s">
        <v>160</v>
      </c>
      <c r="E145" s="40"/>
      <c r="F145" s="252" t="s">
        <v>168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84</v>
      </c>
    </row>
    <row r="146" s="2" customFormat="1" ht="21.75" customHeight="1">
      <c r="A146" s="38"/>
      <c r="B146" s="39"/>
      <c r="C146" s="235" t="s">
        <v>181</v>
      </c>
      <c r="D146" s="235" t="s">
        <v>132</v>
      </c>
      <c r="E146" s="236" t="s">
        <v>427</v>
      </c>
      <c r="F146" s="237" t="s">
        <v>428</v>
      </c>
      <c r="G146" s="238" t="s">
        <v>165</v>
      </c>
      <c r="H146" s="239">
        <v>14</v>
      </c>
      <c r="I146" s="240"/>
      <c r="J146" s="241">
        <f>ROUND(I146*H146,2)</f>
        <v>0</v>
      </c>
      <c r="K146" s="237" t="s">
        <v>220</v>
      </c>
      <c r="L146" s="44"/>
      <c r="M146" s="242" t="s">
        <v>1</v>
      </c>
      <c r="N146" s="243" t="s">
        <v>39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137</v>
      </c>
      <c r="AT146" s="246" t="s">
        <v>132</v>
      </c>
      <c r="AU146" s="246" t="s">
        <v>84</v>
      </c>
      <c r="AY146" s="17" t="s">
        <v>129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82</v>
      </c>
      <c r="BK146" s="247">
        <f>ROUND(I146*H146,2)</f>
        <v>0</v>
      </c>
      <c r="BL146" s="17" t="s">
        <v>137</v>
      </c>
      <c r="BM146" s="246" t="s">
        <v>919</v>
      </c>
    </row>
    <row r="147" s="2" customFormat="1">
      <c r="A147" s="38"/>
      <c r="B147" s="39"/>
      <c r="C147" s="40"/>
      <c r="D147" s="248" t="s">
        <v>139</v>
      </c>
      <c r="E147" s="40"/>
      <c r="F147" s="249" t="s">
        <v>920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84</v>
      </c>
    </row>
    <row r="148" s="2" customFormat="1">
      <c r="A148" s="38"/>
      <c r="B148" s="39"/>
      <c r="C148" s="40"/>
      <c r="D148" s="248" t="s">
        <v>160</v>
      </c>
      <c r="E148" s="40"/>
      <c r="F148" s="252" t="s">
        <v>168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84</v>
      </c>
    </row>
    <row r="149" s="2" customFormat="1" ht="21.75" customHeight="1">
      <c r="A149" s="38"/>
      <c r="B149" s="39"/>
      <c r="C149" s="235" t="s">
        <v>187</v>
      </c>
      <c r="D149" s="235" t="s">
        <v>132</v>
      </c>
      <c r="E149" s="236" t="s">
        <v>926</v>
      </c>
      <c r="F149" s="237" t="s">
        <v>927</v>
      </c>
      <c r="G149" s="238" t="s">
        <v>190</v>
      </c>
      <c r="H149" s="239">
        <v>2</v>
      </c>
      <c r="I149" s="240"/>
      <c r="J149" s="241">
        <f>ROUND(I149*H149,2)</f>
        <v>0</v>
      </c>
      <c r="K149" s="237" t="s">
        <v>220</v>
      </c>
      <c r="L149" s="44"/>
      <c r="M149" s="242" t="s">
        <v>1</v>
      </c>
      <c r="N149" s="243" t="s">
        <v>39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137</v>
      </c>
      <c r="AT149" s="246" t="s">
        <v>132</v>
      </c>
      <c r="AU149" s="246" t="s">
        <v>84</v>
      </c>
      <c r="AY149" s="17" t="s">
        <v>129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82</v>
      </c>
      <c r="BK149" s="247">
        <f>ROUND(I149*H149,2)</f>
        <v>0</v>
      </c>
      <c r="BL149" s="17" t="s">
        <v>137</v>
      </c>
      <c r="BM149" s="246" t="s">
        <v>1194</v>
      </c>
    </row>
    <row r="150" s="2" customFormat="1">
      <c r="A150" s="38"/>
      <c r="B150" s="39"/>
      <c r="C150" s="40"/>
      <c r="D150" s="248" t="s">
        <v>139</v>
      </c>
      <c r="E150" s="40"/>
      <c r="F150" s="249" t="s">
        <v>929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84</v>
      </c>
    </row>
    <row r="151" s="2" customFormat="1" ht="21.75" customHeight="1">
      <c r="A151" s="38"/>
      <c r="B151" s="39"/>
      <c r="C151" s="235" t="s">
        <v>193</v>
      </c>
      <c r="D151" s="235" t="s">
        <v>132</v>
      </c>
      <c r="E151" s="236" t="s">
        <v>438</v>
      </c>
      <c r="F151" s="237" t="s">
        <v>439</v>
      </c>
      <c r="G151" s="238" t="s">
        <v>190</v>
      </c>
      <c r="H151" s="239">
        <v>8</v>
      </c>
      <c r="I151" s="240"/>
      <c r="J151" s="241">
        <f>ROUND(I151*H151,2)</f>
        <v>0</v>
      </c>
      <c r="K151" s="237" t="s">
        <v>220</v>
      </c>
      <c r="L151" s="44"/>
      <c r="M151" s="242" t="s">
        <v>1</v>
      </c>
      <c r="N151" s="243" t="s">
        <v>39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137</v>
      </c>
      <c r="AT151" s="246" t="s">
        <v>132</v>
      </c>
      <c r="AU151" s="246" t="s">
        <v>84</v>
      </c>
      <c r="AY151" s="17" t="s">
        <v>129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82</v>
      </c>
      <c r="BK151" s="247">
        <f>ROUND(I151*H151,2)</f>
        <v>0</v>
      </c>
      <c r="BL151" s="17" t="s">
        <v>137</v>
      </c>
      <c r="BM151" s="246" t="s">
        <v>930</v>
      </c>
    </row>
    <row r="152" s="2" customFormat="1">
      <c r="A152" s="38"/>
      <c r="B152" s="39"/>
      <c r="C152" s="40"/>
      <c r="D152" s="248" t="s">
        <v>139</v>
      </c>
      <c r="E152" s="40"/>
      <c r="F152" s="249" t="s">
        <v>441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139</v>
      </c>
      <c r="AU152" s="17" t="s">
        <v>84</v>
      </c>
    </row>
    <row r="153" s="2" customFormat="1" ht="21.75" customHeight="1">
      <c r="A153" s="38"/>
      <c r="B153" s="39"/>
      <c r="C153" s="235" t="s">
        <v>198</v>
      </c>
      <c r="D153" s="235" t="s">
        <v>132</v>
      </c>
      <c r="E153" s="236" t="s">
        <v>931</v>
      </c>
      <c r="F153" s="237" t="s">
        <v>932</v>
      </c>
      <c r="G153" s="238" t="s">
        <v>190</v>
      </c>
      <c r="H153" s="239">
        <v>2</v>
      </c>
      <c r="I153" s="240"/>
      <c r="J153" s="241">
        <f>ROUND(I153*H153,2)</f>
        <v>0</v>
      </c>
      <c r="K153" s="237" t="s">
        <v>220</v>
      </c>
      <c r="L153" s="44"/>
      <c r="M153" s="242" t="s">
        <v>1</v>
      </c>
      <c r="N153" s="243" t="s">
        <v>39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137</v>
      </c>
      <c r="AT153" s="246" t="s">
        <v>132</v>
      </c>
      <c r="AU153" s="246" t="s">
        <v>84</v>
      </c>
      <c r="AY153" s="17" t="s">
        <v>129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82</v>
      </c>
      <c r="BK153" s="247">
        <f>ROUND(I153*H153,2)</f>
        <v>0</v>
      </c>
      <c r="BL153" s="17" t="s">
        <v>137</v>
      </c>
      <c r="BM153" s="246" t="s">
        <v>1195</v>
      </c>
    </row>
    <row r="154" s="2" customFormat="1">
      <c r="A154" s="38"/>
      <c r="B154" s="39"/>
      <c r="C154" s="40"/>
      <c r="D154" s="248" t="s">
        <v>139</v>
      </c>
      <c r="E154" s="40"/>
      <c r="F154" s="249" t="s">
        <v>934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139</v>
      </c>
      <c r="AU154" s="17" t="s">
        <v>84</v>
      </c>
    </row>
    <row r="155" s="2" customFormat="1" ht="21.75" customHeight="1">
      <c r="A155" s="38"/>
      <c r="B155" s="39"/>
      <c r="C155" s="235" t="s">
        <v>203</v>
      </c>
      <c r="D155" s="235" t="s">
        <v>132</v>
      </c>
      <c r="E155" s="236" t="s">
        <v>442</v>
      </c>
      <c r="F155" s="237" t="s">
        <v>443</v>
      </c>
      <c r="G155" s="238" t="s">
        <v>190</v>
      </c>
      <c r="H155" s="239">
        <v>2</v>
      </c>
      <c r="I155" s="240"/>
      <c r="J155" s="241">
        <f>ROUND(I155*H155,2)</f>
        <v>0</v>
      </c>
      <c r="K155" s="237" t="s">
        <v>220</v>
      </c>
      <c r="L155" s="44"/>
      <c r="M155" s="242" t="s">
        <v>1</v>
      </c>
      <c r="N155" s="243" t="s">
        <v>39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137</v>
      </c>
      <c r="AT155" s="246" t="s">
        <v>132</v>
      </c>
      <c r="AU155" s="246" t="s">
        <v>84</v>
      </c>
      <c r="AY155" s="17" t="s">
        <v>129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82</v>
      </c>
      <c r="BK155" s="247">
        <f>ROUND(I155*H155,2)</f>
        <v>0</v>
      </c>
      <c r="BL155" s="17" t="s">
        <v>137</v>
      </c>
      <c r="BM155" s="246" t="s">
        <v>935</v>
      </c>
    </row>
    <row r="156" s="2" customFormat="1">
      <c r="A156" s="38"/>
      <c r="B156" s="39"/>
      <c r="C156" s="40"/>
      <c r="D156" s="248" t="s">
        <v>139</v>
      </c>
      <c r="E156" s="40"/>
      <c r="F156" s="249" t="s">
        <v>445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84</v>
      </c>
    </row>
    <row r="157" s="2" customFormat="1" ht="33" customHeight="1">
      <c r="A157" s="38"/>
      <c r="B157" s="39"/>
      <c r="C157" s="235" t="s">
        <v>208</v>
      </c>
      <c r="D157" s="235" t="s">
        <v>132</v>
      </c>
      <c r="E157" s="236" t="s">
        <v>936</v>
      </c>
      <c r="F157" s="237" t="s">
        <v>937</v>
      </c>
      <c r="G157" s="238" t="s">
        <v>157</v>
      </c>
      <c r="H157" s="239">
        <v>200</v>
      </c>
      <c r="I157" s="240"/>
      <c r="J157" s="241">
        <f>ROUND(I157*H157,2)</f>
        <v>0</v>
      </c>
      <c r="K157" s="237" t="s">
        <v>220</v>
      </c>
      <c r="L157" s="44"/>
      <c r="M157" s="242" t="s">
        <v>1</v>
      </c>
      <c r="N157" s="243" t="s">
        <v>39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137</v>
      </c>
      <c r="AT157" s="246" t="s">
        <v>132</v>
      </c>
      <c r="AU157" s="246" t="s">
        <v>84</v>
      </c>
      <c r="AY157" s="17" t="s">
        <v>129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137</v>
      </c>
      <c r="BM157" s="246" t="s">
        <v>938</v>
      </c>
    </row>
    <row r="158" s="2" customFormat="1">
      <c r="A158" s="38"/>
      <c r="B158" s="39"/>
      <c r="C158" s="40"/>
      <c r="D158" s="248" t="s">
        <v>139</v>
      </c>
      <c r="E158" s="40"/>
      <c r="F158" s="249" t="s">
        <v>939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84</v>
      </c>
    </row>
    <row r="159" s="2" customFormat="1">
      <c r="A159" s="38"/>
      <c r="B159" s="39"/>
      <c r="C159" s="40"/>
      <c r="D159" s="248" t="s">
        <v>160</v>
      </c>
      <c r="E159" s="40"/>
      <c r="F159" s="252" t="s">
        <v>161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84</v>
      </c>
    </row>
    <row r="160" s="14" customFormat="1">
      <c r="A160" s="14"/>
      <c r="B160" s="278"/>
      <c r="C160" s="279"/>
      <c r="D160" s="248" t="s">
        <v>666</v>
      </c>
      <c r="E160" s="280" t="s">
        <v>1</v>
      </c>
      <c r="F160" s="281" t="s">
        <v>1196</v>
      </c>
      <c r="G160" s="279"/>
      <c r="H160" s="282">
        <v>200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8" t="s">
        <v>666</v>
      </c>
      <c r="AU160" s="288" t="s">
        <v>84</v>
      </c>
      <c r="AV160" s="14" t="s">
        <v>84</v>
      </c>
      <c r="AW160" s="14" t="s">
        <v>31</v>
      </c>
      <c r="AX160" s="14" t="s">
        <v>82</v>
      </c>
      <c r="AY160" s="288" t="s">
        <v>129</v>
      </c>
    </row>
    <row r="161" s="2" customFormat="1" ht="33" customHeight="1">
      <c r="A161" s="38"/>
      <c r="B161" s="39"/>
      <c r="C161" s="235" t="s">
        <v>8</v>
      </c>
      <c r="D161" s="235" t="s">
        <v>132</v>
      </c>
      <c r="E161" s="236" t="s">
        <v>941</v>
      </c>
      <c r="F161" s="237" t="s">
        <v>942</v>
      </c>
      <c r="G161" s="238" t="s">
        <v>157</v>
      </c>
      <c r="H161" s="239">
        <v>200</v>
      </c>
      <c r="I161" s="240"/>
      <c r="J161" s="241">
        <f>ROUND(I161*H161,2)</f>
        <v>0</v>
      </c>
      <c r="K161" s="237" t="s">
        <v>220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137</v>
      </c>
      <c r="AT161" s="246" t="s">
        <v>132</v>
      </c>
      <c r="AU161" s="246" t="s">
        <v>84</v>
      </c>
      <c r="AY161" s="17" t="s">
        <v>129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137</v>
      </c>
      <c r="BM161" s="246" t="s">
        <v>943</v>
      </c>
    </row>
    <row r="162" s="2" customFormat="1">
      <c r="A162" s="38"/>
      <c r="B162" s="39"/>
      <c r="C162" s="40"/>
      <c r="D162" s="248" t="s">
        <v>139</v>
      </c>
      <c r="E162" s="40"/>
      <c r="F162" s="249" t="s">
        <v>944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84</v>
      </c>
    </row>
    <row r="163" s="2" customFormat="1">
      <c r="A163" s="38"/>
      <c r="B163" s="39"/>
      <c r="C163" s="40"/>
      <c r="D163" s="248" t="s">
        <v>160</v>
      </c>
      <c r="E163" s="40"/>
      <c r="F163" s="252" t="s">
        <v>161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84</v>
      </c>
    </row>
    <row r="164" s="14" customFormat="1">
      <c r="A164" s="14"/>
      <c r="B164" s="278"/>
      <c r="C164" s="279"/>
      <c r="D164" s="248" t="s">
        <v>666</v>
      </c>
      <c r="E164" s="280" t="s">
        <v>1</v>
      </c>
      <c r="F164" s="281" t="s">
        <v>1196</v>
      </c>
      <c r="G164" s="279"/>
      <c r="H164" s="282">
        <v>200</v>
      </c>
      <c r="I164" s="283"/>
      <c r="J164" s="279"/>
      <c r="K164" s="279"/>
      <c r="L164" s="284"/>
      <c r="M164" s="285"/>
      <c r="N164" s="286"/>
      <c r="O164" s="286"/>
      <c r="P164" s="286"/>
      <c r="Q164" s="286"/>
      <c r="R164" s="286"/>
      <c r="S164" s="286"/>
      <c r="T164" s="28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8" t="s">
        <v>666</v>
      </c>
      <c r="AU164" s="288" t="s">
        <v>84</v>
      </c>
      <c r="AV164" s="14" t="s">
        <v>84</v>
      </c>
      <c r="AW164" s="14" t="s">
        <v>31</v>
      </c>
      <c r="AX164" s="14" t="s">
        <v>82</v>
      </c>
      <c r="AY164" s="288" t="s">
        <v>129</v>
      </c>
    </row>
    <row r="165" s="2" customFormat="1" ht="21.75" customHeight="1">
      <c r="A165" s="38"/>
      <c r="B165" s="39"/>
      <c r="C165" s="235" t="s">
        <v>217</v>
      </c>
      <c r="D165" s="235" t="s">
        <v>132</v>
      </c>
      <c r="E165" s="236" t="s">
        <v>964</v>
      </c>
      <c r="F165" s="237" t="s">
        <v>965</v>
      </c>
      <c r="G165" s="238" t="s">
        <v>165</v>
      </c>
      <c r="H165" s="239">
        <v>3</v>
      </c>
      <c r="I165" s="240"/>
      <c r="J165" s="241">
        <f>ROUND(I165*H165,2)</f>
        <v>0</v>
      </c>
      <c r="K165" s="237" t="s">
        <v>220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137</v>
      </c>
      <c r="AT165" s="246" t="s">
        <v>132</v>
      </c>
      <c r="AU165" s="246" t="s">
        <v>84</v>
      </c>
      <c r="AY165" s="17" t="s">
        <v>129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137</v>
      </c>
      <c r="BM165" s="246" t="s">
        <v>1197</v>
      </c>
    </row>
    <row r="166" s="2" customFormat="1">
      <c r="A166" s="38"/>
      <c r="B166" s="39"/>
      <c r="C166" s="40"/>
      <c r="D166" s="248" t="s">
        <v>139</v>
      </c>
      <c r="E166" s="40"/>
      <c r="F166" s="249" t="s">
        <v>967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84</v>
      </c>
    </row>
    <row r="167" s="2" customFormat="1" ht="21.75" customHeight="1">
      <c r="A167" s="38"/>
      <c r="B167" s="39"/>
      <c r="C167" s="253" t="s">
        <v>223</v>
      </c>
      <c r="D167" s="253" t="s">
        <v>263</v>
      </c>
      <c r="E167" s="254" t="s">
        <v>972</v>
      </c>
      <c r="F167" s="255" t="s">
        <v>973</v>
      </c>
      <c r="G167" s="256" t="s">
        <v>165</v>
      </c>
      <c r="H167" s="257">
        <v>3</v>
      </c>
      <c r="I167" s="258"/>
      <c r="J167" s="259">
        <f>ROUND(I167*H167,2)</f>
        <v>0</v>
      </c>
      <c r="K167" s="255" t="s">
        <v>220</v>
      </c>
      <c r="L167" s="260"/>
      <c r="M167" s="261" t="s">
        <v>1</v>
      </c>
      <c r="N167" s="262" t="s">
        <v>39</v>
      </c>
      <c r="O167" s="91"/>
      <c r="P167" s="244">
        <f>O167*H167</f>
        <v>0</v>
      </c>
      <c r="Q167" s="244">
        <v>0.01004</v>
      </c>
      <c r="R167" s="244">
        <f>Q167*H167</f>
        <v>0.030120000000000001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175</v>
      </c>
      <c r="AT167" s="246" t="s">
        <v>263</v>
      </c>
      <c r="AU167" s="246" t="s">
        <v>84</v>
      </c>
      <c r="AY167" s="17" t="s">
        <v>129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137</v>
      </c>
      <c r="BM167" s="246" t="s">
        <v>1198</v>
      </c>
    </row>
    <row r="168" s="2" customFormat="1">
      <c r="A168" s="38"/>
      <c r="B168" s="39"/>
      <c r="C168" s="40"/>
      <c r="D168" s="248" t="s">
        <v>139</v>
      </c>
      <c r="E168" s="40"/>
      <c r="F168" s="249" t="s">
        <v>973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84</v>
      </c>
    </row>
    <row r="169" s="2" customFormat="1" ht="33" customHeight="1">
      <c r="A169" s="38"/>
      <c r="B169" s="39"/>
      <c r="C169" s="235" t="s">
        <v>228</v>
      </c>
      <c r="D169" s="235" t="s">
        <v>132</v>
      </c>
      <c r="E169" s="236" t="s">
        <v>218</v>
      </c>
      <c r="F169" s="237" t="s">
        <v>219</v>
      </c>
      <c r="G169" s="238" t="s">
        <v>157</v>
      </c>
      <c r="H169" s="239">
        <v>10.800000000000001</v>
      </c>
      <c r="I169" s="240"/>
      <c r="J169" s="241">
        <f>ROUND(I169*H169,2)</f>
        <v>0</v>
      </c>
      <c r="K169" s="237" t="s">
        <v>220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137</v>
      </c>
      <c r="AT169" s="246" t="s">
        <v>132</v>
      </c>
      <c r="AU169" s="246" t="s">
        <v>84</v>
      </c>
      <c r="AY169" s="17" t="s">
        <v>129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137</v>
      </c>
      <c r="BM169" s="246" t="s">
        <v>1199</v>
      </c>
    </row>
    <row r="170" s="2" customFormat="1">
      <c r="A170" s="38"/>
      <c r="B170" s="39"/>
      <c r="C170" s="40"/>
      <c r="D170" s="248" t="s">
        <v>139</v>
      </c>
      <c r="E170" s="40"/>
      <c r="F170" s="249" t="s">
        <v>222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139</v>
      </c>
      <c r="AU170" s="17" t="s">
        <v>84</v>
      </c>
    </row>
    <row r="171" s="2" customFormat="1" ht="33" customHeight="1">
      <c r="A171" s="38"/>
      <c r="B171" s="39"/>
      <c r="C171" s="235" t="s">
        <v>233</v>
      </c>
      <c r="D171" s="235" t="s">
        <v>132</v>
      </c>
      <c r="E171" s="236" t="s">
        <v>224</v>
      </c>
      <c r="F171" s="237" t="s">
        <v>225</v>
      </c>
      <c r="G171" s="238" t="s">
        <v>157</v>
      </c>
      <c r="H171" s="239">
        <v>10.800000000000001</v>
      </c>
      <c r="I171" s="240"/>
      <c r="J171" s="241">
        <f>ROUND(I171*H171,2)</f>
        <v>0</v>
      </c>
      <c r="K171" s="237" t="s">
        <v>220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137</v>
      </c>
      <c r="AT171" s="246" t="s">
        <v>132</v>
      </c>
      <c r="AU171" s="246" t="s">
        <v>84</v>
      </c>
      <c r="AY171" s="17" t="s">
        <v>129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137</v>
      </c>
      <c r="BM171" s="246" t="s">
        <v>1003</v>
      </c>
    </row>
    <row r="172" s="2" customFormat="1">
      <c r="A172" s="38"/>
      <c r="B172" s="39"/>
      <c r="C172" s="40"/>
      <c r="D172" s="248" t="s">
        <v>139</v>
      </c>
      <c r="E172" s="40"/>
      <c r="F172" s="249" t="s">
        <v>227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84</v>
      </c>
    </row>
    <row r="173" s="2" customFormat="1" ht="21.75" customHeight="1">
      <c r="A173" s="38"/>
      <c r="B173" s="39"/>
      <c r="C173" s="235" t="s">
        <v>239</v>
      </c>
      <c r="D173" s="235" t="s">
        <v>132</v>
      </c>
      <c r="E173" s="236" t="s">
        <v>1004</v>
      </c>
      <c r="F173" s="237" t="s">
        <v>1005</v>
      </c>
      <c r="G173" s="238" t="s">
        <v>157</v>
      </c>
      <c r="H173" s="239">
        <v>20</v>
      </c>
      <c r="I173" s="240"/>
      <c r="J173" s="241">
        <f>ROUND(I173*H173,2)</f>
        <v>0</v>
      </c>
      <c r="K173" s="237" t="s">
        <v>220</v>
      </c>
      <c r="L173" s="44"/>
      <c r="M173" s="242" t="s">
        <v>1</v>
      </c>
      <c r="N173" s="243" t="s">
        <v>39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137</v>
      </c>
      <c r="AT173" s="246" t="s">
        <v>132</v>
      </c>
      <c r="AU173" s="246" t="s">
        <v>84</v>
      </c>
      <c r="AY173" s="17" t="s">
        <v>129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82</v>
      </c>
      <c r="BK173" s="247">
        <f>ROUND(I173*H173,2)</f>
        <v>0</v>
      </c>
      <c r="BL173" s="17" t="s">
        <v>137</v>
      </c>
      <c r="BM173" s="246" t="s">
        <v>1006</v>
      </c>
    </row>
    <row r="174" s="2" customFormat="1">
      <c r="A174" s="38"/>
      <c r="B174" s="39"/>
      <c r="C174" s="40"/>
      <c r="D174" s="248" t="s">
        <v>139</v>
      </c>
      <c r="E174" s="40"/>
      <c r="F174" s="249" t="s">
        <v>1007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84</v>
      </c>
    </row>
    <row r="175" s="14" customFormat="1">
      <c r="A175" s="14"/>
      <c r="B175" s="278"/>
      <c r="C175" s="279"/>
      <c r="D175" s="248" t="s">
        <v>666</v>
      </c>
      <c r="E175" s="280" t="s">
        <v>1</v>
      </c>
      <c r="F175" s="281" t="s">
        <v>1200</v>
      </c>
      <c r="G175" s="279"/>
      <c r="H175" s="282">
        <v>20</v>
      </c>
      <c r="I175" s="283"/>
      <c r="J175" s="279"/>
      <c r="K175" s="279"/>
      <c r="L175" s="284"/>
      <c r="M175" s="285"/>
      <c r="N175" s="286"/>
      <c r="O175" s="286"/>
      <c r="P175" s="286"/>
      <c r="Q175" s="286"/>
      <c r="R175" s="286"/>
      <c r="S175" s="286"/>
      <c r="T175" s="28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8" t="s">
        <v>666</v>
      </c>
      <c r="AU175" s="288" t="s">
        <v>84</v>
      </c>
      <c r="AV175" s="14" t="s">
        <v>84</v>
      </c>
      <c r="AW175" s="14" t="s">
        <v>31</v>
      </c>
      <c r="AX175" s="14" t="s">
        <v>82</v>
      </c>
      <c r="AY175" s="288" t="s">
        <v>129</v>
      </c>
    </row>
    <row r="176" s="2" customFormat="1" ht="21.75" customHeight="1">
      <c r="A176" s="38"/>
      <c r="B176" s="39"/>
      <c r="C176" s="235" t="s">
        <v>7</v>
      </c>
      <c r="D176" s="235" t="s">
        <v>132</v>
      </c>
      <c r="E176" s="236" t="s">
        <v>1009</v>
      </c>
      <c r="F176" s="237" t="s">
        <v>1010</v>
      </c>
      <c r="G176" s="238" t="s">
        <v>236</v>
      </c>
      <c r="H176" s="239">
        <v>65</v>
      </c>
      <c r="I176" s="240"/>
      <c r="J176" s="241">
        <f>ROUND(I176*H176,2)</f>
        <v>0</v>
      </c>
      <c r="K176" s="237" t="s">
        <v>220</v>
      </c>
      <c r="L176" s="44"/>
      <c r="M176" s="242" t="s">
        <v>1</v>
      </c>
      <c r="N176" s="243" t="s">
        <v>39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137</v>
      </c>
      <c r="AT176" s="246" t="s">
        <v>132</v>
      </c>
      <c r="AU176" s="246" t="s">
        <v>84</v>
      </c>
      <c r="AY176" s="17" t="s">
        <v>129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82</v>
      </c>
      <c r="BK176" s="247">
        <f>ROUND(I176*H176,2)</f>
        <v>0</v>
      </c>
      <c r="BL176" s="17" t="s">
        <v>137</v>
      </c>
      <c r="BM176" s="246" t="s">
        <v>1011</v>
      </c>
    </row>
    <row r="177" s="2" customFormat="1">
      <c r="A177" s="38"/>
      <c r="B177" s="39"/>
      <c r="C177" s="40"/>
      <c r="D177" s="248" t="s">
        <v>139</v>
      </c>
      <c r="E177" s="40"/>
      <c r="F177" s="249" t="s">
        <v>1012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84</v>
      </c>
    </row>
    <row r="178" s="14" customFormat="1">
      <c r="A178" s="14"/>
      <c r="B178" s="278"/>
      <c r="C178" s="279"/>
      <c r="D178" s="248" t="s">
        <v>666</v>
      </c>
      <c r="E178" s="280" t="s">
        <v>1</v>
      </c>
      <c r="F178" s="281" t="s">
        <v>1201</v>
      </c>
      <c r="G178" s="279"/>
      <c r="H178" s="282">
        <v>65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8" t="s">
        <v>666</v>
      </c>
      <c r="AU178" s="288" t="s">
        <v>84</v>
      </c>
      <c r="AV178" s="14" t="s">
        <v>84</v>
      </c>
      <c r="AW178" s="14" t="s">
        <v>31</v>
      </c>
      <c r="AX178" s="14" t="s">
        <v>82</v>
      </c>
      <c r="AY178" s="288" t="s">
        <v>129</v>
      </c>
    </row>
    <row r="179" s="2" customFormat="1" ht="21.75" customHeight="1">
      <c r="A179" s="38"/>
      <c r="B179" s="39"/>
      <c r="C179" s="235" t="s">
        <v>248</v>
      </c>
      <c r="D179" s="235" t="s">
        <v>132</v>
      </c>
      <c r="E179" s="236" t="s">
        <v>244</v>
      </c>
      <c r="F179" s="237" t="s">
        <v>245</v>
      </c>
      <c r="G179" s="238" t="s">
        <v>157</v>
      </c>
      <c r="H179" s="239">
        <v>40</v>
      </c>
      <c r="I179" s="240"/>
      <c r="J179" s="241">
        <f>ROUND(I179*H179,2)</f>
        <v>0</v>
      </c>
      <c r="K179" s="237" t="s">
        <v>220</v>
      </c>
      <c r="L179" s="44"/>
      <c r="M179" s="242" t="s">
        <v>1</v>
      </c>
      <c r="N179" s="243" t="s">
        <v>39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137</v>
      </c>
      <c r="AT179" s="246" t="s">
        <v>132</v>
      </c>
      <c r="AU179" s="246" t="s">
        <v>84</v>
      </c>
      <c r="AY179" s="17" t="s">
        <v>129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82</v>
      </c>
      <c r="BK179" s="247">
        <f>ROUND(I179*H179,2)</f>
        <v>0</v>
      </c>
      <c r="BL179" s="17" t="s">
        <v>137</v>
      </c>
      <c r="BM179" s="246" t="s">
        <v>1014</v>
      </c>
    </row>
    <row r="180" s="2" customFormat="1">
      <c r="A180" s="38"/>
      <c r="B180" s="39"/>
      <c r="C180" s="40"/>
      <c r="D180" s="248" t="s">
        <v>139</v>
      </c>
      <c r="E180" s="40"/>
      <c r="F180" s="249" t="s">
        <v>247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84</v>
      </c>
    </row>
    <row r="181" s="14" customFormat="1">
      <c r="A181" s="14"/>
      <c r="B181" s="278"/>
      <c r="C181" s="279"/>
      <c r="D181" s="248" t="s">
        <v>666</v>
      </c>
      <c r="E181" s="280" t="s">
        <v>1</v>
      </c>
      <c r="F181" s="281" t="s">
        <v>830</v>
      </c>
      <c r="G181" s="279"/>
      <c r="H181" s="282">
        <v>40</v>
      </c>
      <c r="I181" s="283"/>
      <c r="J181" s="279"/>
      <c r="K181" s="279"/>
      <c r="L181" s="284"/>
      <c r="M181" s="285"/>
      <c r="N181" s="286"/>
      <c r="O181" s="286"/>
      <c r="P181" s="286"/>
      <c r="Q181" s="286"/>
      <c r="R181" s="286"/>
      <c r="S181" s="286"/>
      <c r="T181" s="28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8" t="s">
        <v>666</v>
      </c>
      <c r="AU181" s="288" t="s">
        <v>84</v>
      </c>
      <c r="AV181" s="14" t="s">
        <v>84</v>
      </c>
      <c r="AW181" s="14" t="s">
        <v>31</v>
      </c>
      <c r="AX181" s="14" t="s">
        <v>82</v>
      </c>
      <c r="AY181" s="288" t="s">
        <v>129</v>
      </c>
    </row>
    <row r="182" s="2" customFormat="1" ht="21.75" customHeight="1">
      <c r="A182" s="38"/>
      <c r="B182" s="39"/>
      <c r="C182" s="253" t="s">
        <v>253</v>
      </c>
      <c r="D182" s="253" t="s">
        <v>263</v>
      </c>
      <c r="E182" s="254" t="s">
        <v>276</v>
      </c>
      <c r="F182" s="255" t="s">
        <v>277</v>
      </c>
      <c r="G182" s="256" t="s">
        <v>278</v>
      </c>
      <c r="H182" s="257">
        <v>60</v>
      </c>
      <c r="I182" s="258"/>
      <c r="J182" s="259">
        <f>ROUND(I182*H182,2)</f>
        <v>0</v>
      </c>
      <c r="K182" s="255" t="s">
        <v>220</v>
      </c>
      <c r="L182" s="260"/>
      <c r="M182" s="261" t="s">
        <v>1</v>
      </c>
      <c r="N182" s="262" t="s">
        <v>39</v>
      </c>
      <c r="O182" s="91"/>
      <c r="P182" s="244">
        <f>O182*H182</f>
        <v>0</v>
      </c>
      <c r="Q182" s="244">
        <v>1</v>
      </c>
      <c r="R182" s="244">
        <f>Q182*H182</f>
        <v>60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175</v>
      </c>
      <c r="AT182" s="246" t="s">
        <v>263</v>
      </c>
      <c r="AU182" s="246" t="s">
        <v>84</v>
      </c>
      <c r="AY182" s="17" t="s">
        <v>129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82</v>
      </c>
      <c r="BK182" s="247">
        <f>ROUND(I182*H182,2)</f>
        <v>0</v>
      </c>
      <c r="BL182" s="17" t="s">
        <v>137</v>
      </c>
      <c r="BM182" s="246" t="s">
        <v>1016</v>
      </c>
    </row>
    <row r="183" s="2" customFormat="1">
      <c r="A183" s="38"/>
      <c r="B183" s="39"/>
      <c r="C183" s="40"/>
      <c r="D183" s="248" t="s">
        <v>139</v>
      </c>
      <c r="E183" s="40"/>
      <c r="F183" s="249" t="s">
        <v>277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84</v>
      </c>
    </row>
    <row r="184" s="2" customFormat="1" ht="21.75" customHeight="1">
      <c r="A184" s="38"/>
      <c r="B184" s="39"/>
      <c r="C184" s="253" t="s">
        <v>258</v>
      </c>
      <c r="D184" s="253" t="s">
        <v>263</v>
      </c>
      <c r="E184" s="254" t="s">
        <v>523</v>
      </c>
      <c r="F184" s="255" t="s">
        <v>524</v>
      </c>
      <c r="G184" s="256" t="s">
        <v>278</v>
      </c>
      <c r="H184" s="257">
        <v>11.699999999999999</v>
      </c>
      <c r="I184" s="258"/>
      <c r="J184" s="259">
        <f>ROUND(I184*H184,2)</f>
        <v>0</v>
      </c>
      <c r="K184" s="255" t="s">
        <v>220</v>
      </c>
      <c r="L184" s="260"/>
      <c r="M184" s="261" t="s">
        <v>1</v>
      </c>
      <c r="N184" s="262" t="s">
        <v>39</v>
      </c>
      <c r="O184" s="91"/>
      <c r="P184" s="244">
        <f>O184*H184</f>
        <v>0</v>
      </c>
      <c r="Q184" s="244">
        <v>1</v>
      </c>
      <c r="R184" s="244">
        <f>Q184*H184</f>
        <v>11.699999999999999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175</v>
      </c>
      <c r="AT184" s="246" t="s">
        <v>263</v>
      </c>
      <c r="AU184" s="246" t="s">
        <v>84</v>
      </c>
      <c r="AY184" s="17" t="s">
        <v>129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82</v>
      </c>
      <c r="BK184" s="247">
        <f>ROUND(I184*H184,2)</f>
        <v>0</v>
      </c>
      <c r="BL184" s="17" t="s">
        <v>137</v>
      </c>
      <c r="BM184" s="246" t="s">
        <v>1017</v>
      </c>
    </row>
    <row r="185" s="2" customFormat="1">
      <c r="A185" s="38"/>
      <c r="B185" s="39"/>
      <c r="C185" s="40"/>
      <c r="D185" s="248" t="s">
        <v>139</v>
      </c>
      <c r="E185" s="40"/>
      <c r="F185" s="249" t="s">
        <v>524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84</v>
      </c>
    </row>
    <row r="186" s="14" customFormat="1">
      <c r="A186" s="14"/>
      <c r="B186" s="278"/>
      <c r="C186" s="279"/>
      <c r="D186" s="248" t="s">
        <v>666</v>
      </c>
      <c r="E186" s="280" t="s">
        <v>1</v>
      </c>
      <c r="F186" s="281" t="s">
        <v>1202</v>
      </c>
      <c r="G186" s="279"/>
      <c r="H186" s="282">
        <v>11.699999999999999</v>
      </c>
      <c r="I186" s="283"/>
      <c r="J186" s="279"/>
      <c r="K186" s="279"/>
      <c r="L186" s="284"/>
      <c r="M186" s="285"/>
      <c r="N186" s="286"/>
      <c r="O186" s="286"/>
      <c r="P186" s="286"/>
      <c r="Q186" s="286"/>
      <c r="R186" s="286"/>
      <c r="S186" s="286"/>
      <c r="T186" s="28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8" t="s">
        <v>666</v>
      </c>
      <c r="AU186" s="288" t="s">
        <v>84</v>
      </c>
      <c r="AV186" s="14" t="s">
        <v>84</v>
      </c>
      <c r="AW186" s="14" t="s">
        <v>31</v>
      </c>
      <c r="AX186" s="14" t="s">
        <v>82</v>
      </c>
      <c r="AY186" s="288" t="s">
        <v>129</v>
      </c>
    </row>
    <row r="187" s="2" customFormat="1" ht="21.75" customHeight="1">
      <c r="A187" s="38"/>
      <c r="B187" s="39"/>
      <c r="C187" s="253" t="s">
        <v>265</v>
      </c>
      <c r="D187" s="253" t="s">
        <v>263</v>
      </c>
      <c r="E187" s="254" t="s">
        <v>796</v>
      </c>
      <c r="F187" s="255" t="s">
        <v>797</v>
      </c>
      <c r="G187" s="256" t="s">
        <v>278</v>
      </c>
      <c r="H187" s="257">
        <v>16.050000000000001</v>
      </c>
      <c r="I187" s="258"/>
      <c r="J187" s="259">
        <f>ROUND(I187*H187,2)</f>
        <v>0</v>
      </c>
      <c r="K187" s="255" t="s">
        <v>220</v>
      </c>
      <c r="L187" s="260"/>
      <c r="M187" s="261" t="s">
        <v>1</v>
      </c>
      <c r="N187" s="262" t="s">
        <v>39</v>
      </c>
      <c r="O187" s="91"/>
      <c r="P187" s="244">
        <f>O187*H187</f>
        <v>0</v>
      </c>
      <c r="Q187" s="244">
        <v>1</v>
      </c>
      <c r="R187" s="244">
        <f>Q187*H187</f>
        <v>16.050000000000001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175</v>
      </c>
      <c r="AT187" s="246" t="s">
        <v>263</v>
      </c>
      <c r="AU187" s="246" t="s">
        <v>84</v>
      </c>
      <c r="AY187" s="17" t="s">
        <v>129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82</v>
      </c>
      <c r="BK187" s="247">
        <f>ROUND(I187*H187,2)</f>
        <v>0</v>
      </c>
      <c r="BL187" s="17" t="s">
        <v>137</v>
      </c>
      <c r="BM187" s="246" t="s">
        <v>1019</v>
      </c>
    </row>
    <row r="188" s="2" customFormat="1">
      <c r="A188" s="38"/>
      <c r="B188" s="39"/>
      <c r="C188" s="40"/>
      <c r="D188" s="248" t="s">
        <v>139</v>
      </c>
      <c r="E188" s="40"/>
      <c r="F188" s="249" t="s">
        <v>797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84</v>
      </c>
    </row>
    <row r="189" s="14" customFormat="1">
      <c r="A189" s="14"/>
      <c r="B189" s="278"/>
      <c r="C189" s="279"/>
      <c r="D189" s="248" t="s">
        <v>666</v>
      </c>
      <c r="E189" s="280" t="s">
        <v>1</v>
      </c>
      <c r="F189" s="281" t="s">
        <v>1203</v>
      </c>
      <c r="G189" s="279"/>
      <c r="H189" s="282">
        <v>16.050000000000001</v>
      </c>
      <c r="I189" s="283"/>
      <c r="J189" s="279"/>
      <c r="K189" s="279"/>
      <c r="L189" s="284"/>
      <c r="M189" s="285"/>
      <c r="N189" s="286"/>
      <c r="O189" s="286"/>
      <c r="P189" s="286"/>
      <c r="Q189" s="286"/>
      <c r="R189" s="286"/>
      <c r="S189" s="286"/>
      <c r="T189" s="28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8" t="s">
        <v>666</v>
      </c>
      <c r="AU189" s="288" t="s">
        <v>84</v>
      </c>
      <c r="AV189" s="14" t="s">
        <v>84</v>
      </c>
      <c r="AW189" s="14" t="s">
        <v>31</v>
      </c>
      <c r="AX189" s="14" t="s">
        <v>82</v>
      </c>
      <c r="AY189" s="288" t="s">
        <v>129</v>
      </c>
    </row>
    <row r="190" s="2" customFormat="1" ht="21.75" customHeight="1">
      <c r="A190" s="38"/>
      <c r="B190" s="39"/>
      <c r="C190" s="253" t="s">
        <v>271</v>
      </c>
      <c r="D190" s="253" t="s">
        <v>263</v>
      </c>
      <c r="E190" s="254" t="s">
        <v>301</v>
      </c>
      <c r="F190" s="255" t="s">
        <v>302</v>
      </c>
      <c r="G190" s="256" t="s">
        <v>303</v>
      </c>
      <c r="H190" s="257">
        <v>2.5</v>
      </c>
      <c r="I190" s="258"/>
      <c r="J190" s="259">
        <f>ROUND(I190*H190,2)</f>
        <v>0</v>
      </c>
      <c r="K190" s="255" t="s">
        <v>220</v>
      </c>
      <c r="L190" s="260"/>
      <c r="M190" s="261" t="s">
        <v>1</v>
      </c>
      <c r="N190" s="262" t="s">
        <v>39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175</v>
      </c>
      <c r="AT190" s="246" t="s">
        <v>263</v>
      </c>
      <c r="AU190" s="246" t="s">
        <v>84</v>
      </c>
      <c r="AY190" s="17" t="s">
        <v>129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82</v>
      </c>
      <c r="BK190" s="247">
        <f>ROUND(I190*H190,2)</f>
        <v>0</v>
      </c>
      <c r="BL190" s="17" t="s">
        <v>137</v>
      </c>
      <c r="BM190" s="246" t="s">
        <v>1021</v>
      </c>
    </row>
    <row r="191" s="2" customFormat="1">
      <c r="A191" s="38"/>
      <c r="B191" s="39"/>
      <c r="C191" s="40"/>
      <c r="D191" s="248" t="s">
        <v>139</v>
      </c>
      <c r="E191" s="40"/>
      <c r="F191" s="249" t="s">
        <v>302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139</v>
      </c>
      <c r="AU191" s="17" t="s">
        <v>84</v>
      </c>
    </row>
    <row r="192" s="2" customFormat="1" ht="21.75" customHeight="1">
      <c r="A192" s="38"/>
      <c r="B192" s="39"/>
      <c r="C192" s="253" t="s">
        <v>275</v>
      </c>
      <c r="D192" s="253" t="s">
        <v>263</v>
      </c>
      <c r="E192" s="254" t="s">
        <v>846</v>
      </c>
      <c r="F192" s="255" t="s">
        <v>847</v>
      </c>
      <c r="G192" s="256" t="s">
        <v>278</v>
      </c>
      <c r="H192" s="257">
        <v>7.4749999999999996</v>
      </c>
      <c r="I192" s="258"/>
      <c r="J192" s="259">
        <f>ROUND(I192*H192,2)</f>
        <v>0</v>
      </c>
      <c r="K192" s="255" t="s">
        <v>220</v>
      </c>
      <c r="L192" s="260"/>
      <c r="M192" s="261" t="s">
        <v>1</v>
      </c>
      <c r="N192" s="262" t="s">
        <v>39</v>
      </c>
      <c r="O192" s="91"/>
      <c r="P192" s="244">
        <f>O192*H192</f>
        <v>0</v>
      </c>
      <c r="Q192" s="244">
        <v>1</v>
      </c>
      <c r="R192" s="244">
        <f>Q192*H192</f>
        <v>7.4749999999999996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175</v>
      </c>
      <c r="AT192" s="246" t="s">
        <v>263</v>
      </c>
      <c r="AU192" s="246" t="s">
        <v>84</v>
      </c>
      <c r="AY192" s="17" t="s">
        <v>129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82</v>
      </c>
      <c r="BK192" s="247">
        <f>ROUND(I192*H192,2)</f>
        <v>0</v>
      </c>
      <c r="BL192" s="17" t="s">
        <v>137</v>
      </c>
      <c r="BM192" s="246" t="s">
        <v>1022</v>
      </c>
    </row>
    <row r="193" s="2" customFormat="1">
      <c r="A193" s="38"/>
      <c r="B193" s="39"/>
      <c r="C193" s="40"/>
      <c r="D193" s="248" t="s">
        <v>139</v>
      </c>
      <c r="E193" s="40"/>
      <c r="F193" s="249" t="s">
        <v>847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139</v>
      </c>
      <c r="AU193" s="17" t="s">
        <v>84</v>
      </c>
    </row>
    <row r="194" s="14" customFormat="1">
      <c r="A194" s="14"/>
      <c r="B194" s="278"/>
      <c r="C194" s="279"/>
      <c r="D194" s="248" t="s">
        <v>666</v>
      </c>
      <c r="E194" s="280" t="s">
        <v>1</v>
      </c>
      <c r="F194" s="281" t="s">
        <v>1204</v>
      </c>
      <c r="G194" s="279"/>
      <c r="H194" s="282">
        <v>7.4749999999999996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8" t="s">
        <v>666</v>
      </c>
      <c r="AU194" s="288" t="s">
        <v>84</v>
      </c>
      <c r="AV194" s="14" t="s">
        <v>84</v>
      </c>
      <c r="AW194" s="14" t="s">
        <v>31</v>
      </c>
      <c r="AX194" s="14" t="s">
        <v>82</v>
      </c>
      <c r="AY194" s="288" t="s">
        <v>129</v>
      </c>
    </row>
    <row r="195" s="2" customFormat="1" ht="21.75" customHeight="1">
      <c r="A195" s="38"/>
      <c r="B195" s="39"/>
      <c r="C195" s="253" t="s">
        <v>280</v>
      </c>
      <c r="D195" s="253" t="s">
        <v>263</v>
      </c>
      <c r="E195" s="254" t="s">
        <v>297</v>
      </c>
      <c r="F195" s="255" t="s">
        <v>298</v>
      </c>
      <c r="G195" s="256" t="s">
        <v>278</v>
      </c>
      <c r="H195" s="257">
        <v>14.300000000000001</v>
      </c>
      <c r="I195" s="258"/>
      <c r="J195" s="259">
        <f>ROUND(I195*H195,2)</f>
        <v>0</v>
      </c>
      <c r="K195" s="255" t="s">
        <v>220</v>
      </c>
      <c r="L195" s="260"/>
      <c r="M195" s="261" t="s">
        <v>1</v>
      </c>
      <c r="N195" s="262" t="s">
        <v>39</v>
      </c>
      <c r="O195" s="91"/>
      <c r="P195" s="244">
        <f>O195*H195</f>
        <v>0</v>
      </c>
      <c r="Q195" s="244">
        <v>1</v>
      </c>
      <c r="R195" s="244">
        <f>Q195*H195</f>
        <v>14.300000000000001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175</v>
      </c>
      <c r="AT195" s="246" t="s">
        <v>263</v>
      </c>
      <c r="AU195" s="246" t="s">
        <v>84</v>
      </c>
      <c r="AY195" s="17" t="s">
        <v>129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82</v>
      </c>
      <c r="BK195" s="247">
        <f>ROUND(I195*H195,2)</f>
        <v>0</v>
      </c>
      <c r="BL195" s="17" t="s">
        <v>137</v>
      </c>
      <c r="BM195" s="246" t="s">
        <v>1024</v>
      </c>
    </row>
    <row r="196" s="2" customFormat="1">
      <c r="A196" s="38"/>
      <c r="B196" s="39"/>
      <c r="C196" s="40"/>
      <c r="D196" s="248" t="s">
        <v>139</v>
      </c>
      <c r="E196" s="40"/>
      <c r="F196" s="249" t="s">
        <v>298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139</v>
      </c>
      <c r="AU196" s="17" t="s">
        <v>84</v>
      </c>
    </row>
    <row r="197" s="14" customFormat="1">
      <c r="A197" s="14"/>
      <c r="B197" s="278"/>
      <c r="C197" s="279"/>
      <c r="D197" s="248" t="s">
        <v>666</v>
      </c>
      <c r="E197" s="280" t="s">
        <v>1</v>
      </c>
      <c r="F197" s="281" t="s">
        <v>1205</v>
      </c>
      <c r="G197" s="279"/>
      <c r="H197" s="282">
        <v>14.300000000000001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8" t="s">
        <v>666</v>
      </c>
      <c r="AU197" s="288" t="s">
        <v>84</v>
      </c>
      <c r="AV197" s="14" t="s">
        <v>84</v>
      </c>
      <c r="AW197" s="14" t="s">
        <v>31</v>
      </c>
      <c r="AX197" s="14" t="s">
        <v>82</v>
      </c>
      <c r="AY197" s="288" t="s">
        <v>129</v>
      </c>
    </row>
    <row r="198" s="2" customFormat="1" ht="21.75" customHeight="1">
      <c r="A198" s="38"/>
      <c r="B198" s="39"/>
      <c r="C198" s="253" t="s">
        <v>284</v>
      </c>
      <c r="D198" s="253" t="s">
        <v>263</v>
      </c>
      <c r="E198" s="254" t="s">
        <v>1026</v>
      </c>
      <c r="F198" s="255" t="s">
        <v>1027</v>
      </c>
      <c r="G198" s="256" t="s">
        <v>278</v>
      </c>
      <c r="H198" s="257">
        <v>14.300000000000001</v>
      </c>
      <c r="I198" s="258"/>
      <c r="J198" s="259">
        <f>ROUND(I198*H198,2)</f>
        <v>0</v>
      </c>
      <c r="K198" s="255" t="s">
        <v>220</v>
      </c>
      <c r="L198" s="260"/>
      <c r="M198" s="261" t="s">
        <v>1</v>
      </c>
      <c r="N198" s="262" t="s">
        <v>39</v>
      </c>
      <c r="O198" s="91"/>
      <c r="P198" s="244">
        <f>O198*H198</f>
        <v>0</v>
      </c>
      <c r="Q198" s="244">
        <v>1</v>
      </c>
      <c r="R198" s="244">
        <f>Q198*H198</f>
        <v>14.300000000000001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175</v>
      </c>
      <c r="AT198" s="246" t="s">
        <v>263</v>
      </c>
      <c r="AU198" s="246" t="s">
        <v>84</v>
      </c>
      <c r="AY198" s="17" t="s">
        <v>129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82</v>
      </c>
      <c r="BK198" s="247">
        <f>ROUND(I198*H198,2)</f>
        <v>0</v>
      </c>
      <c r="BL198" s="17" t="s">
        <v>137</v>
      </c>
      <c r="BM198" s="246" t="s">
        <v>1028</v>
      </c>
    </row>
    <row r="199" s="2" customFormat="1">
      <c r="A199" s="38"/>
      <c r="B199" s="39"/>
      <c r="C199" s="40"/>
      <c r="D199" s="248" t="s">
        <v>139</v>
      </c>
      <c r="E199" s="40"/>
      <c r="F199" s="249" t="s">
        <v>1027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84</v>
      </c>
    </row>
    <row r="200" s="14" customFormat="1">
      <c r="A200" s="14"/>
      <c r="B200" s="278"/>
      <c r="C200" s="279"/>
      <c r="D200" s="248" t="s">
        <v>666</v>
      </c>
      <c r="E200" s="280" t="s">
        <v>1</v>
      </c>
      <c r="F200" s="281" t="s">
        <v>1205</v>
      </c>
      <c r="G200" s="279"/>
      <c r="H200" s="282">
        <v>14.300000000000001</v>
      </c>
      <c r="I200" s="283"/>
      <c r="J200" s="279"/>
      <c r="K200" s="279"/>
      <c r="L200" s="284"/>
      <c r="M200" s="285"/>
      <c r="N200" s="286"/>
      <c r="O200" s="286"/>
      <c r="P200" s="286"/>
      <c r="Q200" s="286"/>
      <c r="R200" s="286"/>
      <c r="S200" s="286"/>
      <c r="T200" s="28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8" t="s">
        <v>666</v>
      </c>
      <c r="AU200" s="288" t="s">
        <v>84</v>
      </c>
      <c r="AV200" s="14" t="s">
        <v>84</v>
      </c>
      <c r="AW200" s="14" t="s">
        <v>31</v>
      </c>
      <c r="AX200" s="14" t="s">
        <v>82</v>
      </c>
      <c r="AY200" s="288" t="s">
        <v>129</v>
      </c>
    </row>
    <row r="201" s="2" customFormat="1" ht="21.75" customHeight="1">
      <c r="A201" s="38"/>
      <c r="B201" s="39"/>
      <c r="C201" s="253" t="s">
        <v>288</v>
      </c>
      <c r="D201" s="253" t="s">
        <v>263</v>
      </c>
      <c r="E201" s="254" t="s">
        <v>1029</v>
      </c>
      <c r="F201" s="255" t="s">
        <v>1030</v>
      </c>
      <c r="G201" s="256" t="s">
        <v>165</v>
      </c>
      <c r="H201" s="257">
        <v>30</v>
      </c>
      <c r="I201" s="258"/>
      <c r="J201" s="259">
        <f>ROUND(I201*H201,2)</f>
        <v>0</v>
      </c>
      <c r="K201" s="255" t="s">
        <v>220</v>
      </c>
      <c r="L201" s="260"/>
      <c r="M201" s="261" t="s">
        <v>1</v>
      </c>
      <c r="N201" s="262" t="s">
        <v>39</v>
      </c>
      <c r="O201" s="91"/>
      <c r="P201" s="244">
        <f>O201*H201</f>
        <v>0</v>
      </c>
      <c r="Q201" s="244">
        <v>1.1000000000000001</v>
      </c>
      <c r="R201" s="244">
        <f>Q201*H201</f>
        <v>33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175</v>
      </c>
      <c r="AT201" s="246" t="s">
        <v>263</v>
      </c>
      <c r="AU201" s="246" t="s">
        <v>84</v>
      </c>
      <c r="AY201" s="17" t="s">
        <v>129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82</v>
      </c>
      <c r="BK201" s="247">
        <f>ROUND(I201*H201,2)</f>
        <v>0</v>
      </c>
      <c r="BL201" s="17" t="s">
        <v>137</v>
      </c>
      <c r="BM201" s="246" t="s">
        <v>1031</v>
      </c>
    </row>
    <row r="202" s="2" customFormat="1">
      <c r="A202" s="38"/>
      <c r="B202" s="39"/>
      <c r="C202" s="40"/>
      <c r="D202" s="248" t="s">
        <v>139</v>
      </c>
      <c r="E202" s="40"/>
      <c r="F202" s="249" t="s">
        <v>1030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84</v>
      </c>
    </row>
    <row r="203" s="14" customFormat="1">
      <c r="A203" s="14"/>
      <c r="B203" s="278"/>
      <c r="C203" s="279"/>
      <c r="D203" s="248" t="s">
        <v>666</v>
      </c>
      <c r="E203" s="280" t="s">
        <v>1</v>
      </c>
      <c r="F203" s="281" t="s">
        <v>288</v>
      </c>
      <c r="G203" s="279"/>
      <c r="H203" s="282">
        <v>30</v>
      </c>
      <c r="I203" s="283"/>
      <c r="J203" s="279"/>
      <c r="K203" s="279"/>
      <c r="L203" s="284"/>
      <c r="M203" s="285"/>
      <c r="N203" s="286"/>
      <c r="O203" s="286"/>
      <c r="P203" s="286"/>
      <c r="Q203" s="286"/>
      <c r="R203" s="286"/>
      <c r="S203" s="286"/>
      <c r="T203" s="28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8" t="s">
        <v>666</v>
      </c>
      <c r="AU203" s="288" t="s">
        <v>84</v>
      </c>
      <c r="AV203" s="14" t="s">
        <v>84</v>
      </c>
      <c r="AW203" s="14" t="s">
        <v>31</v>
      </c>
      <c r="AX203" s="14" t="s">
        <v>82</v>
      </c>
      <c r="AY203" s="288" t="s">
        <v>129</v>
      </c>
    </row>
    <row r="204" s="2" customFormat="1" ht="21.75" customHeight="1">
      <c r="A204" s="38"/>
      <c r="B204" s="39"/>
      <c r="C204" s="253" t="s">
        <v>292</v>
      </c>
      <c r="D204" s="253" t="s">
        <v>263</v>
      </c>
      <c r="E204" s="254" t="s">
        <v>1206</v>
      </c>
      <c r="F204" s="255" t="s">
        <v>1207</v>
      </c>
      <c r="G204" s="256" t="s">
        <v>165</v>
      </c>
      <c r="H204" s="257">
        <v>50</v>
      </c>
      <c r="I204" s="258"/>
      <c r="J204" s="259">
        <f>ROUND(I204*H204,2)</f>
        <v>0</v>
      </c>
      <c r="K204" s="255" t="s">
        <v>220</v>
      </c>
      <c r="L204" s="260"/>
      <c r="M204" s="261" t="s">
        <v>1</v>
      </c>
      <c r="N204" s="262" t="s">
        <v>39</v>
      </c>
      <c r="O204" s="91"/>
      <c r="P204" s="244">
        <f>O204*H204</f>
        <v>0</v>
      </c>
      <c r="Q204" s="244">
        <v>0.32700000000000001</v>
      </c>
      <c r="R204" s="244">
        <f>Q204*H204</f>
        <v>16.350000000000001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175</v>
      </c>
      <c r="AT204" s="246" t="s">
        <v>263</v>
      </c>
      <c r="AU204" s="246" t="s">
        <v>84</v>
      </c>
      <c r="AY204" s="17" t="s">
        <v>129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82</v>
      </c>
      <c r="BK204" s="247">
        <f>ROUND(I204*H204,2)</f>
        <v>0</v>
      </c>
      <c r="BL204" s="17" t="s">
        <v>137</v>
      </c>
      <c r="BM204" s="246" t="s">
        <v>1208</v>
      </c>
    </row>
    <row r="205" s="2" customFormat="1">
      <c r="A205" s="38"/>
      <c r="B205" s="39"/>
      <c r="C205" s="40"/>
      <c r="D205" s="248" t="s">
        <v>139</v>
      </c>
      <c r="E205" s="40"/>
      <c r="F205" s="249" t="s">
        <v>1207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139</v>
      </c>
      <c r="AU205" s="17" t="s">
        <v>84</v>
      </c>
    </row>
    <row r="206" s="2" customFormat="1" ht="21.75" customHeight="1">
      <c r="A206" s="38"/>
      <c r="B206" s="39"/>
      <c r="C206" s="253" t="s">
        <v>296</v>
      </c>
      <c r="D206" s="253" t="s">
        <v>263</v>
      </c>
      <c r="E206" s="254" t="s">
        <v>1033</v>
      </c>
      <c r="F206" s="255" t="s">
        <v>1034</v>
      </c>
      <c r="G206" s="256" t="s">
        <v>157</v>
      </c>
      <c r="H206" s="257">
        <v>30</v>
      </c>
      <c r="I206" s="258"/>
      <c r="J206" s="259">
        <f>ROUND(I206*H206,2)</f>
        <v>0</v>
      </c>
      <c r="K206" s="255" t="s">
        <v>220</v>
      </c>
      <c r="L206" s="260"/>
      <c r="M206" s="261" t="s">
        <v>1</v>
      </c>
      <c r="N206" s="262" t="s">
        <v>39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175</v>
      </c>
      <c r="AT206" s="246" t="s">
        <v>263</v>
      </c>
      <c r="AU206" s="246" t="s">
        <v>84</v>
      </c>
      <c r="AY206" s="17" t="s">
        <v>129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82</v>
      </c>
      <c r="BK206" s="247">
        <f>ROUND(I206*H206,2)</f>
        <v>0</v>
      </c>
      <c r="BL206" s="17" t="s">
        <v>137</v>
      </c>
      <c r="BM206" s="246" t="s">
        <v>1035</v>
      </c>
    </row>
    <row r="207" s="2" customFormat="1">
      <c r="A207" s="38"/>
      <c r="B207" s="39"/>
      <c r="C207" s="40"/>
      <c r="D207" s="248" t="s">
        <v>139</v>
      </c>
      <c r="E207" s="40"/>
      <c r="F207" s="249" t="s">
        <v>1034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139</v>
      </c>
      <c r="AU207" s="17" t="s">
        <v>84</v>
      </c>
    </row>
    <row r="208" s="2" customFormat="1" ht="21.75" customHeight="1">
      <c r="A208" s="38"/>
      <c r="B208" s="39"/>
      <c r="C208" s="253" t="s">
        <v>300</v>
      </c>
      <c r="D208" s="253" t="s">
        <v>263</v>
      </c>
      <c r="E208" s="254" t="s">
        <v>1036</v>
      </c>
      <c r="F208" s="255" t="s">
        <v>1037</v>
      </c>
      <c r="G208" s="256" t="s">
        <v>165</v>
      </c>
      <c r="H208" s="257">
        <v>2</v>
      </c>
      <c r="I208" s="258"/>
      <c r="J208" s="259">
        <f>ROUND(I208*H208,2)</f>
        <v>0</v>
      </c>
      <c r="K208" s="255" t="s">
        <v>220</v>
      </c>
      <c r="L208" s="260"/>
      <c r="M208" s="261" t="s">
        <v>1</v>
      </c>
      <c r="N208" s="262" t="s">
        <v>39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175</v>
      </c>
      <c r="AT208" s="246" t="s">
        <v>263</v>
      </c>
      <c r="AU208" s="246" t="s">
        <v>84</v>
      </c>
      <c r="AY208" s="17" t="s">
        <v>129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82</v>
      </c>
      <c r="BK208" s="247">
        <f>ROUND(I208*H208,2)</f>
        <v>0</v>
      </c>
      <c r="BL208" s="17" t="s">
        <v>137</v>
      </c>
      <c r="BM208" s="246" t="s">
        <v>1038</v>
      </c>
    </row>
    <row r="209" s="2" customFormat="1">
      <c r="A209" s="38"/>
      <c r="B209" s="39"/>
      <c r="C209" s="40"/>
      <c r="D209" s="248" t="s">
        <v>139</v>
      </c>
      <c r="E209" s="40"/>
      <c r="F209" s="249" t="s">
        <v>1037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139</v>
      </c>
      <c r="AU209" s="17" t="s">
        <v>84</v>
      </c>
    </row>
    <row r="210" s="2" customFormat="1" ht="21.75" customHeight="1">
      <c r="A210" s="38"/>
      <c r="B210" s="39"/>
      <c r="C210" s="253" t="s">
        <v>305</v>
      </c>
      <c r="D210" s="253" t="s">
        <v>263</v>
      </c>
      <c r="E210" s="254" t="s">
        <v>1039</v>
      </c>
      <c r="F210" s="255" t="s">
        <v>1040</v>
      </c>
      <c r="G210" s="256" t="s">
        <v>165</v>
      </c>
      <c r="H210" s="257">
        <v>1</v>
      </c>
      <c r="I210" s="258"/>
      <c r="J210" s="259">
        <f>ROUND(I210*H210,2)</f>
        <v>0</v>
      </c>
      <c r="K210" s="255" t="s">
        <v>220</v>
      </c>
      <c r="L210" s="260"/>
      <c r="M210" s="261" t="s">
        <v>1</v>
      </c>
      <c r="N210" s="262" t="s">
        <v>39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175</v>
      </c>
      <c r="AT210" s="246" t="s">
        <v>263</v>
      </c>
      <c r="AU210" s="246" t="s">
        <v>84</v>
      </c>
      <c r="AY210" s="17" t="s">
        <v>129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82</v>
      </c>
      <c r="BK210" s="247">
        <f>ROUND(I210*H210,2)</f>
        <v>0</v>
      </c>
      <c r="BL210" s="17" t="s">
        <v>137</v>
      </c>
      <c r="BM210" s="246" t="s">
        <v>1041</v>
      </c>
    </row>
    <row r="211" s="2" customFormat="1">
      <c r="A211" s="38"/>
      <c r="B211" s="39"/>
      <c r="C211" s="40"/>
      <c r="D211" s="248" t="s">
        <v>139</v>
      </c>
      <c r="E211" s="40"/>
      <c r="F211" s="249" t="s">
        <v>1040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84</v>
      </c>
    </row>
    <row r="212" s="2" customFormat="1" ht="21.75" customHeight="1">
      <c r="A212" s="38"/>
      <c r="B212" s="39"/>
      <c r="C212" s="253" t="s">
        <v>311</v>
      </c>
      <c r="D212" s="253" t="s">
        <v>263</v>
      </c>
      <c r="E212" s="254" t="s">
        <v>1042</v>
      </c>
      <c r="F212" s="255" t="s">
        <v>1043</v>
      </c>
      <c r="G212" s="256" t="s">
        <v>165</v>
      </c>
      <c r="H212" s="257">
        <v>2</v>
      </c>
      <c r="I212" s="258"/>
      <c r="J212" s="259">
        <f>ROUND(I212*H212,2)</f>
        <v>0</v>
      </c>
      <c r="K212" s="255" t="s">
        <v>220</v>
      </c>
      <c r="L212" s="260"/>
      <c r="M212" s="261" t="s">
        <v>1</v>
      </c>
      <c r="N212" s="262" t="s">
        <v>39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175</v>
      </c>
      <c r="AT212" s="246" t="s">
        <v>263</v>
      </c>
      <c r="AU212" s="246" t="s">
        <v>84</v>
      </c>
      <c r="AY212" s="17" t="s">
        <v>129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82</v>
      </c>
      <c r="BK212" s="247">
        <f>ROUND(I212*H212,2)</f>
        <v>0</v>
      </c>
      <c r="BL212" s="17" t="s">
        <v>137</v>
      </c>
      <c r="BM212" s="246" t="s">
        <v>1044</v>
      </c>
    </row>
    <row r="213" s="2" customFormat="1">
      <c r="A213" s="38"/>
      <c r="B213" s="39"/>
      <c r="C213" s="40"/>
      <c r="D213" s="248" t="s">
        <v>139</v>
      </c>
      <c r="E213" s="40"/>
      <c r="F213" s="249" t="s">
        <v>1043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139</v>
      </c>
      <c r="AU213" s="17" t="s">
        <v>84</v>
      </c>
    </row>
    <row r="214" s="2" customFormat="1" ht="21.75" customHeight="1">
      <c r="A214" s="38"/>
      <c r="B214" s="39"/>
      <c r="C214" s="253" t="s">
        <v>316</v>
      </c>
      <c r="D214" s="253" t="s">
        <v>263</v>
      </c>
      <c r="E214" s="254" t="s">
        <v>579</v>
      </c>
      <c r="F214" s="255" t="s">
        <v>580</v>
      </c>
      <c r="G214" s="256" t="s">
        <v>236</v>
      </c>
      <c r="H214" s="257">
        <v>153</v>
      </c>
      <c r="I214" s="258"/>
      <c r="J214" s="259">
        <f>ROUND(I214*H214,2)</f>
        <v>0</v>
      </c>
      <c r="K214" s="255" t="s">
        <v>220</v>
      </c>
      <c r="L214" s="260"/>
      <c r="M214" s="261" t="s">
        <v>1</v>
      </c>
      <c r="N214" s="262" t="s">
        <v>39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175</v>
      </c>
      <c r="AT214" s="246" t="s">
        <v>263</v>
      </c>
      <c r="AU214" s="246" t="s">
        <v>84</v>
      </c>
      <c r="AY214" s="17" t="s">
        <v>129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82</v>
      </c>
      <c r="BK214" s="247">
        <f>ROUND(I214*H214,2)</f>
        <v>0</v>
      </c>
      <c r="BL214" s="17" t="s">
        <v>137</v>
      </c>
      <c r="BM214" s="246" t="s">
        <v>1054</v>
      </c>
    </row>
    <row r="215" s="2" customFormat="1">
      <c r="A215" s="38"/>
      <c r="B215" s="39"/>
      <c r="C215" s="40"/>
      <c r="D215" s="248" t="s">
        <v>139</v>
      </c>
      <c r="E215" s="40"/>
      <c r="F215" s="249" t="s">
        <v>580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139</v>
      </c>
      <c r="AU215" s="17" t="s">
        <v>84</v>
      </c>
    </row>
    <row r="216" s="14" customFormat="1">
      <c r="A216" s="14"/>
      <c r="B216" s="278"/>
      <c r="C216" s="279"/>
      <c r="D216" s="248" t="s">
        <v>666</v>
      </c>
      <c r="E216" s="280" t="s">
        <v>1</v>
      </c>
      <c r="F216" s="281" t="s">
        <v>1209</v>
      </c>
      <c r="G216" s="279"/>
      <c r="H216" s="282">
        <v>153</v>
      </c>
      <c r="I216" s="283"/>
      <c r="J216" s="279"/>
      <c r="K216" s="279"/>
      <c r="L216" s="284"/>
      <c r="M216" s="285"/>
      <c r="N216" s="286"/>
      <c r="O216" s="286"/>
      <c r="P216" s="286"/>
      <c r="Q216" s="286"/>
      <c r="R216" s="286"/>
      <c r="S216" s="286"/>
      <c r="T216" s="28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8" t="s">
        <v>666</v>
      </c>
      <c r="AU216" s="288" t="s">
        <v>84</v>
      </c>
      <c r="AV216" s="14" t="s">
        <v>84</v>
      </c>
      <c r="AW216" s="14" t="s">
        <v>31</v>
      </c>
      <c r="AX216" s="14" t="s">
        <v>82</v>
      </c>
      <c r="AY216" s="288" t="s">
        <v>129</v>
      </c>
    </row>
    <row r="217" s="2" customFormat="1" ht="21.75" customHeight="1">
      <c r="A217" s="38"/>
      <c r="B217" s="39"/>
      <c r="C217" s="253" t="s">
        <v>321</v>
      </c>
      <c r="D217" s="253" t="s">
        <v>263</v>
      </c>
      <c r="E217" s="254" t="s">
        <v>529</v>
      </c>
      <c r="F217" s="255" t="s">
        <v>530</v>
      </c>
      <c r="G217" s="256" t="s">
        <v>165</v>
      </c>
      <c r="H217" s="257">
        <v>76</v>
      </c>
      <c r="I217" s="258"/>
      <c r="J217" s="259">
        <f>ROUND(I217*H217,2)</f>
        <v>0</v>
      </c>
      <c r="K217" s="255" t="s">
        <v>220</v>
      </c>
      <c r="L217" s="260"/>
      <c r="M217" s="261" t="s">
        <v>1</v>
      </c>
      <c r="N217" s="262" t="s">
        <v>39</v>
      </c>
      <c r="O217" s="91"/>
      <c r="P217" s="244">
        <f>O217*H217</f>
        <v>0</v>
      </c>
      <c r="Q217" s="244">
        <v>0.0010499999999999999</v>
      </c>
      <c r="R217" s="244">
        <f>Q217*H217</f>
        <v>0.079799999999999996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175</v>
      </c>
      <c r="AT217" s="246" t="s">
        <v>263</v>
      </c>
      <c r="AU217" s="246" t="s">
        <v>84</v>
      </c>
      <c r="AY217" s="17" t="s">
        <v>129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82</v>
      </c>
      <c r="BK217" s="247">
        <f>ROUND(I217*H217,2)</f>
        <v>0</v>
      </c>
      <c r="BL217" s="17" t="s">
        <v>137</v>
      </c>
      <c r="BM217" s="246" t="s">
        <v>1210</v>
      </c>
    </row>
    <row r="218" s="2" customFormat="1">
      <c r="A218" s="38"/>
      <c r="B218" s="39"/>
      <c r="C218" s="40"/>
      <c r="D218" s="248" t="s">
        <v>139</v>
      </c>
      <c r="E218" s="40"/>
      <c r="F218" s="249" t="s">
        <v>530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84</v>
      </c>
    </row>
    <row r="219" s="14" customFormat="1">
      <c r="A219" s="14"/>
      <c r="B219" s="278"/>
      <c r="C219" s="279"/>
      <c r="D219" s="248" t="s">
        <v>666</v>
      </c>
      <c r="E219" s="280" t="s">
        <v>1</v>
      </c>
      <c r="F219" s="281" t="s">
        <v>1211</v>
      </c>
      <c r="G219" s="279"/>
      <c r="H219" s="282">
        <v>76</v>
      </c>
      <c r="I219" s="283"/>
      <c r="J219" s="279"/>
      <c r="K219" s="279"/>
      <c r="L219" s="284"/>
      <c r="M219" s="285"/>
      <c r="N219" s="286"/>
      <c r="O219" s="286"/>
      <c r="P219" s="286"/>
      <c r="Q219" s="286"/>
      <c r="R219" s="286"/>
      <c r="S219" s="286"/>
      <c r="T219" s="28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8" t="s">
        <v>666</v>
      </c>
      <c r="AU219" s="288" t="s">
        <v>84</v>
      </c>
      <c r="AV219" s="14" t="s">
        <v>84</v>
      </c>
      <c r="AW219" s="14" t="s">
        <v>31</v>
      </c>
      <c r="AX219" s="14" t="s">
        <v>82</v>
      </c>
      <c r="AY219" s="288" t="s">
        <v>129</v>
      </c>
    </row>
    <row r="220" s="2" customFormat="1" ht="21.75" customHeight="1">
      <c r="A220" s="38"/>
      <c r="B220" s="39"/>
      <c r="C220" s="253" t="s">
        <v>326</v>
      </c>
      <c r="D220" s="253" t="s">
        <v>263</v>
      </c>
      <c r="E220" s="254" t="s">
        <v>266</v>
      </c>
      <c r="F220" s="255" t="s">
        <v>270</v>
      </c>
      <c r="G220" s="256" t="s">
        <v>157</v>
      </c>
      <c r="H220" s="257">
        <v>10.800000000000001</v>
      </c>
      <c r="I220" s="258"/>
      <c r="J220" s="259">
        <f>ROUND(I220*H220,2)</f>
        <v>0</v>
      </c>
      <c r="K220" s="255" t="s">
        <v>220</v>
      </c>
      <c r="L220" s="260"/>
      <c r="M220" s="261" t="s">
        <v>1</v>
      </c>
      <c r="N220" s="262" t="s">
        <v>39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175</v>
      </c>
      <c r="AT220" s="246" t="s">
        <v>263</v>
      </c>
      <c r="AU220" s="246" t="s">
        <v>84</v>
      </c>
      <c r="AY220" s="17" t="s">
        <v>129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82</v>
      </c>
      <c r="BK220" s="247">
        <f>ROUND(I220*H220,2)</f>
        <v>0</v>
      </c>
      <c r="BL220" s="17" t="s">
        <v>137</v>
      </c>
      <c r="BM220" s="246" t="s">
        <v>1212</v>
      </c>
    </row>
    <row r="221" s="2" customFormat="1">
      <c r="A221" s="38"/>
      <c r="B221" s="39"/>
      <c r="C221" s="40"/>
      <c r="D221" s="248" t="s">
        <v>139</v>
      </c>
      <c r="E221" s="40"/>
      <c r="F221" s="249" t="s">
        <v>270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139</v>
      </c>
      <c r="AU221" s="17" t="s">
        <v>84</v>
      </c>
    </row>
    <row r="222" s="14" customFormat="1">
      <c r="A222" s="14"/>
      <c r="B222" s="278"/>
      <c r="C222" s="279"/>
      <c r="D222" s="248" t="s">
        <v>666</v>
      </c>
      <c r="E222" s="280" t="s">
        <v>1</v>
      </c>
      <c r="F222" s="281" t="s">
        <v>1213</v>
      </c>
      <c r="G222" s="279"/>
      <c r="H222" s="282">
        <v>10.800000000000001</v>
      </c>
      <c r="I222" s="283"/>
      <c r="J222" s="279"/>
      <c r="K222" s="279"/>
      <c r="L222" s="284"/>
      <c r="M222" s="285"/>
      <c r="N222" s="286"/>
      <c r="O222" s="286"/>
      <c r="P222" s="286"/>
      <c r="Q222" s="286"/>
      <c r="R222" s="286"/>
      <c r="S222" s="286"/>
      <c r="T222" s="2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8" t="s">
        <v>666</v>
      </c>
      <c r="AU222" s="288" t="s">
        <v>84</v>
      </c>
      <c r="AV222" s="14" t="s">
        <v>84</v>
      </c>
      <c r="AW222" s="14" t="s">
        <v>31</v>
      </c>
      <c r="AX222" s="14" t="s">
        <v>82</v>
      </c>
      <c r="AY222" s="288" t="s">
        <v>129</v>
      </c>
    </row>
    <row r="223" s="2" customFormat="1" ht="33" customHeight="1">
      <c r="A223" s="38"/>
      <c r="B223" s="39"/>
      <c r="C223" s="235" t="s">
        <v>332</v>
      </c>
      <c r="D223" s="235" t="s">
        <v>132</v>
      </c>
      <c r="E223" s="236" t="s">
        <v>1100</v>
      </c>
      <c r="F223" s="237" t="s">
        <v>1101</v>
      </c>
      <c r="G223" s="238" t="s">
        <v>236</v>
      </c>
      <c r="H223" s="239">
        <v>65</v>
      </c>
      <c r="I223" s="240"/>
      <c r="J223" s="241">
        <f>ROUND(I223*H223,2)</f>
        <v>0</v>
      </c>
      <c r="K223" s="237" t="s">
        <v>220</v>
      </c>
      <c r="L223" s="44"/>
      <c r="M223" s="242" t="s">
        <v>1</v>
      </c>
      <c r="N223" s="243" t="s">
        <v>39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137</v>
      </c>
      <c r="AT223" s="246" t="s">
        <v>132</v>
      </c>
      <c r="AU223" s="246" t="s">
        <v>84</v>
      </c>
      <c r="AY223" s="17" t="s">
        <v>129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82</v>
      </c>
      <c r="BK223" s="247">
        <f>ROUND(I223*H223,2)</f>
        <v>0</v>
      </c>
      <c r="BL223" s="17" t="s">
        <v>137</v>
      </c>
      <c r="BM223" s="246" t="s">
        <v>1102</v>
      </c>
    </row>
    <row r="224" s="2" customFormat="1">
      <c r="A224" s="38"/>
      <c r="B224" s="39"/>
      <c r="C224" s="40"/>
      <c r="D224" s="248" t="s">
        <v>139</v>
      </c>
      <c r="E224" s="40"/>
      <c r="F224" s="249" t="s">
        <v>1103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84</v>
      </c>
    </row>
    <row r="225" s="14" customFormat="1">
      <c r="A225" s="14"/>
      <c r="B225" s="278"/>
      <c r="C225" s="279"/>
      <c r="D225" s="248" t="s">
        <v>666</v>
      </c>
      <c r="E225" s="280" t="s">
        <v>1</v>
      </c>
      <c r="F225" s="281" t="s">
        <v>1201</v>
      </c>
      <c r="G225" s="279"/>
      <c r="H225" s="282">
        <v>65</v>
      </c>
      <c r="I225" s="283"/>
      <c r="J225" s="279"/>
      <c r="K225" s="279"/>
      <c r="L225" s="284"/>
      <c r="M225" s="285"/>
      <c r="N225" s="286"/>
      <c r="O225" s="286"/>
      <c r="P225" s="286"/>
      <c r="Q225" s="286"/>
      <c r="R225" s="286"/>
      <c r="S225" s="286"/>
      <c r="T225" s="28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8" t="s">
        <v>666</v>
      </c>
      <c r="AU225" s="288" t="s">
        <v>84</v>
      </c>
      <c r="AV225" s="14" t="s">
        <v>84</v>
      </c>
      <c r="AW225" s="14" t="s">
        <v>31</v>
      </c>
      <c r="AX225" s="14" t="s">
        <v>82</v>
      </c>
      <c r="AY225" s="288" t="s">
        <v>129</v>
      </c>
    </row>
    <row r="226" s="2" customFormat="1" ht="21.75" customHeight="1">
      <c r="A226" s="38"/>
      <c r="B226" s="39"/>
      <c r="C226" s="235" t="s">
        <v>338</v>
      </c>
      <c r="D226" s="235" t="s">
        <v>132</v>
      </c>
      <c r="E226" s="236" t="s">
        <v>493</v>
      </c>
      <c r="F226" s="237" t="s">
        <v>494</v>
      </c>
      <c r="G226" s="238" t="s">
        <v>157</v>
      </c>
      <c r="H226" s="239">
        <v>30</v>
      </c>
      <c r="I226" s="240"/>
      <c r="J226" s="241">
        <f>ROUND(I226*H226,2)</f>
        <v>0</v>
      </c>
      <c r="K226" s="237" t="s">
        <v>220</v>
      </c>
      <c r="L226" s="44"/>
      <c r="M226" s="242" t="s">
        <v>1</v>
      </c>
      <c r="N226" s="243" t="s">
        <v>39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137</v>
      </c>
      <c r="AT226" s="246" t="s">
        <v>132</v>
      </c>
      <c r="AU226" s="246" t="s">
        <v>84</v>
      </c>
      <c r="AY226" s="17" t="s">
        <v>129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82</v>
      </c>
      <c r="BK226" s="247">
        <f>ROUND(I226*H226,2)</f>
        <v>0</v>
      </c>
      <c r="BL226" s="17" t="s">
        <v>137</v>
      </c>
      <c r="BM226" s="246" t="s">
        <v>1104</v>
      </c>
    </row>
    <row r="227" s="2" customFormat="1">
      <c r="A227" s="38"/>
      <c r="B227" s="39"/>
      <c r="C227" s="40"/>
      <c r="D227" s="248" t="s">
        <v>139</v>
      </c>
      <c r="E227" s="40"/>
      <c r="F227" s="249" t="s">
        <v>496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84</v>
      </c>
    </row>
    <row r="228" s="2" customFormat="1" ht="21.75" customHeight="1">
      <c r="A228" s="38"/>
      <c r="B228" s="39"/>
      <c r="C228" s="235" t="s">
        <v>343</v>
      </c>
      <c r="D228" s="235" t="s">
        <v>132</v>
      </c>
      <c r="E228" s="236" t="s">
        <v>497</v>
      </c>
      <c r="F228" s="237" t="s">
        <v>498</v>
      </c>
      <c r="G228" s="238" t="s">
        <v>157</v>
      </c>
      <c r="H228" s="239">
        <v>2</v>
      </c>
      <c r="I228" s="240"/>
      <c r="J228" s="241">
        <f>ROUND(I228*H228,2)</f>
        <v>0</v>
      </c>
      <c r="K228" s="237" t="s">
        <v>220</v>
      </c>
      <c r="L228" s="44"/>
      <c r="M228" s="242" t="s">
        <v>1</v>
      </c>
      <c r="N228" s="243" t="s">
        <v>39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137</v>
      </c>
      <c r="AT228" s="246" t="s">
        <v>132</v>
      </c>
      <c r="AU228" s="246" t="s">
        <v>84</v>
      </c>
      <c r="AY228" s="17" t="s">
        <v>129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82</v>
      </c>
      <c r="BK228" s="247">
        <f>ROUND(I228*H228,2)</f>
        <v>0</v>
      </c>
      <c r="BL228" s="17" t="s">
        <v>137</v>
      </c>
      <c r="BM228" s="246" t="s">
        <v>1105</v>
      </c>
    </row>
    <row r="229" s="2" customFormat="1">
      <c r="A229" s="38"/>
      <c r="B229" s="39"/>
      <c r="C229" s="40"/>
      <c r="D229" s="248" t="s">
        <v>139</v>
      </c>
      <c r="E229" s="40"/>
      <c r="F229" s="249" t="s">
        <v>500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139</v>
      </c>
      <c r="AU229" s="17" t="s">
        <v>84</v>
      </c>
    </row>
    <row r="230" s="2" customFormat="1" ht="21.75" customHeight="1">
      <c r="A230" s="38"/>
      <c r="B230" s="39"/>
      <c r="C230" s="235" t="s">
        <v>348</v>
      </c>
      <c r="D230" s="235" t="s">
        <v>132</v>
      </c>
      <c r="E230" s="236" t="s">
        <v>1115</v>
      </c>
      <c r="F230" s="237" t="s">
        <v>1116</v>
      </c>
      <c r="G230" s="238" t="s">
        <v>236</v>
      </c>
      <c r="H230" s="239">
        <v>105</v>
      </c>
      <c r="I230" s="240"/>
      <c r="J230" s="241">
        <f>ROUND(I230*H230,2)</f>
        <v>0</v>
      </c>
      <c r="K230" s="237" t="s">
        <v>220</v>
      </c>
      <c r="L230" s="44"/>
      <c r="M230" s="242" t="s">
        <v>1</v>
      </c>
      <c r="N230" s="243" t="s">
        <v>39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137</v>
      </c>
      <c r="AT230" s="246" t="s">
        <v>132</v>
      </c>
      <c r="AU230" s="246" t="s">
        <v>84</v>
      </c>
      <c r="AY230" s="17" t="s">
        <v>129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82</v>
      </c>
      <c r="BK230" s="247">
        <f>ROUND(I230*H230,2)</f>
        <v>0</v>
      </c>
      <c r="BL230" s="17" t="s">
        <v>137</v>
      </c>
      <c r="BM230" s="246" t="s">
        <v>1117</v>
      </c>
    </row>
    <row r="231" s="2" customFormat="1">
      <c r="A231" s="38"/>
      <c r="B231" s="39"/>
      <c r="C231" s="40"/>
      <c r="D231" s="248" t="s">
        <v>139</v>
      </c>
      <c r="E231" s="40"/>
      <c r="F231" s="249" t="s">
        <v>1118</v>
      </c>
      <c r="G231" s="40"/>
      <c r="H231" s="40"/>
      <c r="I231" s="144"/>
      <c r="J231" s="40"/>
      <c r="K231" s="40"/>
      <c r="L231" s="44"/>
      <c r="M231" s="250"/>
      <c r="N231" s="25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139</v>
      </c>
      <c r="AU231" s="17" t="s">
        <v>84</v>
      </c>
    </row>
    <row r="232" s="2" customFormat="1">
      <c r="A232" s="38"/>
      <c r="B232" s="39"/>
      <c r="C232" s="40"/>
      <c r="D232" s="248" t="s">
        <v>160</v>
      </c>
      <c r="E232" s="40"/>
      <c r="F232" s="252" t="s">
        <v>1119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160</v>
      </c>
      <c r="AU232" s="17" t="s">
        <v>84</v>
      </c>
    </row>
    <row r="233" s="14" customFormat="1">
      <c r="A233" s="14"/>
      <c r="B233" s="278"/>
      <c r="C233" s="279"/>
      <c r="D233" s="248" t="s">
        <v>666</v>
      </c>
      <c r="E233" s="280" t="s">
        <v>1</v>
      </c>
      <c r="F233" s="281" t="s">
        <v>1214</v>
      </c>
      <c r="G233" s="279"/>
      <c r="H233" s="282">
        <v>105</v>
      </c>
      <c r="I233" s="283"/>
      <c r="J233" s="279"/>
      <c r="K233" s="279"/>
      <c r="L233" s="284"/>
      <c r="M233" s="285"/>
      <c r="N233" s="286"/>
      <c r="O233" s="286"/>
      <c r="P233" s="286"/>
      <c r="Q233" s="286"/>
      <c r="R233" s="286"/>
      <c r="S233" s="286"/>
      <c r="T233" s="28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8" t="s">
        <v>666</v>
      </c>
      <c r="AU233" s="288" t="s">
        <v>84</v>
      </c>
      <c r="AV233" s="14" t="s">
        <v>84</v>
      </c>
      <c r="AW233" s="14" t="s">
        <v>31</v>
      </c>
      <c r="AX233" s="14" t="s">
        <v>82</v>
      </c>
      <c r="AY233" s="288" t="s">
        <v>129</v>
      </c>
    </row>
    <row r="234" s="2" customFormat="1" ht="21.75" customHeight="1">
      <c r="A234" s="38"/>
      <c r="B234" s="39"/>
      <c r="C234" s="235" t="s">
        <v>353</v>
      </c>
      <c r="D234" s="235" t="s">
        <v>132</v>
      </c>
      <c r="E234" s="236" t="s">
        <v>506</v>
      </c>
      <c r="F234" s="237" t="s">
        <v>1121</v>
      </c>
      <c r="G234" s="238" t="s">
        <v>135</v>
      </c>
      <c r="H234" s="239">
        <v>18</v>
      </c>
      <c r="I234" s="240"/>
      <c r="J234" s="241">
        <f>ROUND(I234*H234,2)</f>
        <v>0</v>
      </c>
      <c r="K234" s="237" t="s">
        <v>220</v>
      </c>
      <c r="L234" s="44"/>
      <c r="M234" s="242" t="s">
        <v>1</v>
      </c>
      <c r="N234" s="243" t="s">
        <v>39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137</v>
      </c>
      <c r="AT234" s="246" t="s">
        <v>132</v>
      </c>
      <c r="AU234" s="246" t="s">
        <v>84</v>
      </c>
      <c r="AY234" s="17" t="s">
        <v>129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82</v>
      </c>
      <c r="BK234" s="247">
        <f>ROUND(I234*H234,2)</f>
        <v>0</v>
      </c>
      <c r="BL234" s="17" t="s">
        <v>137</v>
      </c>
      <c r="BM234" s="246" t="s">
        <v>1122</v>
      </c>
    </row>
    <row r="235" s="2" customFormat="1">
      <c r="A235" s="38"/>
      <c r="B235" s="39"/>
      <c r="C235" s="40"/>
      <c r="D235" s="248" t="s">
        <v>139</v>
      </c>
      <c r="E235" s="40"/>
      <c r="F235" s="249" t="s">
        <v>509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139</v>
      </c>
      <c r="AU235" s="17" t="s">
        <v>84</v>
      </c>
    </row>
    <row r="236" s="14" customFormat="1">
      <c r="A236" s="14"/>
      <c r="B236" s="278"/>
      <c r="C236" s="279"/>
      <c r="D236" s="248" t="s">
        <v>666</v>
      </c>
      <c r="E236" s="280" t="s">
        <v>1</v>
      </c>
      <c r="F236" s="281" t="s">
        <v>1215</v>
      </c>
      <c r="G236" s="279"/>
      <c r="H236" s="282">
        <v>18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8" t="s">
        <v>666</v>
      </c>
      <c r="AU236" s="288" t="s">
        <v>84</v>
      </c>
      <c r="AV236" s="14" t="s">
        <v>84</v>
      </c>
      <c r="AW236" s="14" t="s">
        <v>31</v>
      </c>
      <c r="AX236" s="14" t="s">
        <v>82</v>
      </c>
      <c r="AY236" s="288" t="s">
        <v>129</v>
      </c>
    </row>
    <row r="237" s="2" customFormat="1" ht="21.75" customHeight="1">
      <c r="A237" s="38"/>
      <c r="B237" s="39"/>
      <c r="C237" s="235" t="s">
        <v>358</v>
      </c>
      <c r="D237" s="235" t="s">
        <v>132</v>
      </c>
      <c r="E237" s="236" t="s">
        <v>514</v>
      </c>
      <c r="F237" s="237" t="s">
        <v>515</v>
      </c>
      <c r="G237" s="238" t="s">
        <v>135</v>
      </c>
      <c r="H237" s="239">
        <v>52.5</v>
      </c>
      <c r="I237" s="240"/>
      <c r="J237" s="241">
        <f>ROUND(I237*H237,2)</f>
        <v>0</v>
      </c>
      <c r="K237" s="237" t="s">
        <v>220</v>
      </c>
      <c r="L237" s="44"/>
      <c r="M237" s="242" t="s">
        <v>1</v>
      </c>
      <c r="N237" s="243" t="s">
        <v>39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137</v>
      </c>
      <c r="AT237" s="246" t="s">
        <v>132</v>
      </c>
      <c r="AU237" s="246" t="s">
        <v>84</v>
      </c>
      <c r="AY237" s="17" t="s">
        <v>129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82</v>
      </c>
      <c r="BK237" s="247">
        <f>ROUND(I237*H237,2)</f>
        <v>0</v>
      </c>
      <c r="BL237" s="17" t="s">
        <v>137</v>
      </c>
      <c r="BM237" s="246" t="s">
        <v>1124</v>
      </c>
    </row>
    <row r="238" s="2" customFormat="1">
      <c r="A238" s="38"/>
      <c r="B238" s="39"/>
      <c r="C238" s="40"/>
      <c r="D238" s="248" t="s">
        <v>139</v>
      </c>
      <c r="E238" s="40"/>
      <c r="F238" s="249" t="s">
        <v>517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139</v>
      </c>
      <c r="AU238" s="17" t="s">
        <v>84</v>
      </c>
    </row>
    <row r="239" s="14" customFormat="1">
      <c r="A239" s="14"/>
      <c r="B239" s="278"/>
      <c r="C239" s="279"/>
      <c r="D239" s="248" t="s">
        <v>666</v>
      </c>
      <c r="E239" s="280" t="s">
        <v>1</v>
      </c>
      <c r="F239" s="281" t="s">
        <v>1216</v>
      </c>
      <c r="G239" s="279"/>
      <c r="H239" s="282">
        <v>52.5</v>
      </c>
      <c r="I239" s="283"/>
      <c r="J239" s="279"/>
      <c r="K239" s="279"/>
      <c r="L239" s="284"/>
      <c r="M239" s="285"/>
      <c r="N239" s="286"/>
      <c r="O239" s="286"/>
      <c r="P239" s="286"/>
      <c r="Q239" s="286"/>
      <c r="R239" s="286"/>
      <c r="S239" s="286"/>
      <c r="T239" s="28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8" t="s">
        <v>666</v>
      </c>
      <c r="AU239" s="288" t="s">
        <v>84</v>
      </c>
      <c r="AV239" s="14" t="s">
        <v>84</v>
      </c>
      <c r="AW239" s="14" t="s">
        <v>31</v>
      </c>
      <c r="AX239" s="14" t="s">
        <v>82</v>
      </c>
      <c r="AY239" s="288" t="s">
        <v>129</v>
      </c>
    </row>
    <row r="240" s="12" customFormat="1" ht="25.92" customHeight="1">
      <c r="A240" s="12"/>
      <c r="B240" s="219"/>
      <c r="C240" s="220"/>
      <c r="D240" s="221" t="s">
        <v>73</v>
      </c>
      <c r="E240" s="222" t="s">
        <v>309</v>
      </c>
      <c r="F240" s="222" t="s">
        <v>310</v>
      </c>
      <c r="G240" s="220"/>
      <c r="H240" s="220"/>
      <c r="I240" s="223"/>
      <c r="J240" s="224">
        <f>BK240</f>
        <v>0</v>
      </c>
      <c r="K240" s="220"/>
      <c r="L240" s="225"/>
      <c r="M240" s="226"/>
      <c r="N240" s="227"/>
      <c r="O240" s="227"/>
      <c r="P240" s="228">
        <f>SUM(P241:P255)</f>
        <v>0</v>
      </c>
      <c r="Q240" s="227"/>
      <c r="R240" s="228">
        <f>SUM(R241:R255)</f>
        <v>0</v>
      </c>
      <c r="S240" s="227"/>
      <c r="T240" s="229">
        <f>SUM(T241:T255)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0" t="s">
        <v>137</v>
      </c>
      <c r="AT240" s="231" t="s">
        <v>73</v>
      </c>
      <c r="AU240" s="231" t="s">
        <v>74</v>
      </c>
      <c r="AY240" s="230" t="s">
        <v>129</v>
      </c>
      <c r="BK240" s="232">
        <f>SUM(BK241:BK255)</f>
        <v>0</v>
      </c>
    </row>
    <row r="241" s="2" customFormat="1" ht="44.25" customHeight="1">
      <c r="A241" s="38"/>
      <c r="B241" s="39"/>
      <c r="C241" s="235" t="s">
        <v>363</v>
      </c>
      <c r="D241" s="235" t="s">
        <v>132</v>
      </c>
      <c r="E241" s="236" t="s">
        <v>1126</v>
      </c>
      <c r="F241" s="237" t="s">
        <v>1127</v>
      </c>
      <c r="G241" s="238" t="s">
        <v>278</v>
      </c>
      <c r="H241" s="239">
        <v>160</v>
      </c>
      <c r="I241" s="240"/>
      <c r="J241" s="241">
        <f>ROUND(I241*H241,2)</f>
        <v>0</v>
      </c>
      <c r="K241" s="237" t="s">
        <v>220</v>
      </c>
      <c r="L241" s="44"/>
      <c r="M241" s="242" t="s">
        <v>1</v>
      </c>
      <c r="N241" s="243" t="s">
        <v>39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314</v>
      </c>
      <c r="AT241" s="246" t="s">
        <v>132</v>
      </c>
      <c r="AU241" s="246" t="s">
        <v>82</v>
      </c>
      <c r="AY241" s="17" t="s">
        <v>129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82</v>
      </c>
      <c r="BK241" s="247">
        <f>ROUND(I241*H241,2)</f>
        <v>0</v>
      </c>
      <c r="BL241" s="17" t="s">
        <v>314</v>
      </c>
      <c r="BM241" s="246" t="s">
        <v>1128</v>
      </c>
    </row>
    <row r="242" s="2" customFormat="1">
      <c r="A242" s="38"/>
      <c r="B242" s="39"/>
      <c r="C242" s="40"/>
      <c r="D242" s="248" t="s">
        <v>139</v>
      </c>
      <c r="E242" s="40"/>
      <c r="F242" s="249" t="s">
        <v>1129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82</v>
      </c>
    </row>
    <row r="243" s="2" customFormat="1">
      <c r="A243" s="38"/>
      <c r="B243" s="39"/>
      <c r="C243" s="40"/>
      <c r="D243" s="248" t="s">
        <v>160</v>
      </c>
      <c r="E243" s="40"/>
      <c r="F243" s="252" t="s">
        <v>337</v>
      </c>
      <c r="G243" s="40"/>
      <c r="H243" s="40"/>
      <c r="I243" s="144"/>
      <c r="J243" s="40"/>
      <c r="K243" s="40"/>
      <c r="L243" s="44"/>
      <c r="M243" s="250"/>
      <c r="N243" s="25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82</v>
      </c>
    </row>
    <row r="244" s="2" customFormat="1" ht="44.25" customHeight="1">
      <c r="A244" s="38"/>
      <c r="B244" s="39"/>
      <c r="C244" s="235" t="s">
        <v>370</v>
      </c>
      <c r="D244" s="235" t="s">
        <v>132</v>
      </c>
      <c r="E244" s="236" t="s">
        <v>1130</v>
      </c>
      <c r="F244" s="237" t="s">
        <v>1131</v>
      </c>
      <c r="G244" s="238" t="s">
        <v>278</v>
      </c>
      <c r="H244" s="239">
        <v>130</v>
      </c>
      <c r="I244" s="240"/>
      <c r="J244" s="241">
        <f>ROUND(I244*H244,2)</f>
        <v>0</v>
      </c>
      <c r="K244" s="237" t="s">
        <v>220</v>
      </c>
      <c r="L244" s="44"/>
      <c r="M244" s="242" t="s">
        <v>1</v>
      </c>
      <c r="N244" s="243" t="s">
        <v>39</v>
      </c>
      <c r="O244" s="91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314</v>
      </c>
      <c r="AT244" s="246" t="s">
        <v>132</v>
      </c>
      <c r="AU244" s="246" t="s">
        <v>82</v>
      </c>
      <c r="AY244" s="17" t="s">
        <v>129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82</v>
      </c>
      <c r="BK244" s="247">
        <f>ROUND(I244*H244,2)</f>
        <v>0</v>
      </c>
      <c r="BL244" s="17" t="s">
        <v>314</v>
      </c>
      <c r="BM244" s="246" t="s">
        <v>1132</v>
      </c>
    </row>
    <row r="245" s="2" customFormat="1">
      <c r="A245" s="38"/>
      <c r="B245" s="39"/>
      <c r="C245" s="40"/>
      <c r="D245" s="248" t="s">
        <v>139</v>
      </c>
      <c r="E245" s="40"/>
      <c r="F245" s="249" t="s">
        <v>1133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139</v>
      </c>
      <c r="AU245" s="17" t="s">
        <v>82</v>
      </c>
    </row>
    <row r="246" s="2" customFormat="1">
      <c r="A246" s="38"/>
      <c r="B246" s="39"/>
      <c r="C246" s="40"/>
      <c r="D246" s="248" t="s">
        <v>160</v>
      </c>
      <c r="E246" s="40"/>
      <c r="F246" s="252" t="s">
        <v>337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82</v>
      </c>
    </row>
    <row r="247" s="2" customFormat="1" ht="55.5" customHeight="1">
      <c r="A247" s="38"/>
      <c r="B247" s="39"/>
      <c r="C247" s="235" t="s">
        <v>375</v>
      </c>
      <c r="D247" s="235" t="s">
        <v>132</v>
      </c>
      <c r="E247" s="236" t="s">
        <v>1134</v>
      </c>
      <c r="F247" s="237" t="s">
        <v>1135</v>
      </c>
      <c r="G247" s="238" t="s">
        <v>278</v>
      </c>
      <c r="H247" s="239">
        <v>49.350000000000001</v>
      </c>
      <c r="I247" s="240"/>
      <c r="J247" s="241">
        <f>ROUND(I247*H247,2)</f>
        <v>0</v>
      </c>
      <c r="K247" s="237" t="s">
        <v>220</v>
      </c>
      <c r="L247" s="44"/>
      <c r="M247" s="242" t="s">
        <v>1</v>
      </c>
      <c r="N247" s="243" t="s">
        <v>39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314</v>
      </c>
      <c r="AT247" s="246" t="s">
        <v>132</v>
      </c>
      <c r="AU247" s="246" t="s">
        <v>82</v>
      </c>
      <c r="AY247" s="17" t="s">
        <v>129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82</v>
      </c>
      <c r="BK247" s="247">
        <f>ROUND(I247*H247,2)</f>
        <v>0</v>
      </c>
      <c r="BL247" s="17" t="s">
        <v>314</v>
      </c>
      <c r="BM247" s="246" t="s">
        <v>1136</v>
      </c>
    </row>
    <row r="248" s="2" customFormat="1">
      <c r="A248" s="38"/>
      <c r="B248" s="39"/>
      <c r="C248" s="40"/>
      <c r="D248" s="248" t="s">
        <v>139</v>
      </c>
      <c r="E248" s="40"/>
      <c r="F248" s="249" t="s">
        <v>1137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82</v>
      </c>
    </row>
    <row r="249" s="2" customFormat="1">
      <c r="A249" s="38"/>
      <c r="B249" s="39"/>
      <c r="C249" s="40"/>
      <c r="D249" s="248" t="s">
        <v>160</v>
      </c>
      <c r="E249" s="40"/>
      <c r="F249" s="252" t="s">
        <v>337</v>
      </c>
      <c r="G249" s="40"/>
      <c r="H249" s="40"/>
      <c r="I249" s="144"/>
      <c r="J249" s="40"/>
      <c r="K249" s="40"/>
      <c r="L249" s="44"/>
      <c r="M249" s="250"/>
      <c r="N249" s="251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160</v>
      </c>
      <c r="AU249" s="17" t="s">
        <v>82</v>
      </c>
    </row>
    <row r="250" s="14" customFormat="1">
      <c r="A250" s="14"/>
      <c r="B250" s="278"/>
      <c r="C250" s="279"/>
      <c r="D250" s="248" t="s">
        <v>666</v>
      </c>
      <c r="E250" s="280" t="s">
        <v>1</v>
      </c>
      <c r="F250" s="281" t="s">
        <v>1217</v>
      </c>
      <c r="G250" s="279"/>
      <c r="H250" s="282">
        <v>49.350000000000001</v>
      </c>
      <c r="I250" s="283"/>
      <c r="J250" s="279"/>
      <c r="K250" s="279"/>
      <c r="L250" s="284"/>
      <c r="M250" s="285"/>
      <c r="N250" s="286"/>
      <c r="O250" s="286"/>
      <c r="P250" s="286"/>
      <c r="Q250" s="286"/>
      <c r="R250" s="286"/>
      <c r="S250" s="286"/>
      <c r="T250" s="28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8" t="s">
        <v>666</v>
      </c>
      <c r="AU250" s="288" t="s">
        <v>82</v>
      </c>
      <c r="AV250" s="14" t="s">
        <v>84</v>
      </c>
      <c r="AW250" s="14" t="s">
        <v>31</v>
      </c>
      <c r="AX250" s="14" t="s">
        <v>82</v>
      </c>
      <c r="AY250" s="288" t="s">
        <v>129</v>
      </c>
    </row>
    <row r="251" s="2" customFormat="1" ht="55.5" customHeight="1">
      <c r="A251" s="38"/>
      <c r="B251" s="39"/>
      <c r="C251" s="235" t="s">
        <v>380</v>
      </c>
      <c r="D251" s="235" t="s">
        <v>132</v>
      </c>
      <c r="E251" s="236" t="s">
        <v>1139</v>
      </c>
      <c r="F251" s="237" t="s">
        <v>1140</v>
      </c>
      <c r="G251" s="238" t="s">
        <v>278</v>
      </c>
      <c r="H251" s="239">
        <v>3</v>
      </c>
      <c r="I251" s="240"/>
      <c r="J251" s="241">
        <f>ROUND(I251*H251,2)</f>
        <v>0</v>
      </c>
      <c r="K251" s="237" t="s">
        <v>220</v>
      </c>
      <c r="L251" s="44"/>
      <c r="M251" s="242" t="s">
        <v>1</v>
      </c>
      <c r="N251" s="243" t="s">
        <v>39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314</v>
      </c>
      <c r="AT251" s="246" t="s">
        <v>132</v>
      </c>
      <c r="AU251" s="246" t="s">
        <v>82</v>
      </c>
      <c r="AY251" s="17" t="s">
        <v>129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82</v>
      </c>
      <c r="BK251" s="247">
        <f>ROUND(I251*H251,2)</f>
        <v>0</v>
      </c>
      <c r="BL251" s="17" t="s">
        <v>314</v>
      </c>
      <c r="BM251" s="246" t="s">
        <v>1218</v>
      </c>
    </row>
    <row r="252" s="2" customFormat="1">
      <c r="A252" s="38"/>
      <c r="B252" s="39"/>
      <c r="C252" s="40"/>
      <c r="D252" s="248" t="s">
        <v>139</v>
      </c>
      <c r="E252" s="40"/>
      <c r="F252" s="249" t="s">
        <v>1142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82</v>
      </c>
    </row>
    <row r="253" s="2" customFormat="1">
      <c r="A253" s="38"/>
      <c r="B253" s="39"/>
      <c r="C253" s="40"/>
      <c r="D253" s="248" t="s">
        <v>160</v>
      </c>
      <c r="E253" s="40"/>
      <c r="F253" s="252" t="s">
        <v>337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82</v>
      </c>
    </row>
    <row r="254" s="2" customFormat="1" ht="21.75" customHeight="1">
      <c r="A254" s="38"/>
      <c r="B254" s="39"/>
      <c r="C254" s="235" t="s">
        <v>385</v>
      </c>
      <c r="D254" s="235" t="s">
        <v>132</v>
      </c>
      <c r="E254" s="236" t="s">
        <v>625</v>
      </c>
      <c r="F254" s="237" t="s">
        <v>626</v>
      </c>
      <c r="G254" s="238" t="s">
        <v>278</v>
      </c>
      <c r="H254" s="239">
        <v>160</v>
      </c>
      <c r="I254" s="240"/>
      <c r="J254" s="241">
        <f>ROUND(I254*H254,2)</f>
        <v>0</v>
      </c>
      <c r="K254" s="237" t="s">
        <v>220</v>
      </c>
      <c r="L254" s="44"/>
      <c r="M254" s="242" t="s">
        <v>1</v>
      </c>
      <c r="N254" s="243" t="s">
        <v>39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314</v>
      </c>
      <c r="AT254" s="246" t="s">
        <v>132</v>
      </c>
      <c r="AU254" s="246" t="s">
        <v>82</v>
      </c>
      <c r="AY254" s="17" t="s">
        <v>129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82</v>
      </c>
      <c r="BK254" s="247">
        <f>ROUND(I254*H254,2)</f>
        <v>0</v>
      </c>
      <c r="BL254" s="17" t="s">
        <v>314</v>
      </c>
      <c r="BM254" s="246" t="s">
        <v>1143</v>
      </c>
    </row>
    <row r="255" s="2" customFormat="1">
      <c r="A255" s="38"/>
      <c r="B255" s="39"/>
      <c r="C255" s="40"/>
      <c r="D255" s="248" t="s">
        <v>139</v>
      </c>
      <c r="E255" s="40"/>
      <c r="F255" s="249" t="s">
        <v>881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139</v>
      </c>
      <c r="AU255" s="17" t="s">
        <v>82</v>
      </c>
    </row>
    <row r="256" s="12" customFormat="1" ht="25.92" customHeight="1">
      <c r="A256" s="12"/>
      <c r="B256" s="219"/>
      <c r="C256" s="220"/>
      <c r="D256" s="221" t="s">
        <v>73</v>
      </c>
      <c r="E256" s="222" t="s">
        <v>1144</v>
      </c>
      <c r="F256" s="222" t="s">
        <v>1145</v>
      </c>
      <c r="G256" s="220"/>
      <c r="H256" s="220"/>
      <c r="I256" s="223"/>
      <c r="J256" s="224">
        <f>BK256</f>
        <v>0</v>
      </c>
      <c r="K256" s="220"/>
      <c r="L256" s="225"/>
      <c r="M256" s="226"/>
      <c r="N256" s="227"/>
      <c r="O256" s="227"/>
      <c r="P256" s="228">
        <f>SUM(P257:P280)</f>
        <v>0</v>
      </c>
      <c r="Q256" s="227"/>
      <c r="R256" s="228">
        <f>SUM(R257:R280)</f>
        <v>0</v>
      </c>
      <c r="S256" s="227"/>
      <c r="T256" s="229">
        <f>SUM(T257:T280)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0" t="s">
        <v>130</v>
      </c>
      <c r="AT256" s="231" t="s">
        <v>73</v>
      </c>
      <c r="AU256" s="231" t="s">
        <v>74</v>
      </c>
      <c r="AY256" s="230" t="s">
        <v>129</v>
      </c>
      <c r="BK256" s="232">
        <f>SUM(BK257:BK280)</f>
        <v>0</v>
      </c>
    </row>
    <row r="257" s="2" customFormat="1" ht="21.75" customHeight="1">
      <c r="A257" s="38"/>
      <c r="B257" s="39"/>
      <c r="C257" s="235" t="s">
        <v>391</v>
      </c>
      <c r="D257" s="235" t="s">
        <v>132</v>
      </c>
      <c r="E257" s="236" t="s">
        <v>371</v>
      </c>
      <c r="F257" s="237" t="s">
        <v>372</v>
      </c>
      <c r="G257" s="238" t="s">
        <v>165</v>
      </c>
      <c r="H257" s="239">
        <v>1</v>
      </c>
      <c r="I257" s="240"/>
      <c r="J257" s="241">
        <f>ROUND(I257*H257,2)</f>
        <v>0</v>
      </c>
      <c r="K257" s="237" t="s">
        <v>220</v>
      </c>
      <c r="L257" s="44"/>
      <c r="M257" s="242" t="s">
        <v>1</v>
      </c>
      <c r="N257" s="243" t="s">
        <v>39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137</v>
      </c>
      <c r="AT257" s="246" t="s">
        <v>132</v>
      </c>
      <c r="AU257" s="246" t="s">
        <v>82</v>
      </c>
      <c r="AY257" s="17" t="s">
        <v>129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82</v>
      </c>
      <c r="BK257" s="247">
        <f>ROUND(I257*H257,2)</f>
        <v>0</v>
      </c>
      <c r="BL257" s="17" t="s">
        <v>137</v>
      </c>
      <c r="BM257" s="246" t="s">
        <v>1147</v>
      </c>
    </row>
    <row r="258" s="2" customFormat="1">
      <c r="A258" s="38"/>
      <c r="B258" s="39"/>
      <c r="C258" s="40"/>
      <c r="D258" s="248" t="s">
        <v>139</v>
      </c>
      <c r="E258" s="40"/>
      <c r="F258" s="249" t="s">
        <v>374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82</v>
      </c>
    </row>
    <row r="259" s="2" customFormat="1" ht="21.75" customHeight="1">
      <c r="A259" s="38"/>
      <c r="B259" s="39"/>
      <c r="C259" s="235" t="s">
        <v>395</v>
      </c>
      <c r="D259" s="235" t="s">
        <v>132</v>
      </c>
      <c r="E259" s="236" t="s">
        <v>1149</v>
      </c>
      <c r="F259" s="237" t="s">
        <v>1150</v>
      </c>
      <c r="G259" s="238" t="s">
        <v>1112</v>
      </c>
      <c r="H259" s="239">
        <v>1</v>
      </c>
      <c r="I259" s="240"/>
      <c r="J259" s="241">
        <f>ROUND(I259*H259,2)</f>
        <v>0</v>
      </c>
      <c r="K259" s="237" t="s">
        <v>220</v>
      </c>
      <c r="L259" s="44"/>
      <c r="M259" s="242" t="s">
        <v>1</v>
      </c>
      <c r="N259" s="243" t="s">
        <v>39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137</v>
      </c>
      <c r="AT259" s="246" t="s">
        <v>132</v>
      </c>
      <c r="AU259" s="246" t="s">
        <v>82</v>
      </c>
      <c r="AY259" s="17" t="s">
        <v>129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82</v>
      </c>
      <c r="BK259" s="247">
        <f>ROUND(I259*H259,2)</f>
        <v>0</v>
      </c>
      <c r="BL259" s="17" t="s">
        <v>137</v>
      </c>
      <c r="BM259" s="246" t="s">
        <v>1151</v>
      </c>
    </row>
    <row r="260" s="2" customFormat="1">
      <c r="A260" s="38"/>
      <c r="B260" s="39"/>
      <c r="C260" s="40"/>
      <c r="D260" s="248" t="s">
        <v>139</v>
      </c>
      <c r="E260" s="40"/>
      <c r="F260" s="249" t="s">
        <v>1150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139</v>
      </c>
      <c r="AU260" s="17" t="s">
        <v>82</v>
      </c>
    </row>
    <row r="261" s="2" customFormat="1" ht="21.75" customHeight="1">
      <c r="A261" s="38"/>
      <c r="B261" s="39"/>
      <c r="C261" s="235" t="s">
        <v>400</v>
      </c>
      <c r="D261" s="235" t="s">
        <v>132</v>
      </c>
      <c r="E261" s="236" t="s">
        <v>1153</v>
      </c>
      <c r="F261" s="237" t="s">
        <v>1154</v>
      </c>
      <c r="G261" s="238" t="s">
        <v>1112</v>
      </c>
      <c r="H261" s="239">
        <v>1</v>
      </c>
      <c r="I261" s="240"/>
      <c r="J261" s="241">
        <f>ROUND(I261*H261,2)</f>
        <v>0</v>
      </c>
      <c r="K261" s="237" t="s">
        <v>220</v>
      </c>
      <c r="L261" s="44"/>
      <c r="M261" s="242" t="s">
        <v>1</v>
      </c>
      <c r="N261" s="243" t="s">
        <v>39</v>
      </c>
      <c r="O261" s="91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137</v>
      </c>
      <c r="AT261" s="246" t="s">
        <v>132</v>
      </c>
      <c r="AU261" s="246" t="s">
        <v>82</v>
      </c>
      <c r="AY261" s="17" t="s">
        <v>129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82</v>
      </c>
      <c r="BK261" s="247">
        <f>ROUND(I261*H261,2)</f>
        <v>0</v>
      </c>
      <c r="BL261" s="17" t="s">
        <v>137</v>
      </c>
      <c r="BM261" s="246" t="s">
        <v>1155</v>
      </c>
    </row>
    <row r="262" s="2" customFormat="1">
      <c r="A262" s="38"/>
      <c r="B262" s="39"/>
      <c r="C262" s="40"/>
      <c r="D262" s="248" t="s">
        <v>139</v>
      </c>
      <c r="E262" s="40"/>
      <c r="F262" s="249" t="s">
        <v>1154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139</v>
      </c>
      <c r="AU262" s="17" t="s">
        <v>82</v>
      </c>
    </row>
    <row r="263" s="2" customFormat="1" ht="21.75" customHeight="1">
      <c r="A263" s="38"/>
      <c r="B263" s="39"/>
      <c r="C263" s="235" t="s">
        <v>557</v>
      </c>
      <c r="D263" s="235" t="s">
        <v>132</v>
      </c>
      <c r="E263" s="236" t="s">
        <v>1157</v>
      </c>
      <c r="F263" s="237" t="s">
        <v>1158</v>
      </c>
      <c r="G263" s="238" t="s">
        <v>1112</v>
      </c>
      <c r="H263" s="239">
        <v>1</v>
      </c>
      <c r="I263" s="240"/>
      <c r="J263" s="241">
        <f>ROUND(I263*H263,2)</f>
        <v>0</v>
      </c>
      <c r="K263" s="237" t="s">
        <v>220</v>
      </c>
      <c r="L263" s="44"/>
      <c r="M263" s="242" t="s">
        <v>1</v>
      </c>
      <c r="N263" s="243" t="s">
        <v>39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137</v>
      </c>
      <c r="AT263" s="246" t="s">
        <v>132</v>
      </c>
      <c r="AU263" s="246" t="s">
        <v>82</v>
      </c>
      <c r="AY263" s="17" t="s">
        <v>129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82</v>
      </c>
      <c r="BK263" s="247">
        <f>ROUND(I263*H263,2)</f>
        <v>0</v>
      </c>
      <c r="BL263" s="17" t="s">
        <v>137</v>
      </c>
      <c r="BM263" s="246" t="s">
        <v>1159</v>
      </c>
    </row>
    <row r="264" s="2" customFormat="1">
      <c r="A264" s="38"/>
      <c r="B264" s="39"/>
      <c r="C264" s="40"/>
      <c r="D264" s="248" t="s">
        <v>139</v>
      </c>
      <c r="E264" s="40"/>
      <c r="F264" s="249" t="s">
        <v>1158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82</v>
      </c>
    </row>
    <row r="265" s="2" customFormat="1" ht="21.75" customHeight="1">
      <c r="A265" s="38"/>
      <c r="B265" s="39"/>
      <c r="C265" s="235" t="s">
        <v>561</v>
      </c>
      <c r="D265" s="235" t="s">
        <v>132</v>
      </c>
      <c r="E265" s="236" t="s">
        <v>640</v>
      </c>
      <c r="F265" s="237" t="s">
        <v>641</v>
      </c>
      <c r="G265" s="238" t="s">
        <v>1112</v>
      </c>
      <c r="H265" s="239">
        <v>5</v>
      </c>
      <c r="I265" s="240"/>
      <c r="J265" s="241">
        <f>ROUND(I265*H265,2)</f>
        <v>0</v>
      </c>
      <c r="K265" s="237" t="s">
        <v>220</v>
      </c>
      <c r="L265" s="44"/>
      <c r="M265" s="242" t="s">
        <v>1</v>
      </c>
      <c r="N265" s="243" t="s">
        <v>39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137</v>
      </c>
      <c r="AT265" s="246" t="s">
        <v>132</v>
      </c>
      <c r="AU265" s="246" t="s">
        <v>82</v>
      </c>
      <c r="AY265" s="17" t="s">
        <v>129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82</v>
      </c>
      <c r="BK265" s="247">
        <f>ROUND(I265*H265,2)</f>
        <v>0</v>
      </c>
      <c r="BL265" s="17" t="s">
        <v>137</v>
      </c>
      <c r="BM265" s="246" t="s">
        <v>1161</v>
      </c>
    </row>
    <row r="266" s="2" customFormat="1">
      <c r="A266" s="38"/>
      <c r="B266" s="39"/>
      <c r="C266" s="40"/>
      <c r="D266" s="248" t="s">
        <v>139</v>
      </c>
      <c r="E266" s="40"/>
      <c r="F266" s="249" t="s">
        <v>643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139</v>
      </c>
      <c r="AU266" s="17" t="s">
        <v>82</v>
      </c>
    </row>
    <row r="267" s="2" customFormat="1">
      <c r="A267" s="38"/>
      <c r="B267" s="39"/>
      <c r="C267" s="40"/>
      <c r="D267" s="248" t="s">
        <v>160</v>
      </c>
      <c r="E267" s="40"/>
      <c r="F267" s="252" t="s">
        <v>390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82</v>
      </c>
    </row>
    <row r="268" s="2" customFormat="1" ht="21.75" customHeight="1">
      <c r="A268" s="38"/>
      <c r="B268" s="39"/>
      <c r="C268" s="235" t="s">
        <v>565</v>
      </c>
      <c r="D268" s="235" t="s">
        <v>132</v>
      </c>
      <c r="E268" s="236" t="s">
        <v>1163</v>
      </c>
      <c r="F268" s="237" t="s">
        <v>1164</v>
      </c>
      <c r="G268" s="238" t="s">
        <v>388</v>
      </c>
      <c r="H268" s="263"/>
      <c r="I268" s="240"/>
      <c r="J268" s="241">
        <f>ROUND(I268*H268,2)</f>
        <v>0</v>
      </c>
      <c r="K268" s="237" t="s">
        <v>220</v>
      </c>
      <c r="L268" s="44"/>
      <c r="M268" s="242" t="s">
        <v>1</v>
      </c>
      <c r="N268" s="243" t="s">
        <v>39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137</v>
      </c>
      <c r="AT268" s="246" t="s">
        <v>132</v>
      </c>
      <c r="AU268" s="246" t="s">
        <v>82</v>
      </c>
      <c r="AY268" s="17" t="s">
        <v>129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82</v>
      </c>
      <c r="BK268" s="247">
        <f>ROUND(I268*H268,2)</f>
        <v>0</v>
      </c>
      <c r="BL268" s="17" t="s">
        <v>137</v>
      </c>
      <c r="BM268" s="246" t="s">
        <v>1165</v>
      </c>
    </row>
    <row r="269" s="2" customFormat="1">
      <c r="A269" s="38"/>
      <c r="B269" s="39"/>
      <c r="C269" s="40"/>
      <c r="D269" s="248" t="s">
        <v>139</v>
      </c>
      <c r="E269" s="40"/>
      <c r="F269" s="249" t="s">
        <v>1164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139</v>
      </c>
      <c r="AU269" s="17" t="s">
        <v>82</v>
      </c>
    </row>
    <row r="270" s="2" customFormat="1">
      <c r="A270" s="38"/>
      <c r="B270" s="39"/>
      <c r="C270" s="40"/>
      <c r="D270" s="248" t="s">
        <v>160</v>
      </c>
      <c r="E270" s="40"/>
      <c r="F270" s="252" t="s">
        <v>1166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160</v>
      </c>
      <c r="AU270" s="17" t="s">
        <v>82</v>
      </c>
    </row>
    <row r="271" s="2" customFormat="1" ht="55.5" customHeight="1">
      <c r="A271" s="38"/>
      <c r="B271" s="39"/>
      <c r="C271" s="235" t="s">
        <v>569</v>
      </c>
      <c r="D271" s="235" t="s">
        <v>132</v>
      </c>
      <c r="E271" s="236" t="s">
        <v>1168</v>
      </c>
      <c r="F271" s="237" t="s">
        <v>1169</v>
      </c>
      <c r="G271" s="238" t="s">
        <v>388</v>
      </c>
      <c r="H271" s="263"/>
      <c r="I271" s="240"/>
      <c r="J271" s="241">
        <f>ROUND(I271*H271,2)</f>
        <v>0</v>
      </c>
      <c r="K271" s="237" t="s">
        <v>220</v>
      </c>
      <c r="L271" s="44"/>
      <c r="M271" s="242" t="s">
        <v>1</v>
      </c>
      <c r="N271" s="243" t="s">
        <v>39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137</v>
      </c>
      <c r="AT271" s="246" t="s">
        <v>132</v>
      </c>
      <c r="AU271" s="246" t="s">
        <v>82</v>
      </c>
      <c r="AY271" s="17" t="s">
        <v>129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82</v>
      </c>
      <c r="BK271" s="247">
        <f>ROUND(I271*H271,2)</f>
        <v>0</v>
      </c>
      <c r="BL271" s="17" t="s">
        <v>137</v>
      </c>
      <c r="BM271" s="246" t="s">
        <v>1170</v>
      </c>
    </row>
    <row r="272" s="2" customFormat="1">
      <c r="A272" s="38"/>
      <c r="B272" s="39"/>
      <c r="C272" s="40"/>
      <c r="D272" s="248" t="s">
        <v>139</v>
      </c>
      <c r="E272" s="40"/>
      <c r="F272" s="249" t="s">
        <v>1169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139</v>
      </c>
      <c r="AU272" s="17" t="s">
        <v>82</v>
      </c>
    </row>
    <row r="273" s="2" customFormat="1">
      <c r="A273" s="38"/>
      <c r="B273" s="39"/>
      <c r="C273" s="40"/>
      <c r="D273" s="248" t="s">
        <v>160</v>
      </c>
      <c r="E273" s="40"/>
      <c r="F273" s="252" t="s">
        <v>1166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160</v>
      </c>
      <c r="AU273" s="17" t="s">
        <v>82</v>
      </c>
    </row>
    <row r="274" s="2" customFormat="1" ht="21.75" customHeight="1">
      <c r="A274" s="38"/>
      <c r="B274" s="39"/>
      <c r="C274" s="235" t="s">
        <v>573</v>
      </c>
      <c r="D274" s="235" t="s">
        <v>132</v>
      </c>
      <c r="E274" s="236" t="s">
        <v>396</v>
      </c>
      <c r="F274" s="237" t="s">
        <v>397</v>
      </c>
      <c r="G274" s="238" t="s">
        <v>157</v>
      </c>
      <c r="H274" s="239">
        <v>200</v>
      </c>
      <c r="I274" s="240"/>
      <c r="J274" s="241">
        <f>ROUND(I274*H274,2)</f>
        <v>0</v>
      </c>
      <c r="K274" s="237" t="s">
        <v>220</v>
      </c>
      <c r="L274" s="44"/>
      <c r="M274" s="242" t="s">
        <v>1</v>
      </c>
      <c r="N274" s="243" t="s">
        <v>39</v>
      </c>
      <c r="O274" s="91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137</v>
      </c>
      <c r="AT274" s="246" t="s">
        <v>132</v>
      </c>
      <c r="AU274" s="246" t="s">
        <v>82</v>
      </c>
      <c r="AY274" s="17" t="s">
        <v>129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82</v>
      </c>
      <c r="BK274" s="247">
        <f>ROUND(I274*H274,2)</f>
        <v>0</v>
      </c>
      <c r="BL274" s="17" t="s">
        <v>137</v>
      </c>
      <c r="BM274" s="246" t="s">
        <v>1172</v>
      </c>
    </row>
    <row r="275" s="2" customFormat="1">
      <c r="A275" s="38"/>
      <c r="B275" s="39"/>
      <c r="C275" s="40"/>
      <c r="D275" s="248" t="s">
        <v>139</v>
      </c>
      <c r="E275" s="40"/>
      <c r="F275" s="249" t="s">
        <v>399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139</v>
      </c>
      <c r="AU275" s="17" t="s">
        <v>82</v>
      </c>
    </row>
    <row r="276" s="14" customFormat="1">
      <c r="A276" s="14"/>
      <c r="B276" s="278"/>
      <c r="C276" s="279"/>
      <c r="D276" s="248" t="s">
        <v>666</v>
      </c>
      <c r="E276" s="280" t="s">
        <v>1</v>
      </c>
      <c r="F276" s="281" t="s">
        <v>940</v>
      </c>
      <c r="G276" s="279"/>
      <c r="H276" s="282">
        <v>200</v>
      </c>
      <c r="I276" s="283"/>
      <c r="J276" s="279"/>
      <c r="K276" s="279"/>
      <c r="L276" s="284"/>
      <c r="M276" s="285"/>
      <c r="N276" s="286"/>
      <c r="O276" s="286"/>
      <c r="P276" s="286"/>
      <c r="Q276" s="286"/>
      <c r="R276" s="286"/>
      <c r="S276" s="286"/>
      <c r="T276" s="28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8" t="s">
        <v>666</v>
      </c>
      <c r="AU276" s="288" t="s">
        <v>82</v>
      </c>
      <c r="AV276" s="14" t="s">
        <v>84</v>
      </c>
      <c r="AW276" s="14" t="s">
        <v>31</v>
      </c>
      <c r="AX276" s="14" t="s">
        <v>82</v>
      </c>
      <c r="AY276" s="288" t="s">
        <v>129</v>
      </c>
    </row>
    <row r="277" s="2" customFormat="1" ht="33" customHeight="1">
      <c r="A277" s="38"/>
      <c r="B277" s="39"/>
      <c r="C277" s="235" t="s">
        <v>578</v>
      </c>
      <c r="D277" s="235" t="s">
        <v>132</v>
      </c>
      <c r="E277" s="236" t="s">
        <v>401</v>
      </c>
      <c r="F277" s="237" t="s">
        <v>402</v>
      </c>
      <c r="G277" s="238" t="s">
        <v>403</v>
      </c>
      <c r="H277" s="239">
        <v>160</v>
      </c>
      <c r="I277" s="240"/>
      <c r="J277" s="241">
        <f>ROUND(I277*H277,2)</f>
        <v>0</v>
      </c>
      <c r="K277" s="237" t="s">
        <v>220</v>
      </c>
      <c r="L277" s="44"/>
      <c r="M277" s="242" t="s">
        <v>1</v>
      </c>
      <c r="N277" s="243" t="s">
        <v>39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137</v>
      </c>
      <c r="AT277" s="246" t="s">
        <v>132</v>
      </c>
      <c r="AU277" s="246" t="s">
        <v>82</v>
      </c>
      <c r="AY277" s="17" t="s">
        <v>129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82</v>
      </c>
      <c r="BK277" s="247">
        <f>ROUND(I277*H277,2)</f>
        <v>0</v>
      </c>
      <c r="BL277" s="17" t="s">
        <v>137</v>
      </c>
      <c r="BM277" s="246" t="s">
        <v>1174</v>
      </c>
    </row>
    <row r="278" s="2" customFormat="1">
      <c r="A278" s="38"/>
      <c r="B278" s="39"/>
      <c r="C278" s="40"/>
      <c r="D278" s="248" t="s">
        <v>139</v>
      </c>
      <c r="E278" s="40"/>
      <c r="F278" s="249" t="s">
        <v>402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139</v>
      </c>
      <c r="AU278" s="17" t="s">
        <v>82</v>
      </c>
    </row>
    <row r="279" s="2" customFormat="1">
      <c r="A279" s="38"/>
      <c r="B279" s="39"/>
      <c r="C279" s="40"/>
      <c r="D279" s="248" t="s">
        <v>160</v>
      </c>
      <c r="E279" s="40"/>
      <c r="F279" s="252" t="s">
        <v>405</v>
      </c>
      <c r="G279" s="40"/>
      <c r="H279" s="40"/>
      <c r="I279" s="144"/>
      <c r="J279" s="40"/>
      <c r="K279" s="40"/>
      <c r="L279" s="44"/>
      <c r="M279" s="250"/>
      <c r="N279" s="251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160</v>
      </c>
      <c r="AU279" s="17" t="s">
        <v>82</v>
      </c>
    </row>
    <row r="280" s="14" customFormat="1">
      <c r="A280" s="14"/>
      <c r="B280" s="278"/>
      <c r="C280" s="279"/>
      <c r="D280" s="248" t="s">
        <v>666</v>
      </c>
      <c r="E280" s="280" t="s">
        <v>1</v>
      </c>
      <c r="F280" s="281" t="s">
        <v>1219</v>
      </c>
      <c r="G280" s="279"/>
      <c r="H280" s="282">
        <v>160</v>
      </c>
      <c r="I280" s="283"/>
      <c r="J280" s="279"/>
      <c r="K280" s="279"/>
      <c r="L280" s="284"/>
      <c r="M280" s="300"/>
      <c r="N280" s="301"/>
      <c r="O280" s="301"/>
      <c r="P280" s="301"/>
      <c r="Q280" s="301"/>
      <c r="R280" s="301"/>
      <c r="S280" s="301"/>
      <c r="T280" s="30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8" t="s">
        <v>666</v>
      </c>
      <c r="AU280" s="288" t="s">
        <v>82</v>
      </c>
      <c r="AV280" s="14" t="s">
        <v>84</v>
      </c>
      <c r="AW280" s="14" t="s">
        <v>31</v>
      </c>
      <c r="AX280" s="14" t="s">
        <v>82</v>
      </c>
      <c r="AY280" s="288" t="s">
        <v>129</v>
      </c>
    </row>
    <row r="281" s="2" customFormat="1" ht="6.96" customHeight="1">
      <c r="A281" s="38"/>
      <c r="B281" s="66"/>
      <c r="C281" s="67"/>
      <c r="D281" s="67"/>
      <c r="E281" s="67"/>
      <c r="F281" s="67"/>
      <c r="G281" s="67"/>
      <c r="H281" s="67"/>
      <c r="I281" s="183"/>
      <c r="J281" s="67"/>
      <c r="K281" s="67"/>
      <c r="L281" s="44"/>
      <c r="M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</sheetData>
  <sheetProtection sheet="1" autoFilter="0" formatColumns="0" formatRows="0" objects="1" scenarios="1" spinCount="100000" saltValue="VHha3B5A7f9cO3WpBOrckpUJDJt6Ci3RdSUSZrp10EVYTQpBOH5MPrMcDhqVa2zXYyZHXvYNGpnGxkCdqBxhtA==" hashValue="wRODfOOGiMPnAMuvUU225LC2fyDcP3LLSkfSxSH8CpT7ocdv5RUAQhnsdmDa/lIzHUYF+muIbeewxlJBO5H/ww==" algorithmName="SHA-512" password="CC35"/>
  <autoFilter ref="C119:K2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přejezdů u OŘ 2020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1220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26</v>
      </c>
      <c r="G12" s="38"/>
      <c r="H12" s="38"/>
      <c r="I12" s="147" t="s">
        <v>22</v>
      </c>
      <c r="J12" s="148" t="str">
        <f>'Rekapitulace stavby'!AN8</f>
        <v>21. 1. 2020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ROUND((SUM(BE120:BE255)),  2)</f>
        <v>0</v>
      </c>
      <c r="G33" s="38"/>
      <c r="H33" s="38"/>
      <c r="I33" s="162">
        <v>0.20999999999999999</v>
      </c>
      <c r="J33" s="161">
        <f>ROUND(((SUM(BE120:BE255))*I33),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ROUND((SUM(BF120:BF255)),  2)</f>
        <v>0</v>
      </c>
      <c r="G34" s="38"/>
      <c r="H34" s="38"/>
      <c r="I34" s="162">
        <v>0.14999999999999999</v>
      </c>
      <c r="J34" s="161">
        <f>ROUND(((SUM(BF120:BF255))*I34),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ROUND((SUM(BG120:BG255)),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ROUND((SUM(BH120:BH255)),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ROUND((SUM(BI120:BI255)),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přejezdů u OŘ 2020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06 - Kojetín - Chropyně P7204 km 75,075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112</v>
      </c>
      <c r="E99" s="196"/>
      <c r="F99" s="196"/>
      <c r="G99" s="196"/>
      <c r="H99" s="196"/>
      <c r="I99" s="197"/>
      <c r="J99" s="198">
        <f>J215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894</v>
      </c>
      <c r="E100" s="196"/>
      <c r="F100" s="196"/>
      <c r="G100" s="196"/>
      <c r="H100" s="196"/>
      <c r="I100" s="197"/>
      <c r="J100" s="198">
        <f>J231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Oprava přejezdů u OŘ 2020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06 - Kojetín - Chropyně P7204 km 75,075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21. 1. 2020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115</v>
      </c>
      <c r="D119" s="210" t="s">
        <v>59</v>
      </c>
      <c r="E119" s="210" t="s">
        <v>55</v>
      </c>
      <c r="F119" s="210" t="s">
        <v>56</v>
      </c>
      <c r="G119" s="210" t="s">
        <v>116</v>
      </c>
      <c r="H119" s="210" t="s">
        <v>117</v>
      </c>
      <c r="I119" s="211" t="s">
        <v>118</v>
      </c>
      <c r="J119" s="210" t="s">
        <v>106</v>
      </c>
      <c r="K119" s="212" t="s">
        <v>119</v>
      </c>
      <c r="L119" s="213"/>
      <c r="M119" s="100" t="s">
        <v>1</v>
      </c>
      <c r="N119" s="101" t="s">
        <v>38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P121+P215+P231</f>
        <v>0</v>
      </c>
      <c r="Q120" s="104"/>
      <c r="R120" s="216">
        <f>R121+R215+R231</f>
        <v>160.36280000000002</v>
      </c>
      <c r="S120" s="104"/>
      <c r="T120" s="217">
        <f>T121+T215+T231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108</v>
      </c>
      <c r="BK120" s="218">
        <f>BK121+BK215+BK231</f>
        <v>0</v>
      </c>
    </row>
    <row r="121" s="12" customFormat="1" ht="25.92" customHeight="1">
      <c r="A121" s="12"/>
      <c r="B121" s="219"/>
      <c r="C121" s="220"/>
      <c r="D121" s="221" t="s">
        <v>73</v>
      </c>
      <c r="E121" s="222" t="s">
        <v>127</v>
      </c>
      <c r="F121" s="222" t="s">
        <v>128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</f>
        <v>0</v>
      </c>
      <c r="Q121" s="227"/>
      <c r="R121" s="228">
        <f>R122</f>
        <v>160.36280000000002</v>
      </c>
      <c r="S121" s="227"/>
      <c r="T121" s="22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82</v>
      </c>
      <c r="AT121" s="231" t="s">
        <v>73</v>
      </c>
      <c r="AU121" s="231" t="s">
        <v>74</v>
      </c>
      <c r="AY121" s="230" t="s">
        <v>129</v>
      </c>
      <c r="BK121" s="232">
        <f>BK122</f>
        <v>0</v>
      </c>
    </row>
    <row r="122" s="12" customFormat="1" ht="22.8" customHeight="1">
      <c r="A122" s="12"/>
      <c r="B122" s="219"/>
      <c r="C122" s="220"/>
      <c r="D122" s="221" t="s">
        <v>73</v>
      </c>
      <c r="E122" s="233" t="s">
        <v>130</v>
      </c>
      <c r="F122" s="233" t="s">
        <v>131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SUM(P123:P214)</f>
        <v>0</v>
      </c>
      <c r="Q122" s="227"/>
      <c r="R122" s="228">
        <f>SUM(R123:R214)</f>
        <v>160.36280000000002</v>
      </c>
      <c r="S122" s="227"/>
      <c r="T122" s="229">
        <f>SUM(T123:T214)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82</v>
      </c>
      <c r="AY122" s="230" t="s">
        <v>129</v>
      </c>
      <c r="BK122" s="232">
        <f>SUM(BK123:BK214)</f>
        <v>0</v>
      </c>
    </row>
    <row r="123" s="2" customFormat="1" ht="21.75" customHeight="1">
      <c r="A123" s="38"/>
      <c r="B123" s="39"/>
      <c r="C123" s="235" t="s">
        <v>82</v>
      </c>
      <c r="D123" s="235" t="s">
        <v>132</v>
      </c>
      <c r="E123" s="236" t="s">
        <v>895</v>
      </c>
      <c r="F123" s="237" t="s">
        <v>896</v>
      </c>
      <c r="G123" s="238" t="s">
        <v>148</v>
      </c>
      <c r="H123" s="239">
        <v>0.02</v>
      </c>
      <c r="I123" s="240"/>
      <c r="J123" s="241">
        <f>ROUND(I123*H123,2)</f>
        <v>0</v>
      </c>
      <c r="K123" s="237" t="s">
        <v>220</v>
      </c>
      <c r="L123" s="44"/>
      <c r="M123" s="242" t="s">
        <v>1</v>
      </c>
      <c r="N123" s="243" t="s">
        <v>39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137</v>
      </c>
      <c r="AT123" s="246" t="s">
        <v>132</v>
      </c>
      <c r="AU123" s="246" t="s">
        <v>84</v>
      </c>
      <c r="AY123" s="17" t="s">
        <v>129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82</v>
      </c>
      <c r="BK123" s="247">
        <f>ROUND(I123*H123,2)</f>
        <v>0</v>
      </c>
      <c r="BL123" s="17" t="s">
        <v>137</v>
      </c>
      <c r="BM123" s="246" t="s">
        <v>897</v>
      </c>
    </row>
    <row r="124" s="2" customFormat="1">
      <c r="A124" s="38"/>
      <c r="B124" s="39"/>
      <c r="C124" s="40"/>
      <c r="D124" s="248" t="s">
        <v>139</v>
      </c>
      <c r="E124" s="40"/>
      <c r="F124" s="249" t="s">
        <v>898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84</v>
      </c>
    </row>
    <row r="125" s="2" customFormat="1" ht="21.75" customHeight="1">
      <c r="A125" s="38"/>
      <c r="B125" s="39"/>
      <c r="C125" s="235" t="s">
        <v>84</v>
      </c>
      <c r="D125" s="235" t="s">
        <v>132</v>
      </c>
      <c r="E125" s="236" t="s">
        <v>419</v>
      </c>
      <c r="F125" s="237" t="s">
        <v>420</v>
      </c>
      <c r="G125" s="238" t="s">
        <v>148</v>
      </c>
      <c r="H125" s="239">
        <v>0.02</v>
      </c>
      <c r="I125" s="240"/>
      <c r="J125" s="241">
        <f>ROUND(I125*H125,2)</f>
        <v>0</v>
      </c>
      <c r="K125" s="237" t="s">
        <v>220</v>
      </c>
      <c r="L125" s="44"/>
      <c r="M125" s="242" t="s">
        <v>1</v>
      </c>
      <c r="N125" s="243" t="s">
        <v>39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137</v>
      </c>
      <c r="AT125" s="246" t="s">
        <v>132</v>
      </c>
      <c r="AU125" s="246" t="s">
        <v>84</v>
      </c>
      <c r="AY125" s="17" t="s">
        <v>129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82</v>
      </c>
      <c r="BK125" s="247">
        <f>ROUND(I125*H125,2)</f>
        <v>0</v>
      </c>
      <c r="BL125" s="17" t="s">
        <v>137</v>
      </c>
      <c r="BM125" s="246" t="s">
        <v>1221</v>
      </c>
    </row>
    <row r="126" s="2" customFormat="1">
      <c r="A126" s="38"/>
      <c r="B126" s="39"/>
      <c r="C126" s="40"/>
      <c r="D126" s="248" t="s">
        <v>139</v>
      </c>
      <c r="E126" s="40"/>
      <c r="F126" s="249" t="s">
        <v>1178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139</v>
      </c>
      <c r="AU126" s="17" t="s">
        <v>84</v>
      </c>
    </row>
    <row r="127" s="2" customFormat="1" ht="21.75" customHeight="1">
      <c r="A127" s="38"/>
      <c r="B127" s="39"/>
      <c r="C127" s="235" t="s">
        <v>145</v>
      </c>
      <c r="D127" s="235" t="s">
        <v>132</v>
      </c>
      <c r="E127" s="236" t="s">
        <v>908</v>
      </c>
      <c r="F127" s="237" t="s">
        <v>909</v>
      </c>
      <c r="G127" s="238" t="s">
        <v>148</v>
      </c>
      <c r="H127" s="239">
        <v>0.02</v>
      </c>
      <c r="I127" s="240"/>
      <c r="J127" s="241">
        <f>ROUND(I127*H127,2)</f>
        <v>0</v>
      </c>
      <c r="K127" s="237" t="s">
        <v>220</v>
      </c>
      <c r="L127" s="44"/>
      <c r="M127" s="242" t="s">
        <v>1</v>
      </c>
      <c r="N127" s="243" t="s">
        <v>39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137</v>
      </c>
      <c r="AT127" s="246" t="s">
        <v>132</v>
      </c>
      <c r="AU127" s="246" t="s">
        <v>84</v>
      </c>
      <c r="AY127" s="17" t="s">
        <v>129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82</v>
      </c>
      <c r="BK127" s="247">
        <f>ROUND(I127*H127,2)</f>
        <v>0</v>
      </c>
      <c r="BL127" s="17" t="s">
        <v>137</v>
      </c>
      <c r="BM127" s="246" t="s">
        <v>910</v>
      </c>
    </row>
    <row r="128" s="2" customFormat="1">
      <c r="A128" s="38"/>
      <c r="B128" s="39"/>
      <c r="C128" s="40"/>
      <c r="D128" s="248" t="s">
        <v>139</v>
      </c>
      <c r="E128" s="40"/>
      <c r="F128" s="249" t="s">
        <v>911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84</v>
      </c>
    </row>
    <row r="129" s="2" customFormat="1" ht="21.75" customHeight="1">
      <c r="A129" s="38"/>
      <c r="B129" s="39"/>
      <c r="C129" s="235" t="s">
        <v>137</v>
      </c>
      <c r="D129" s="235" t="s">
        <v>132</v>
      </c>
      <c r="E129" s="236" t="s">
        <v>427</v>
      </c>
      <c r="F129" s="237" t="s">
        <v>428</v>
      </c>
      <c r="G129" s="238" t="s">
        <v>165</v>
      </c>
      <c r="H129" s="239">
        <v>6</v>
      </c>
      <c r="I129" s="240"/>
      <c r="J129" s="241">
        <f>ROUND(I129*H129,2)</f>
        <v>0</v>
      </c>
      <c r="K129" s="237" t="s">
        <v>220</v>
      </c>
      <c r="L129" s="44"/>
      <c r="M129" s="242" t="s">
        <v>1</v>
      </c>
      <c r="N129" s="243" t="s">
        <v>39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137</v>
      </c>
      <c r="AT129" s="246" t="s">
        <v>132</v>
      </c>
      <c r="AU129" s="246" t="s">
        <v>84</v>
      </c>
      <c r="AY129" s="17" t="s">
        <v>129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82</v>
      </c>
      <c r="BK129" s="247">
        <f>ROUND(I129*H129,2)</f>
        <v>0</v>
      </c>
      <c r="BL129" s="17" t="s">
        <v>137</v>
      </c>
      <c r="BM129" s="246" t="s">
        <v>919</v>
      </c>
    </row>
    <row r="130" s="2" customFormat="1">
      <c r="A130" s="38"/>
      <c r="B130" s="39"/>
      <c r="C130" s="40"/>
      <c r="D130" s="248" t="s">
        <v>139</v>
      </c>
      <c r="E130" s="40"/>
      <c r="F130" s="249" t="s">
        <v>920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84</v>
      </c>
    </row>
    <row r="131" s="2" customFormat="1">
      <c r="A131" s="38"/>
      <c r="B131" s="39"/>
      <c r="C131" s="40"/>
      <c r="D131" s="248" t="s">
        <v>160</v>
      </c>
      <c r="E131" s="40"/>
      <c r="F131" s="252" t="s">
        <v>168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160</v>
      </c>
      <c r="AU131" s="17" t="s">
        <v>84</v>
      </c>
    </row>
    <row r="132" s="2" customFormat="1" ht="21.75" customHeight="1">
      <c r="A132" s="38"/>
      <c r="B132" s="39"/>
      <c r="C132" s="235" t="s">
        <v>130</v>
      </c>
      <c r="D132" s="235" t="s">
        <v>132</v>
      </c>
      <c r="E132" s="236" t="s">
        <v>438</v>
      </c>
      <c r="F132" s="237" t="s">
        <v>439</v>
      </c>
      <c r="G132" s="238" t="s">
        <v>190</v>
      </c>
      <c r="H132" s="239">
        <v>4</v>
      </c>
      <c r="I132" s="240"/>
      <c r="J132" s="241">
        <f>ROUND(I132*H132,2)</f>
        <v>0</v>
      </c>
      <c r="K132" s="237" t="s">
        <v>220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137</v>
      </c>
      <c r="AT132" s="246" t="s">
        <v>132</v>
      </c>
      <c r="AU132" s="246" t="s">
        <v>84</v>
      </c>
      <c r="AY132" s="17" t="s">
        <v>129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137</v>
      </c>
      <c r="BM132" s="246" t="s">
        <v>930</v>
      </c>
    </row>
    <row r="133" s="2" customFormat="1">
      <c r="A133" s="38"/>
      <c r="B133" s="39"/>
      <c r="C133" s="40"/>
      <c r="D133" s="248" t="s">
        <v>139</v>
      </c>
      <c r="E133" s="40"/>
      <c r="F133" s="249" t="s">
        <v>441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84</v>
      </c>
    </row>
    <row r="134" s="2" customFormat="1" ht="21.75" customHeight="1">
      <c r="A134" s="38"/>
      <c r="B134" s="39"/>
      <c r="C134" s="235" t="s">
        <v>162</v>
      </c>
      <c r="D134" s="235" t="s">
        <v>132</v>
      </c>
      <c r="E134" s="236" t="s">
        <v>442</v>
      </c>
      <c r="F134" s="237" t="s">
        <v>443</v>
      </c>
      <c r="G134" s="238" t="s">
        <v>190</v>
      </c>
      <c r="H134" s="239">
        <v>2</v>
      </c>
      <c r="I134" s="240"/>
      <c r="J134" s="241">
        <f>ROUND(I134*H134,2)</f>
        <v>0</v>
      </c>
      <c r="K134" s="237" t="s">
        <v>220</v>
      </c>
      <c r="L134" s="44"/>
      <c r="M134" s="242" t="s">
        <v>1</v>
      </c>
      <c r="N134" s="243" t="s">
        <v>39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137</v>
      </c>
      <c r="AT134" s="246" t="s">
        <v>132</v>
      </c>
      <c r="AU134" s="246" t="s">
        <v>84</v>
      </c>
      <c r="AY134" s="17" t="s">
        <v>129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82</v>
      </c>
      <c r="BK134" s="247">
        <f>ROUND(I134*H134,2)</f>
        <v>0</v>
      </c>
      <c r="BL134" s="17" t="s">
        <v>137</v>
      </c>
      <c r="BM134" s="246" t="s">
        <v>935</v>
      </c>
    </row>
    <row r="135" s="2" customFormat="1">
      <c r="A135" s="38"/>
      <c r="B135" s="39"/>
      <c r="C135" s="40"/>
      <c r="D135" s="248" t="s">
        <v>139</v>
      </c>
      <c r="E135" s="40"/>
      <c r="F135" s="249" t="s">
        <v>445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84</v>
      </c>
    </row>
    <row r="136" s="2" customFormat="1" ht="33" customHeight="1">
      <c r="A136" s="38"/>
      <c r="B136" s="39"/>
      <c r="C136" s="235" t="s">
        <v>169</v>
      </c>
      <c r="D136" s="235" t="s">
        <v>132</v>
      </c>
      <c r="E136" s="236" t="s">
        <v>936</v>
      </c>
      <c r="F136" s="237" t="s">
        <v>937</v>
      </c>
      <c r="G136" s="238" t="s">
        <v>157</v>
      </c>
      <c r="H136" s="239">
        <v>200</v>
      </c>
      <c r="I136" s="240"/>
      <c r="J136" s="241">
        <f>ROUND(I136*H136,2)</f>
        <v>0</v>
      </c>
      <c r="K136" s="237" t="s">
        <v>220</v>
      </c>
      <c r="L136" s="44"/>
      <c r="M136" s="242" t="s">
        <v>1</v>
      </c>
      <c r="N136" s="243" t="s">
        <v>39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137</v>
      </c>
      <c r="AT136" s="246" t="s">
        <v>132</v>
      </c>
      <c r="AU136" s="246" t="s">
        <v>84</v>
      </c>
      <c r="AY136" s="17" t="s">
        <v>129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82</v>
      </c>
      <c r="BK136" s="247">
        <f>ROUND(I136*H136,2)</f>
        <v>0</v>
      </c>
      <c r="BL136" s="17" t="s">
        <v>137</v>
      </c>
      <c r="BM136" s="246" t="s">
        <v>938</v>
      </c>
    </row>
    <row r="137" s="2" customFormat="1">
      <c r="A137" s="38"/>
      <c r="B137" s="39"/>
      <c r="C137" s="40"/>
      <c r="D137" s="248" t="s">
        <v>139</v>
      </c>
      <c r="E137" s="40"/>
      <c r="F137" s="249" t="s">
        <v>939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84</v>
      </c>
    </row>
    <row r="138" s="2" customFormat="1">
      <c r="A138" s="38"/>
      <c r="B138" s="39"/>
      <c r="C138" s="40"/>
      <c r="D138" s="248" t="s">
        <v>160</v>
      </c>
      <c r="E138" s="40"/>
      <c r="F138" s="252" t="s">
        <v>161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84</v>
      </c>
    </row>
    <row r="139" s="14" customFormat="1">
      <c r="A139" s="14"/>
      <c r="B139" s="278"/>
      <c r="C139" s="279"/>
      <c r="D139" s="248" t="s">
        <v>666</v>
      </c>
      <c r="E139" s="280" t="s">
        <v>1</v>
      </c>
      <c r="F139" s="281" t="s">
        <v>940</v>
      </c>
      <c r="G139" s="279"/>
      <c r="H139" s="282">
        <v>200</v>
      </c>
      <c r="I139" s="283"/>
      <c r="J139" s="279"/>
      <c r="K139" s="279"/>
      <c r="L139" s="284"/>
      <c r="M139" s="285"/>
      <c r="N139" s="286"/>
      <c r="O139" s="286"/>
      <c r="P139" s="286"/>
      <c r="Q139" s="286"/>
      <c r="R139" s="286"/>
      <c r="S139" s="286"/>
      <c r="T139" s="28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8" t="s">
        <v>666</v>
      </c>
      <c r="AU139" s="288" t="s">
        <v>84</v>
      </c>
      <c r="AV139" s="14" t="s">
        <v>84</v>
      </c>
      <c r="AW139" s="14" t="s">
        <v>31</v>
      </c>
      <c r="AX139" s="14" t="s">
        <v>82</v>
      </c>
      <c r="AY139" s="288" t="s">
        <v>129</v>
      </c>
    </row>
    <row r="140" s="2" customFormat="1" ht="33" customHeight="1">
      <c r="A140" s="38"/>
      <c r="B140" s="39"/>
      <c r="C140" s="235" t="s">
        <v>175</v>
      </c>
      <c r="D140" s="235" t="s">
        <v>132</v>
      </c>
      <c r="E140" s="236" t="s">
        <v>941</v>
      </c>
      <c r="F140" s="237" t="s">
        <v>942</v>
      </c>
      <c r="G140" s="238" t="s">
        <v>157</v>
      </c>
      <c r="H140" s="239">
        <v>200</v>
      </c>
      <c r="I140" s="240"/>
      <c r="J140" s="241">
        <f>ROUND(I140*H140,2)</f>
        <v>0</v>
      </c>
      <c r="K140" s="237" t="s">
        <v>220</v>
      </c>
      <c r="L140" s="44"/>
      <c r="M140" s="242" t="s">
        <v>1</v>
      </c>
      <c r="N140" s="243" t="s">
        <v>39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137</v>
      </c>
      <c r="AT140" s="246" t="s">
        <v>132</v>
      </c>
      <c r="AU140" s="246" t="s">
        <v>84</v>
      </c>
      <c r="AY140" s="17" t="s">
        <v>129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82</v>
      </c>
      <c r="BK140" s="247">
        <f>ROUND(I140*H140,2)</f>
        <v>0</v>
      </c>
      <c r="BL140" s="17" t="s">
        <v>137</v>
      </c>
      <c r="BM140" s="246" t="s">
        <v>943</v>
      </c>
    </row>
    <row r="141" s="2" customFormat="1">
      <c r="A141" s="38"/>
      <c r="B141" s="39"/>
      <c r="C141" s="40"/>
      <c r="D141" s="248" t="s">
        <v>139</v>
      </c>
      <c r="E141" s="40"/>
      <c r="F141" s="249" t="s">
        <v>944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84</v>
      </c>
    </row>
    <row r="142" s="2" customFormat="1">
      <c r="A142" s="38"/>
      <c r="B142" s="39"/>
      <c r="C142" s="40"/>
      <c r="D142" s="248" t="s">
        <v>160</v>
      </c>
      <c r="E142" s="40"/>
      <c r="F142" s="252" t="s">
        <v>161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160</v>
      </c>
      <c r="AU142" s="17" t="s">
        <v>84</v>
      </c>
    </row>
    <row r="143" s="14" customFormat="1">
      <c r="A143" s="14"/>
      <c r="B143" s="278"/>
      <c r="C143" s="279"/>
      <c r="D143" s="248" t="s">
        <v>666</v>
      </c>
      <c r="E143" s="280" t="s">
        <v>1</v>
      </c>
      <c r="F143" s="281" t="s">
        <v>940</v>
      </c>
      <c r="G143" s="279"/>
      <c r="H143" s="282">
        <v>200</v>
      </c>
      <c r="I143" s="283"/>
      <c r="J143" s="279"/>
      <c r="K143" s="279"/>
      <c r="L143" s="284"/>
      <c r="M143" s="285"/>
      <c r="N143" s="286"/>
      <c r="O143" s="286"/>
      <c r="P143" s="286"/>
      <c r="Q143" s="286"/>
      <c r="R143" s="286"/>
      <c r="S143" s="286"/>
      <c r="T143" s="28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8" t="s">
        <v>666</v>
      </c>
      <c r="AU143" s="288" t="s">
        <v>84</v>
      </c>
      <c r="AV143" s="14" t="s">
        <v>84</v>
      </c>
      <c r="AW143" s="14" t="s">
        <v>31</v>
      </c>
      <c r="AX143" s="14" t="s">
        <v>82</v>
      </c>
      <c r="AY143" s="288" t="s">
        <v>129</v>
      </c>
    </row>
    <row r="144" s="2" customFormat="1" ht="33" customHeight="1">
      <c r="A144" s="38"/>
      <c r="B144" s="39"/>
      <c r="C144" s="235" t="s">
        <v>181</v>
      </c>
      <c r="D144" s="235" t="s">
        <v>132</v>
      </c>
      <c r="E144" s="236" t="s">
        <v>218</v>
      </c>
      <c r="F144" s="237" t="s">
        <v>219</v>
      </c>
      <c r="G144" s="238" t="s">
        <v>157</v>
      </c>
      <c r="H144" s="239">
        <v>10.800000000000001</v>
      </c>
      <c r="I144" s="240"/>
      <c r="J144" s="241">
        <f>ROUND(I144*H144,2)</f>
        <v>0</v>
      </c>
      <c r="K144" s="237" t="s">
        <v>220</v>
      </c>
      <c r="L144" s="44"/>
      <c r="M144" s="242" t="s">
        <v>1</v>
      </c>
      <c r="N144" s="243" t="s">
        <v>39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137</v>
      </c>
      <c r="AT144" s="246" t="s">
        <v>132</v>
      </c>
      <c r="AU144" s="246" t="s">
        <v>84</v>
      </c>
      <c r="AY144" s="17" t="s">
        <v>129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82</v>
      </c>
      <c r="BK144" s="247">
        <f>ROUND(I144*H144,2)</f>
        <v>0</v>
      </c>
      <c r="BL144" s="17" t="s">
        <v>137</v>
      </c>
      <c r="BM144" s="246" t="s">
        <v>1199</v>
      </c>
    </row>
    <row r="145" s="2" customFormat="1">
      <c r="A145" s="38"/>
      <c r="B145" s="39"/>
      <c r="C145" s="40"/>
      <c r="D145" s="248" t="s">
        <v>139</v>
      </c>
      <c r="E145" s="40"/>
      <c r="F145" s="249" t="s">
        <v>222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84</v>
      </c>
    </row>
    <row r="146" s="2" customFormat="1" ht="33" customHeight="1">
      <c r="A146" s="38"/>
      <c r="B146" s="39"/>
      <c r="C146" s="235" t="s">
        <v>187</v>
      </c>
      <c r="D146" s="235" t="s">
        <v>132</v>
      </c>
      <c r="E146" s="236" t="s">
        <v>224</v>
      </c>
      <c r="F146" s="237" t="s">
        <v>225</v>
      </c>
      <c r="G146" s="238" t="s">
        <v>157</v>
      </c>
      <c r="H146" s="239">
        <v>10.800000000000001</v>
      </c>
      <c r="I146" s="240"/>
      <c r="J146" s="241">
        <f>ROUND(I146*H146,2)</f>
        <v>0</v>
      </c>
      <c r="K146" s="237" t="s">
        <v>220</v>
      </c>
      <c r="L146" s="44"/>
      <c r="M146" s="242" t="s">
        <v>1</v>
      </c>
      <c r="N146" s="243" t="s">
        <v>39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137</v>
      </c>
      <c r="AT146" s="246" t="s">
        <v>132</v>
      </c>
      <c r="AU146" s="246" t="s">
        <v>84</v>
      </c>
      <c r="AY146" s="17" t="s">
        <v>129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82</v>
      </c>
      <c r="BK146" s="247">
        <f>ROUND(I146*H146,2)</f>
        <v>0</v>
      </c>
      <c r="BL146" s="17" t="s">
        <v>137</v>
      </c>
      <c r="BM146" s="246" t="s">
        <v>1003</v>
      </c>
    </row>
    <row r="147" s="2" customFormat="1">
      <c r="A147" s="38"/>
      <c r="B147" s="39"/>
      <c r="C147" s="40"/>
      <c r="D147" s="248" t="s">
        <v>139</v>
      </c>
      <c r="E147" s="40"/>
      <c r="F147" s="249" t="s">
        <v>227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84</v>
      </c>
    </row>
    <row r="148" s="2" customFormat="1" ht="21.75" customHeight="1">
      <c r="A148" s="38"/>
      <c r="B148" s="39"/>
      <c r="C148" s="235" t="s">
        <v>193</v>
      </c>
      <c r="D148" s="235" t="s">
        <v>132</v>
      </c>
      <c r="E148" s="236" t="s">
        <v>1004</v>
      </c>
      <c r="F148" s="237" t="s">
        <v>1005</v>
      </c>
      <c r="G148" s="238" t="s">
        <v>157</v>
      </c>
      <c r="H148" s="239">
        <v>18</v>
      </c>
      <c r="I148" s="240"/>
      <c r="J148" s="241">
        <f>ROUND(I148*H148,2)</f>
        <v>0</v>
      </c>
      <c r="K148" s="237" t="s">
        <v>220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137</v>
      </c>
      <c r="AT148" s="246" t="s">
        <v>132</v>
      </c>
      <c r="AU148" s="246" t="s">
        <v>84</v>
      </c>
      <c r="AY148" s="17" t="s">
        <v>129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137</v>
      </c>
      <c r="BM148" s="246" t="s">
        <v>1006</v>
      </c>
    </row>
    <row r="149" s="2" customFormat="1">
      <c r="A149" s="38"/>
      <c r="B149" s="39"/>
      <c r="C149" s="40"/>
      <c r="D149" s="248" t="s">
        <v>139</v>
      </c>
      <c r="E149" s="40"/>
      <c r="F149" s="249" t="s">
        <v>1007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84</v>
      </c>
    </row>
    <row r="150" s="14" customFormat="1">
      <c r="A150" s="14"/>
      <c r="B150" s="278"/>
      <c r="C150" s="279"/>
      <c r="D150" s="248" t="s">
        <v>666</v>
      </c>
      <c r="E150" s="280" t="s">
        <v>1</v>
      </c>
      <c r="F150" s="281" t="s">
        <v>1222</v>
      </c>
      <c r="G150" s="279"/>
      <c r="H150" s="282">
        <v>18</v>
      </c>
      <c r="I150" s="283"/>
      <c r="J150" s="279"/>
      <c r="K150" s="279"/>
      <c r="L150" s="284"/>
      <c r="M150" s="285"/>
      <c r="N150" s="286"/>
      <c r="O150" s="286"/>
      <c r="P150" s="286"/>
      <c r="Q150" s="286"/>
      <c r="R150" s="286"/>
      <c r="S150" s="286"/>
      <c r="T150" s="28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8" t="s">
        <v>666</v>
      </c>
      <c r="AU150" s="288" t="s">
        <v>84</v>
      </c>
      <c r="AV150" s="14" t="s">
        <v>84</v>
      </c>
      <c r="AW150" s="14" t="s">
        <v>31</v>
      </c>
      <c r="AX150" s="14" t="s">
        <v>82</v>
      </c>
      <c r="AY150" s="288" t="s">
        <v>129</v>
      </c>
    </row>
    <row r="151" s="2" customFormat="1" ht="21.75" customHeight="1">
      <c r="A151" s="38"/>
      <c r="B151" s="39"/>
      <c r="C151" s="235" t="s">
        <v>198</v>
      </c>
      <c r="D151" s="235" t="s">
        <v>132</v>
      </c>
      <c r="E151" s="236" t="s">
        <v>1009</v>
      </c>
      <c r="F151" s="237" t="s">
        <v>1010</v>
      </c>
      <c r="G151" s="238" t="s">
        <v>236</v>
      </c>
      <c r="H151" s="239">
        <v>81</v>
      </c>
      <c r="I151" s="240"/>
      <c r="J151" s="241">
        <f>ROUND(I151*H151,2)</f>
        <v>0</v>
      </c>
      <c r="K151" s="237" t="s">
        <v>220</v>
      </c>
      <c r="L151" s="44"/>
      <c r="M151" s="242" t="s">
        <v>1</v>
      </c>
      <c r="N151" s="243" t="s">
        <v>39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137</v>
      </c>
      <c r="AT151" s="246" t="s">
        <v>132</v>
      </c>
      <c r="AU151" s="246" t="s">
        <v>84</v>
      </c>
      <c r="AY151" s="17" t="s">
        <v>129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82</v>
      </c>
      <c r="BK151" s="247">
        <f>ROUND(I151*H151,2)</f>
        <v>0</v>
      </c>
      <c r="BL151" s="17" t="s">
        <v>137</v>
      </c>
      <c r="BM151" s="246" t="s">
        <v>1011</v>
      </c>
    </row>
    <row r="152" s="2" customFormat="1">
      <c r="A152" s="38"/>
      <c r="B152" s="39"/>
      <c r="C152" s="40"/>
      <c r="D152" s="248" t="s">
        <v>139</v>
      </c>
      <c r="E152" s="40"/>
      <c r="F152" s="249" t="s">
        <v>1012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139</v>
      </c>
      <c r="AU152" s="17" t="s">
        <v>84</v>
      </c>
    </row>
    <row r="153" s="14" customFormat="1">
      <c r="A153" s="14"/>
      <c r="B153" s="278"/>
      <c r="C153" s="279"/>
      <c r="D153" s="248" t="s">
        <v>666</v>
      </c>
      <c r="E153" s="280" t="s">
        <v>1</v>
      </c>
      <c r="F153" s="281" t="s">
        <v>1223</v>
      </c>
      <c r="G153" s="279"/>
      <c r="H153" s="282">
        <v>81</v>
      </c>
      <c r="I153" s="283"/>
      <c r="J153" s="279"/>
      <c r="K153" s="279"/>
      <c r="L153" s="284"/>
      <c r="M153" s="285"/>
      <c r="N153" s="286"/>
      <c r="O153" s="286"/>
      <c r="P153" s="286"/>
      <c r="Q153" s="286"/>
      <c r="R153" s="286"/>
      <c r="S153" s="286"/>
      <c r="T153" s="28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8" t="s">
        <v>666</v>
      </c>
      <c r="AU153" s="288" t="s">
        <v>84</v>
      </c>
      <c r="AV153" s="14" t="s">
        <v>84</v>
      </c>
      <c r="AW153" s="14" t="s">
        <v>31</v>
      </c>
      <c r="AX153" s="14" t="s">
        <v>82</v>
      </c>
      <c r="AY153" s="288" t="s">
        <v>129</v>
      </c>
    </row>
    <row r="154" s="2" customFormat="1" ht="21.75" customHeight="1">
      <c r="A154" s="38"/>
      <c r="B154" s="39"/>
      <c r="C154" s="235" t="s">
        <v>203</v>
      </c>
      <c r="D154" s="235" t="s">
        <v>132</v>
      </c>
      <c r="E154" s="236" t="s">
        <v>244</v>
      </c>
      <c r="F154" s="237" t="s">
        <v>245</v>
      </c>
      <c r="G154" s="238" t="s">
        <v>157</v>
      </c>
      <c r="H154" s="239">
        <v>36</v>
      </c>
      <c r="I154" s="240"/>
      <c r="J154" s="241">
        <f>ROUND(I154*H154,2)</f>
        <v>0</v>
      </c>
      <c r="K154" s="237" t="s">
        <v>220</v>
      </c>
      <c r="L154" s="44"/>
      <c r="M154" s="242" t="s">
        <v>1</v>
      </c>
      <c r="N154" s="243" t="s">
        <v>39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137</v>
      </c>
      <c r="AT154" s="246" t="s">
        <v>132</v>
      </c>
      <c r="AU154" s="246" t="s">
        <v>84</v>
      </c>
      <c r="AY154" s="17" t="s">
        <v>129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82</v>
      </c>
      <c r="BK154" s="247">
        <f>ROUND(I154*H154,2)</f>
        <v>0</v>
      </c>
      <c r="BL154" s="17" t="s">
        <v>137</v>
      </c>
      <c r="BM154" s="246" t="s">
        <v>1014</v>
      </c>
    </row>
    <row r="155" s="2" customFormat="1">
      <c r="A155" s="38"/>
      <c r="B155" s="39"/>
      <c r="C155" s="40"/>
      <c r="D155" s="248" t="s">
        <v>139</v>
      </c>
      <c r="E155" s="40"/>
      <c r="F155" s="249" t="s">
        <v>247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84</v>
      </c>
    </row>
    <row r="156" s="14" customFormat="1">
      <c r="A156" s="14"/>
      <c r="B156" s="278"/>
      <c r="C156" s="279"/>
      <c r="D156" s="248" t="s">
        <v>666</v>
      </c>
      <c r="E156" s="280" t="s">
        <v>1</v>
      </c>
      <c r="F156" s="281" t="s">
        <v>1224</v>
      </c>
      <c r="G156" s="279"/>
      <c r="H156" s="282">
        <v>36</v>
      </c>
      <c r="I156" s="283"/>
      <c r="J156" s="279"/>
      <c r="K156" s="279"/>
      <c r="L156" s="284"/>
      <c r="M156" s="285"/>
      <c r="N156" s="286"/>
      <c r="O156" s="286"/>
      <c r="P156" s="286"/>
      <c r="Q156" s="286"/>
      <c r="R156" s="286"/>
      <c r="S156" s="286"/>
      <c r="T156" s="28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8" t="s">
        <v>666</v>
      </c>
      <c r="AU156" s="288" t="s">
        <v>84</v>
      </c>
      <c r="AV156" s="14" t="s">
        <v>84</v>
      </c>
      <c r="AW156" s="14" t="s">
        <v>31</v>
      </c>
      <c r="AX156" s="14" t="s">
        <v>82</v>
      </c>
      <c r="AY156" s="288" t="s">
        <v>129</v>
      </c>
    </row>
    <row r="157" s="2" customFormat="1" ht="21.75" customHeight="1">
      <c r="A157" s="38"/>
      <c r="B157" s="39"/>
      <c r="C157" s="253" t="s">
        <v>208</v>
      </c>
      <c r="D157" s="253" t="s">
        <v>263</v>
      </c>
      <c r="E157" s="254" t="s">
        <v>276</v>
      </c>
      <c r="F157" s="255" t="s">
        <v>277</v>
      </c>
      <c r="G157" s="256" t="s">
        <v>278</v>
      </c>
      <c r="H157" s="257">
        <v>60</v>
      </c>
      <c r="I157" s="258"/>
      <c r="J157" s="259">
        <f>ROUND(I157*H157,2)</f>
        <v>0</v>
      </c>
      <c r="K157" s="255" t="s">
        <v>220</v>
      </c>
      <c r="L157" s="260"/>
      <c r="M157" s="261" t="s">
        <v>1</v>
      </c>
      <c r="N157" s="262" t="s">
        <v>39</v>
      </c>
      <c r="O157" s="91"/>
      <c r="P157" s="244">
        <f>O157*H157</f>
        <v>0</v>
      </c>
      <c r="Q157" s="244">
        <v>1</v>
      </c>
      <c r="R157" s="244">
        <f>Q157*H157</f>
        <v>60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175</v>
      </c>
      <c r="AT157" s="246" t="s">
        <v>263</v>
      </c>
      <c r="AU157" s="246" t="s">
        <v>84</v>
      </c>
      <c r="AY157" s="17" t="s">
        <v>129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137</v>
      </c>
      <c r="BM157" s="246" t="s">
        <v>1016</v>
      </c>
    </row>
    <row r="158" s="2" customFormat="1">
      <c r="A158" s="38"/>
      <c r="B158" s="39"/>
      <c r="C158" s="40"/>
      <c r="D158" s="248" t="s">
        <v>139</v>
      </c>
      <c r="E158" s="40"/>
      <c r="F158" s="249" t="s">
        <v>277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84</v>
      </c>
    </row>
    <row r="159" s="2" customFormat="1" ht="21.75" customHeight="1">
      <c r="A159" s="38"/>
      <c r="B159" s="39"/>
      <c r="C159" s="253" t="s">
        <v>8</v>
      </c>
      <c r="D159" s="253" t="s">
        <v>263</v>
      </c>
      <c r="E159" s="254" t="s">
        <v>523</v>
      </c>
      <c r="F159" s="255" t="s">
        <v>524</v>
      </c>
      <c r="G159" s="256" t="s">
        <v>278</v>
      </c>
      <c r="H159" s="257">
        <v>14.58</v>
      </c>
      <c r="I159" s="258"/>
      <c r="J159" s="259">
        <f>ROUND(I159*H159,2)</f>
        <v>0</v>
      </c>
      <c r="K159" s="255" t="s">
        <v>220</v>
      </c>
      <c r="L159" s="260"/>
      <c r="M159" s="261" t="s">
        <v>1</v>
      </c>
      <c r="N159" s="262" t="s">
        <v>39</v>
      </c>
      <c r="O159" s="91"/>
      <c r="P159" s="244">
        <f>O159*H159</f>
        <v>0</v>
      </c>
      <c r="Q159" s="244">
        <v>1</v>
      </c>
      <c r="R159" s="244">
        <f>Q159*H159</f>
        <v>14.58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175</v>
      </c>
      <c r="AT159" s="246" t="s">
        <v>263</v>
      </c>
      <c r="AU159" s="246" t="s">
        <v>84</v>
      </c>
      <c r="AY159" s="17" t="s">
        <v>129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82</v>
      </c>
      <c r="BK159" s="247">
        <f>ROUND(I159*H159,2)</f>
        <v>0</v>
      </c>
      <c r="BL159" s="17" t="s">
        <v>137</v>
      </c>
      <c r="BM159" s="246" t="s">
        <v>1017</v>
      </c>
    </row>
    <row r="160" s="2" customFormat="1">
      <c r="A160" s="38"/>
      <c r="B160" s="39"/>
      <c r="C160" s="40"/>
      <c r="D160" s="248" t="s">
        <v>139</v>
      </c>
      <c r="E160" s="40"/>
      <c r="F160" s="249" t="s">
        <v>524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84</v>
      </c>
    </row>
    <row r="161" s="14" customFormat="1">
      <c r="A161" s="14"/>
      <c r="B161" s="278"/>
      <c r="C161" s="279"/>
      <c r="D161" s="248" t="s">
        <v>666</v>
      </c>
      <c r="E161" s="280" t="s">
        <v>1</v>
      </c>
      <c r="F161" s="281" t="s">
        <v>1225</v>
      </c>
      <c r="G161" s="279"/>
      <c r="H161" s="282">
        <v>14.58</v>
      </c>
      <c r="I161" s="283"/>
      <c r="J161" s="279"/>
      <c r="K161" s="279"/>
      <c r="L161" s="284"/>
      <c r="M161" s="285"/>
      <c r="N161" s="286"/>
      <c r="O161" s="286"/>
      <c r="P161" s="286"/>
      <c r="Q161" s="286"/>
      <c r="R161" s="286"/>
      <c r="S161" s="286"/>
      <c r="T161" s="28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8" t="s">
        <v>666</v>
      </c>
      <c r="AU161" s="288" t="s">
        <v>84</v>
      </c>
      <c r="AV161" s="14" t="s">
        <v>84</v>
      </c>
      <c r="AW161" s="14" t="s">
        <v>31</v>
      </c>
      <c r="AX161" s="14" t="s">
        <v>82</v>
      </c>
      <c r="AY161" s="288" t="s">
        <v>129</v>
      </c>
    </row>
    <row r="162" s="2" customFormat="1" ht="21.75" customHeight="1">
      <c r="A162" s="38"/>
      <c r="B162" s="39"/>
      <c r="C162" s="253" t="s">
        <v>217</v>
      </c>
      <c r="D162" s="253" t="s">
        <v>263</v>
      </c>
      <c r="E162" s="254" t="s">
        <v>796</v>
      </c>
      <c r="F162" s="255" t="s">
        <v>797</v>
      </c>
      <c r="G162" s="256" t="s">
        <v>278</v>
      </c>
      <c r="H162" s="257">
        <v>10.9</v>
      </c>
      <c r="I162" s="258"/>
      <c r="J162" s="259">
        <f>ROUND(I162*H162,2)</f>
        <v>0</v>
      </c>
      <c r="K162" s="255" t="s">
        <v>220</v>
      </c>
      <c r="L162" s="260"/>
      <c r="M162" s="261" t="s">
        <v>1</v>
      </c>
      <c r="N162" s="262" t="s">
        <v>39</v>
      </c>
      <c r="O162" s="91"/>
      <c r="P162" s="244">
        <f>O162*H162</f>
        <v>0</v>
      </c>
      <c r="Q162" s="244">
        <v>1</v>
      </c>
      <c r="R162" s="244">
        <f>Q162*H162</f>
        <v>10.9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175</v>
      </c>
      <c r="AT162" s="246" t="s">
        <v>263</v>
      </c>
      <c r="AU162" s="246" t="s">
        <v>84</v>
      </c>
      <c r="AY162" s="17" t="s">
        <v>129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82</v>
      </c>
      <c r="BK162" s="247">
        <f>ROUND(I162*H162,2)</f>
        <v>0</v>
      </c>
      <c r="BL162" s="17" t="s">
        <v>137</v>
      </c>
      <c r="BM162" s="246" t="s">
        <v>1019</v>
      </c>
    </row>
    <row r="163" s="2" customFormat="1">
      <c r="A163" s="38"/>
      <c r="B163" s="39"/>
      <c r="C163" s="40"/>
      <c r="D163" s="248" t="s">
        <v>139</v>
      </c>
      <c r="E163" s="40"/>
      <c r="F163" s="249" t="s">
        <v>797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84</v>
      </c>
    </row>
    <row r="164" s="14" customFormat="1">
      <c r="A164" s="14"/>
      <c r="B164" s="278"/>
      <c r="C164" s="279"/>
      <c r="D164" s="248" t="s">
        <v>666</v>
      </c>
      <c r="E164" s="280" t="s">
        <v>1</v>
      </c>
      <c r="F164" s="281" t="s">
        <v>1226</v>
      </c>
      <c r="G164" s="279"/>
      <c r="H164" s="282">
        <v>10.9</v>
      </c>
      <c r="I164" s="283"/>
      <c r="J164" s="279"/>
      <c r="K164" s="279"/>
      <c r="L164" s="284"/>
      <c r="M164" s="285"/>
      <c r="N164" s="286"/>
      <c r="O164" s="286"/>
      <c r="P164" s="286"/>
      <c r="Q164" s="286"/>
      <c r="R164" s="286"/>
      <c r="S164" s="286"/>
      <c r="T164" s="28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8" t="s">
        <v>666</v>
      </c>
      <c r="AU164" s="288" t="s">
        <v>84</v>
      </c>
      <c r="AV164" s="14" t="s">
        <v>84</v>
      </c>
      <c r="AW164" s="14" t="s">
        <v>31</v>
      </c>
      <c r="AX164" s="14" t="s">
        <v>82</v>
      </c>
      <c r="AY164" s="288" t="s">
        <v>129</v>
      </c>
    </row>
    <row r="165" s="2" customFormat="1" ht="21.75" customHeight="1">
      <c r="A165" s="38"/>
      <c r="B165" s="39"/>
      <c r="C165" s="253" t="s">
        <v>223</v>
      </c>
      <c r="D165" s="253" t="s">
        <v>263</v>
      </c>
      <c r="E165" s="254" t="s">
        <v>301</v>
      </c>
      <c r="F165" s="255" t="s">
        <v>302</v>
      </c>
      <c r="G165" s="256" t="s">
        <v>303</v>
      </c>
      <c r="H165" s="257">
        <v>2.5</v>
      </c>
      <c r="I165" s="258"/>
      <c r="J165" s="259">
        <f>ROUND(I165*H165,2)</f>
        <v>0</v>
      </c>
      <c r="K165" s="255" t="s">
        <v>220</v>
      </c>
      <c r="L165" s="260"/>
      <c r="M165" s="261" t="s">
        <v>1</v>
      </c>
      <c r="N165" s="262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175</v>
      </c>
      <c r="AT165" s="246" t="s">
        <v>263</v>
      </c>
      <c r="AU165" s="246" t="s">
        <v>84</v>
      </c>
      <c r="AY165" s="17" t="s">
        <v>129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137</v>
      </c>
      <c r="BM165" s="246" t="s">
        <v>1021</v>
      </c>
    </row>
    <row r="166" s="2" customFormat="1">
      <c r="A166" s="38"/>
      <c r="B166" s="39"/>
      <c r="C166" s="40"/>
      <c r="D166" s="248" t="s">
        <v>139</v>
      </c>
      <c r="E166" s="40"/>
      <c r="F166" s="249" t="s">
        <v>302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84</v>
      </c>
    </row>
    <row r="167" s="2" customFormat="1" ht="21.75" customHeight="1">
      <c r="A167" s="38"/>
      <c r="B167" s="39"/>
      <c r="C167" s="253" t="s">
        <v>228</v>
      </c>
      <c r="D167" s="253" t="s">
        <v>263</v>
      </c>
      <c r="E167" s="254" t="s">
        <v>846</v>
      </c>
      <c r="F167" s="255" t="s">
        <v>847</v>
      </c>
      <c r="G167" s="256" t="s">
        <v>278</v>
      </c>
      <c r="H167" s="257">
        <v>9.3149999999999995</v>
      </c>
      <c r="I167" s="258"/>
      <c r="J167" s="259">
        <f>ROUND(I167*H167,2)</f>
        <v>0</v>
      </c>
      <c r="K167" s="255" t="s">
        <v>220</v>
      </c>
      <c r="L167" s="260"/>
      <c r="M167" s="261" t="s">
        <v>1</v>
      </c>
      <c r="N167" s="262" t="s">
        <v>39</v>
      </c>
      <c r="O167" s="91"/>
      <c r="P167" s="244">
        <f>O167*H167</f>
        <v>0</v>
      </c>
      <c r="Q167" s="244">
        <v>1</v>
      </c>
      <c r="R167" s="244">
        <f>Q167*H167</f>
        <v>9.3149999999999995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175</v>
      </c>
      <c r="AT167" s="246" t="s">
        <v>263</v>
      </c>
      <c r="AU167" s="246" t="s">
        <v>84</v>
      </c>
      <c r="AY167" s="17" t="s">
        <v>129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137</v>
      </c>
      <c r="BM167" s="246" t="s">
        <v>1022</v>
      </c>
    </row>
    <row r="168" s="2" customFormat="1">
      <c r="A168" s="38"/>
      <c r="B168" s="39"/>
      <c r="C168" s="40"/>
      <c r="D168" s="248" t="s">
        <v>139</v>
      </c>
      <c r="E168" s="40"/>
      <c r="F168" s="249" t="s">
        <v>847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84</v>
      </c>
    </row>
    <row r="169" s="14" customFormat="1">
      <c r="A169" s="14"/>
      <c r="B169" s="278"/>
      <c r="C169" s="279"/>
      <c r="D169" s="248" t="s">
        <v>666</v>
      </c>
      <c r="E169" s="280" t="s">
        <v>1</v>
      </c>
      <c r="F169" s="281" t="s">
        <v>1227</v>
      </c>
      <c r="G169" s="279"/>
      <c r="H169" s="282">
        <v>9.3149999999999995</v>
      </c>
      <c r="I169" s="283"/>
      <c r="J169" s="279"/>
      <c r="K169" s="279"/>
      <c r="L169" s="284"/>
      <c r="M169" s="285"/>
      <c r="N169" s="286"/>
      <c r="O169" s="286"/>
      <c r="P169" s="286"/>
      <c r="Q169" s="286"/>
      <c r="R169" s="286"/>
      <c r="S169" s="286"/>
      <c r="T169" s="28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8" t="s">
        <v>666</v>
      </c>
      <c r="AU169" s="288" t="s">
        <v>84</v>
      </c>
      <c r="AV169" s="14" t="s">
        <v>84</v>
      </c>
      <c r="AW169" s="14" t="s">
        <v>31</v>
      </c>
      <c r="AX169" s="14" t="s">
        <v>82</v>
      </c>
      <c r="AY169" s="288" t="s">
        <v>129</v>
      </c>
    </row>
    <row r="170" s="2" customFormat="1" ht="21.75" customHeight="1">
      <c r="A170" s="38"/>
      <c r="B170" s="39"/>
      <c r="C170" s="253" t="s">
        <v>233</v>
      </c>
      <c r="D170" s="253" t="s">
        <v>263</v>
      </c>
      <c r="E170" s="254" t="s">
        <v>297</v>
      </c>
      <c r="F170" s="255" t="s">
        <v>298</v>
      </c>
      <c r="G170" s="256" t="s">
        <v>278</v>
      </c>
      <c r="H170" s="257">
        <v>17.82</v>
      </c>
      <c r="I170" s="258"/>
      <c r="J170" s="259">
        <f>ROUND(I170*H170,2)</f>
        <v>0</v>
      </c>
      <c r="K170" s="255" t="s">
        <v>220</v>
      </c>
      <c r="L170" s="260"/>
      <c r="M170" s="261" t="s">
        <v>1</v>
      </c>
      <c r="N170" s="262" t="s">
        <v>39</v>
      </c>
      <c r="O170" s="91"/>
      <c r="P170" s="244">
        <f>O170*H170</f>
        <v>0</v>
      </c>
      <c r="Q170" s="244">
        <v>1</v>
      </c>
      <c r="R170" s="244">
        <f>Q170*H170</f>
        <v>17.82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175</v>
      </c>
      <c r="AT170" s="246" t="s">
        <v>263</v>
      </c>
      <c r="AU170" s="246" t="s">
        <v>84</v>
      </c>
      <c r="AY170" s="17" t="s">
        <v>129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82</v>
      </c>
      <c r="BK170" s="247">
        <f>ROUND(I170*H170,2)</f>
        <v>0</v>
      </c>
      <c r="BL170" s="17" t="s">
        <v>137</v>
      </c>
      <c r="BM170" s="246" t="s">
        <v>1024</v>
      </c>
    </row>
    <row r="171" s="2" customFormat="1">
      <c r="A171" s="38"/>
      <c r="B171" s="39"/>
      <c r="C171" s="40"/>
      <c r="D171" s="248" t="s">
        <v>139</v>
      </c>
      <c r="E171" s="40"/>
      <c r="F171" s="249" t="s">
        <v>298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139</v>
      </c>
      <c r="AU171" s="17" t="s">
        <v>84</v>
      </c>
    </row>
    <row r="172" s="14" customFormat="1">
      <c r="A172" s="14"/>
      <c r="B172" s="278"/>
      <c r="C172" s="279"/>
      <c r="D172" s="248" t="s">
        <v>666</v>
      </c>
      <c r="E172" s="280" t="s">
        <v>1</v>
      </c>
      <c r="F172" s="281" t="s">
        <v>1228</v>
      </c>
      <c r="G172" s="279"/>
      <c r="H172" s="282">
        <v>17.82</v>
      </c>
      <c r="I172" s="283"/>
      <c r="J172" s="279"/>
      <c r="K172" s="279"/>
      <c r="L172" s="284"/>
      <c r="M172" s="285"/>
      <c r="N172" s="286"/>
      <c r="O172" s="286"/>
      <c r="P172" s="286"/>
      <c r="Q172" s="286"/>
      <c r="R172" s="286"/>
      <c r="S172" s="286"/>
      <c r="T172" s="28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8" t="s">
        <v>666</v>
      </c>
      <c r="AU172" s="288" t="s">
        <v>84</v>
      </c>
      <c r="AV172" s="14" t="s">
        <v>84</v>
      </c>
      <c r="AW172" s="14" t="s">
        <v>31</v>
      </c>
      <c r="AX172" s="14" t="s">
        <v>82</v>
      </c>
      <c r="AY172" s="288" t="s">
        <v>129</v>
      </c>
    </row>
    <row r="173" s="2" customFormat="1" ht="21.75" customHeight="1">
      <c r="A173" s="38"/>
      <c r="B173" s="39"/>
      <c r="C173" s="253" t="s">
        <v>239</v>
      </c>
      <c r="D173" s="253" t="s">
        <v>263</v>
      </c>
      <c r="E173" s="254" t="s">
        <v>1026</v>
      </c>
      <c r="F173" s="255" t="s">
        <v>1027</v>
      </c>
      <c r="G173" s="256" t="s">
        <v>278</v>
      </c>
      <c r="H173" s="257">
        <v>17.82</v>
      </c>
      <c r="I173" s="258"/>
      <c r="J173" s="259">
        <f>ROUND(I173*H173,2)</f>
        <v>0</v>
      </c>
      <c r="K173" s="255" t="s">
        <v>220</v>
      </c>
      <c r="L173" s="260"/>
      <c r="M173" s="261" t="s">
        <v>1</v>
      </c>
      <c r="N173" s="262" t="s">
        <v>39</v>
      </c>
      <c r="O173" s="91"/>
      <c r="P173" s="244">
        <f>O173*H173</f>
        <v>0</v>
      </c>
      <c r="Q173" s="244">
        <v>1</v>
      </c>
      <c r="R173" s="244">
        <f>Q173*H173</f>
        <v>17.82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175</v>
      </c>
      <c r="AT173" s="246" t="s">
        <v>263</v>
      </c>
      <c r="AU173" s="246" t="s">
        <v>84</v>
      </c>
      <c r="AY173" s="17" t="s">
        <v>129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82</v>
      </c>
      <c r="BK173" s="247">
        <f>ROUND(I173*H173,2)</f>
        <v>0</v>
      </c>
      <c r="BL173" s="17" t="s">
        <v>137</v>
      </c>
      <c r="BM173" s="246" t="s">
        <v>1028</v>
      </c>
    </row>
    <row r="174" s="2" customFormat="1">
      <c r="A174" s="38"/>
      <c r="B174" s="39"/>
      <c r="C174" s="40"/>
      <c r="D174" s="248" t="s">
        <v>139</v>
      </c>
      <c r="E174" s="40"/>
      <c r="F174" s="249" t="s">
        <v>1027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84</v>
      </c>
    </row>
    <row r="175" s="14" customFormat="1">
      <c r="A175" s="14"/>
      <c r="B175" s="278"/>
      <c r="C175" s="279"/>
      <c r="D175" s="248" t="s">
        <v>666</v>
      </c>
      <c r="E175" s="280" t="s">
        <v>1</v>
      </c>
      <c r="F175" s="281" t="s">
        <v>1228</v>
      </c>
      <c r="G175" s="279"/>
      <c r="H175" s="282">
        <v>17.82</v>
      </c>
      <c r="I175" s="283"/>
      <c r="J175" s="279"/>
      <c r="K175" s="279"/>
      <c r="L175" s="284"/>
      <c r="M175" s="285"/>
      <c r="N175" s="286"/>
      <c r="O175" s="286"/>
      <c r="P175" s="286"/>
      <c r="Q175" s="286"/>
      <c r="R175" s="286"/>
      <c r="S175" s="286"/>
      <c r="T175" s="28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8" t="s">
        <v>666</v>
      </c>
      <c r="AU175" s="288" t="s">
        <v>84</v>
      </c>
      <c r="AV175" s="14" t="s">
        <v>84</v>
      </c>
      <c r="AW175" s="14" t="s">
        <v>31</v>
      </c>
      <c r="AX175" s="14" t="s">
        <v>82</v>
      </c>
      <c r="AY175" s="288" t="s">
        <v>129</v>
      </c>
    </row>
    <row r="176" s="2" customFormat="1" ht="21.75" customHeight="1">
      <c r="A176" s="38"/>
      <c r="B176" s="39"/>
      <c r="C176" s="253" t="s">
        <v>7</v>
      </c>
      <c r="D176" s="253" t="s">
        <v>263</v>
      </c>
      <c r="E176" s="254" t="s">
        <v>1029</v>
      </c>
      <c r="F176" s="255" t="s">
        <v>1030</v>
      </c>
      <c r="G176" s="256" t="s">
        <v>165</v>
      </c>
      <c r="H176" s="257">
        <v>20</v>
      </c>
      <c r="I176" s="258"/>
      <c r="J176" s="259">
        <f>ROUND(I176*H176,2)</f>
        <v>0</v>
      </c>
      <c r="K176" s="255" t="s">
        <v>220</v>
      </c>
      <c r="L176" s="260"/>
      <c r="M176" s="261" t="s">
        <v>1</v>
      </c>
      <c r="N176" s="262" t="s">
        <v>39</v>
      </c>
      <c r="O176" s="91"/>
      <c r="P176" s="244">
        <f>O176*H176</f>
        <v>0</v>
      </c>
      <c r="Q176" s="244">
        <v>1.1000000000000001</v>
      </c>
      <c r="R176" s="244">
        <f>Q176*H176</f>
        <v>22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175</v>
      </c>
      <c r="AT176" s="246" t="s">
        <v>263</v>
      </c>
      <c r="AU176" s="246" t="s">
        <v>84</v>
      </c>
      <c r="AY176" s="17" t="s">
        <v>129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82</v>
      </c>
      <c r="BK176" s="247">
        <f>ROUND(I176*H176,2)</f>
        <v>0</v>
      </c>
      <c r="BL176" s="17" t="s">
        <v>137</v>
      </c>
      <c r="BM176" s="246" t="s">
        <v>1031</v>
      </c>
    </row>
    <row r="177" s="2" customFormat="1">
      <c r="A177" s="38"/>
      <c r="B177" s="39"/>
      <c r="C177" s="40"/>
      <c r="D177" s="248" t="s">
        <v>139</v>
      </c>
      <c r="E177" s="40"/>
      <c r="F177" s="249" t="s">
        <v>1030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84</v>
      </c>
    </row>
    <row r="178" s="14" customFormat="1">
      <c r="A178" s="14"/>
      <c r="B178" s="278"/>
      <c r="C178" s="279"/>
      <c r="D178" s="248" t="s">
        <v>666</v>
      </c>
      <c r="E178" s="280" t="s">
        <v>1</v>
      </c>
      <c r="F178" s="281" t="s">
        <v>239</v>
      </c>
      <c r="G178" s="279"/>
      <c r="H178" s="282">
        <v>20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8" t="s">
        <v>666</v>
      </c>
      <c r="AU178" s="288" t="s">
        <v>84</v>
      </c>
      <c r="AV178" s="14" t="s">
        <v>84</v>
      </c>
      <c r="AW178" s="14" t="s">
        <v>31</v>
      </c>
      <c r="AX178" s="14" t="s">
        <v>82</v>
      </c>
      <c r="AY178" s="288" t="s">
        <v>129</v>
      </c>
    </row>
    <row r="179" s="2" customFormat="1" ht="21.75" customHeight="1">
      <c r="A179" s="38"/>
      <c r="B179" s="39"/>
      <c r="C179" s="253" t="s">
        <v>248</v>
      </c>
      <c r="D179" s="253" t="s">
        <v>263</v>
      </c>
      <c r="E179" s="254" t="s">
        <v>1033</v>
      </c>
      <c r="F179" s="255" t="s">
        <v>1034</v>
      </c>
      <c r="G179" s="256" t="s">
        <v>157</v>
      </c>
      <c r="H179" s="257">
        <v>23</v>
      </c>
      <c r="I179" s="258"/>
      <c r="J179" s="259">
        <f>ROUND(I179*H179,2)</f>
        <v>0</v>
      </c>
      <c r="K179" s="255" t="s">
        <v>220</v>
      </c>
      <c r="L179" s="260"/>
      <c r="M179" s="261" t="s">
        <v>1</v>
      </c>
      <c r="N179" s="262" t="s">
        <v>39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175</v>
      </c>
      <c r="AT179" s="246" t="s">
        <v>263</v>
      </c>
      <c r="AU179" s="246" t="s">
        <v>84</v>
      </c>
      <c r="AY179" s="17" t="s">
        <v>129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82</v>
      </c>
      <c r="BK179" s="247">
        <f>ROUND(I179*H179,2)</f>
        <v>0</v>
      </c>
      <c r="BL179" s="17" t="s">
        <v>137</v>
      </c>
      <c r="BM179" s="246" t="s">
        <v>1035</v>
      </c>
    </row>
    <row r="180" s="2" customFormat="1">
      <c r="A180" s="38"/>
      <c r="B180" s="39"/>
      <c r="C180" s="40"/>
      <c r="D180" s="248" t="s">
        <v>139</v>
      </c>
      <c r="E180" s="40"/>
      <c r="F180" s="249" t="s">
        <v>1034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84</v>
      </c>
    </row>
    <row r="181" s="2" customFormat="1" ht="21.75" customHeight="1">
      <c r="A181" s="38"/>
      <c r="B181" s="39"/>
      <c r="C181" s="253" t="s">
        <v>253</v>
      </c>
      <c r="D181" s="253" t="s">
        <v>263</v>
      </c>
      <c r="E181" s="254" t="s">
        <v>1036</v>
      </c>
      <c r="F181" s="255" t="s">
        <v>1037</v>
      </c>
      <c r="G181" s="256" t="s">
        <v>165</v>
      </c>
      <c r="H181" s="257">
        <v>2</v>
      </c>
      <c r="I181" s="258"/>
      <c r="J181" s="259">
        <f>ROUND(I181*H181,2)</f>
        <v>0</v>
      </c>
      <c r="K181" s="255" t="s">
        <v>220</v>
      </c>
      <c r="L181" s="260"/>
      <c r="M181" s="261" t="s">
        <v>1</v>
      </c>
      <c r="N181" s="262" t="s">
        <v>39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175</v>
      </c>
      <c r="AT181" s="246" t="s">
        <v>263</v>
      </c>
      <c r="AU181" s="246" t="s">
        <v>84</v>
      </c>
      <c r="AY181" s="17" t="s">
        <v>129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82</v>
      </c>
      <c r="BK181" s="247">
        <f>ROUND(I181*H181,2)</f>
        <v>0</v>
      </c>
      <c r="BL181" s="17" t="s">
        <v>137</v>
      </c>
      <c r="BM181" s="246" t="s">
        <v>1038</v>
      </c>
    </row>
    <row r="182" s="2" customFormat="1">
      <c r="A182" s="38"/>
      <c r="B182" s="39"/>
      <c r="C182" s="40"/>
      <c r="D182" s="248" t="s">
        <v>139</v>
      </c>
      <c r="E182" s="40"/>
      <c r="F182" s="249" t="s">
        <v>1037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139</v>
      </c>
      <c r="AU182" s="17" t="s">
        <v>84</v>
      </c>
    </row>
    <row r="183" s="2" customFormat="1" ht="21.75" customHeight="1">
      <c r="A183" s="38"/>
      <c r="B183" s="39"/>
      <c r="C183" s="253" t="s">
        <v>258</v>
      </c>
      <c r="D183" s="253" t="s">
        <v>263</v>
      </c>
      <c r="E183" s="254" t="s">
        <v>1206</v>
      </c>
      <c r="F183" s="255" t="s">
        <v>1207</v>
      </c>
      <c r="G183" s="256" t="s">
        <v>165</v>
      </c>
      <c r="H183" s="257">
        <v>24</v>
      </c>
      <c r="I183" s="258"/>
      <c r="J183" s="259">
        <f>ROUND(I183*H183,2)</f>
        <v>0</v>
      </c>
      <c r="K183" s="255" t="s">
        <v>220</v>
      </c>
      <c r="L183" s="260"/>
      <c r="M183" s="261" t="s">
        <v>1</v>
      </c>
      <c r="N183" s="262" t="s">
        <v>39</v>
      </c>
      <c r="O183" s="91"/>
      <c r="P183" s="244">
        <f>O183*H183</f>
        <v>0</v>
      </c>
      <c r="Q183" s="244">
        <v>0.32700000000000001</v>
      </c>
      <c r="R183" s="244">
        <f>Q183*H183</f>
        <v>7.8480000000000008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175</v>
      </c>
      <c r="AT183" s="246" t="s">
        <v>263</v>
      </c>
      <c r="AU183" s="246" t="s">
        <v>84</v>
      </c>
      <c r="AY183" s="17" t="s">
        <v>129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82</v>
      </c>
      <c r="BK183" s="247">
        <f>ROUND(I183*H183,2)</f>
        <v>0</v>
      </c>
      <c r="BL183" s="17" t="s">
        <v>137</v>
      </c>
      <c r="BM183" s="246" t="s">
        <v>1229</v>
      </c>
    </row>
    <row r="184" s="2" customFormat="1">
      <c r="A184" s="38"/>
      <c r="B184" s="39"/>
      <c r="C184" s="40"/>
      <c r="D184" s="248" t="s">
        <v>139</v>
      </c>
      <c r="E184" s="40"/>
      <c r="F184" s="249" t="s">
        <v>1207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84</v>
      </c>
    </row>
    <row r="185" s="2" customFormat="1" ht="21.75" customHeight="1">
      <c r="A185" s="38"/>
      <c r="B185" s="39"/>
      <c r="C185" s="253" t="s">
        <v>265</v>
      </c>
      <c r="D185" s="253" t="s">
        <v>263</v>
      </c>
      <c r="E185" s="254" t="s">
        <v>1039</v>
      </c>
      <c r="F185" s="255" t="s">
        <v>1040</v>
      </c>
      <c r="G185" s="256" t="s">
        <v>165</v>
      </c>
      <c r="H185" s="257">
        <v>1</v>
      </c>
      <c r="I185" s="258"/>
      <c r="J185" s="259">
        <f>ROUND(I185*H185,2)</f>
        <v>0</v>
      </c>
      <c r="K185" s="255" t="s">
        <v>220</v>
      </c>
      <c r="L185" s="260"/>
      <c r="M185" s="261" t="s">
        <v>1</v>
      </c>
      <c r="N185" s="262" t="s">
        <v>39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175</v>
      </c>
      <c r="AT185" s="246" t="s">
        <v>263</v>
      </c>
      <c r="AU185" s="246" t="s">
        <v>84</v>
      </c>
      <c r="AY185" s="17" t="s">
        <v>129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82</v>
      </c>
      <c r="BK185" s="247">
        <f>ROUND(I185*H185,2)</f>
        <v>0</v>
      </c>
      <c r="BL185" s="17" t="s">
        <v>137</v>
      </c>
      <c r="BM185" s="246" t="s">
        <v>1041</v>
      </c>
    </row>
    <row r="186" s="2" customFormat="1">
      <c r="A186" s="38"/>
      <c r="B186" s="39"/>
      <c r="C186" s="40"/>
      <c r="D186" s="248" t="s">
        <v>139</v>
      </c>
      <c r="E186" s="40"/>
      <c r="F186" s="249" t="s">
        <v>1040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139</v>
      </c>
      <c r="AU186" s="17" t="s">
        <v>84</v>
      </c>
    </row>
    <row r="187" s="2" customFormat="1" ht="21.75" customHeight="1">
      <c r="A187" s="38"/>
      <c r="B187" s="39"/>
      <c r="C187" s="253" t="s">
        <v>271</v>
      </c>
      <c r="D187" s="253" t="s">
        <v>263</v>
      </c>
      <c r="E187" s="254" t="s">
        <v>1042</v>
      </c>
      <c r="F187" s="255" t="s">
        <v>1043</v>
      </c>
      <c r="G187" s="256" t="s">
        <v>165</v>
      </c>
      <c r="H187" s="257">
        <v>2</v>
      </c>
      <c r="I187" s="258"/>
      <c r="J187" s="259">
        <f>ROUND(I187*H187,2)</f>
        <v>0</v>
      </c>
      <c r="K187" s="255" t="s">
        <v>220</v>
      </c>
      <c r="L187" s="260"/>
      <c r="M187" s="261" t="s">
        <v>1</v>
      </c>
      <c r="N187" s="262" t="s">
        <v>39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175</v>
      </c>
      <c r="AT187" s="246" t="s">
        <v>263</v>
      </c>
      <c r="AU187" s="246" t="s">
        <v>84</v>
      </c>
      <c r="AY187" s="17" t="s">
        <v>129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82</v>
      </c>
      <c r="BK187" s="247">
        <f>ROUND(I187*H187,2)</f>
        <v>0</v>
      </c>
      <c r="BL187" s="17" t="s">
        <v>137</v>
      </c>
      <c r="BM187" s="246" t="s">
        <v>1044</v>
      </c>
    </row>
    <row r="188" s="2" customFormat="1">
      <c r="A188" s="38"/>
      <c r="B188" s="39"/>
      <c r="C188" s="40"/>
      <c r="D188" s="248" t="s">
        <v>139</v>
      </c>
      <c r="E188" s="40"/>
      <c r="F188" s="249" t="s">
        <v>1043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84</v>
      </c>
    </row>
    <row r="189" s="2" customFormat="1" ht="21.75" customHeight="1">
      <c r="A189" s="38"/>
      <c r="B189" s="39"/>
      <c r="C189" s="253" t="s">
        <v>275</v>
      </c>
      <c r="D189" s="253" t="s">
        <v>263</v>
      </c>
      <c r="E189" s="254" t="s">
        <v>579</v>
      </c>
      <c r="F189" s="255" t="s">
        <v>580</v>
      </c>
      <c r="G189" s="256" t="s">
        <v>236</v>
      </c>
      <c r="H189" s="257">
        <v>117.3</v>
      </c>
      <c r="I189" s="258"/>
      <c r="J189" s="259">
        <f>ROUND(I189*H189,2)</f>
        <v>0</v>
      </c>
      <c r="K189" s="255" t="s">
        <v>220</v>
      </c>
      <c r="L189" s="260"/>
      <c r="M189" s="261" t="s">
        <v>1</v>
      </c>
      <c r="N189" s="262" t="s">
        <v>39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175</v>
      </c>
      <c r="AT189" s="246" t="s">
        <v>263</v>
      </c>
      <c r="AU189" s="246" t="s">
        <v>84</v>
      </c>
      <c r="AY189" s="17" t="s">
        <v>129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82</v>
      </c>
      <c r="BK189" s="247">
        <f>ROUND(I189*H189,2)</f>
        <v>0</v>
      </c>
      <c r="BL189" s="17" t="s">
        <v>137</v>
      </c>
      <c r="BM189" s="246" t="s">
        <v>1054</v>
      </c>
    </row>
    <row r="190" s="2" customFormat="1">
      <c r="A190" s="38"/>
      <c r="B190" s="39"/>
      <c r="C190" s="40"/>
      <c r="D190" s="248" t="s">
        <v>139</v>
      </c>
      <c r="E190" s="40"/>
      <c r="F190" s="249" t="s">
        <v>580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139</v>
      </c>
      <c r="AU190" s="17" t="s">
        <v>84</v>
      </c>
    </row>
    <row r="191" s="14" customFormat="1">
      <c r="A191" s="14"/>
      <c r="B191" s="278"/>
      <c r="C191" s="279"/>
      <c r="D191" s="248" t="s">
        <v>666</v>
      </c>
      <c r="E191" s="280" t="s">
        <v>1</v>
      </c>
      <c r="F191" s="281" t="s">
        <v>1230</v>
      </c>
      <c r="G191" s="279"/>
      <c r="H191" s="282">
        <v>117.3</v>
      </c>
      <c r="I191" s="283"/>
      <c r="J191" s="279"/>
      <c r="K191" s="279"/>
      <c r="L191" s="284"/>
      <c r="M191" s="285"/>
      <c r="N191" s="286"/>
      <c r="O191" s="286"/>
      <c r="P191" s="286"/>
      <c r="Q191" s="286"/>
      <c r="R191" s="286"/>
      <c r="S191" s="286"/>
      <c r="T191" s="28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8" t="s">
        <v>666</v>
      </c>
      <c r="AU191" s="288" t="s">
        <v>84</v>
      </c>
      <c r="AV191" s="14" t="s">
        <v>84</v>
      </c>
      <c r="AW191" s="14" t="s">
        <v>31</v>
      </c>
      <c r="AX191" s="14" t="s">
        <v>82</v>
      </c>
      <c r="AY191" s="288" t="s">
        <v>129</v>
      </c>
    </row>
    <row r="192" s="2" customFormat="1" ht="21.75" customHeight="1">
      <c r="A192" s="38"/>
      <c r="B192" s="39"/>
      <c r="C192" s="253" t="s">
        <v>280</v>
      </c>
      <c r="D192" s="253" t="s">
        <v>263</v>
      </c>
      <c r="E192" s="254" t="s">
        <v>529</v>
      </c>
      <c r="F192" s="255" t="s">
        <v>530</v>
      </c>
      <c r="G192" s="256" t="s">
        <v>165</v>
      </c>
      <c r="H192" s="257">
        <v>76</v>
      </c>
      <c r="I192" s="258"/>
      <c r="J192" s="259">
        <f>ROUND(I192*H192,2)</f>
        <v>0</v>
      </c>
      <c r="K192" s="255" t="s">
        <v>220</v>
      </c>
      <c r="L192" s="260"/>
      <c r="M192" s="261" t="s">
        <v>1</v>
      </c>
      <c r="N192" s="262" t="s">
        <v>39</v>
      </c>
      <c r="O192" s="91"/>
      <c r="P192" s="244">
        <f>O192*H192</f>
        <v>0</v>
      </c>
      <c r="Q192" s="244">
        <v>0.0010499999999999999</v>
      </c>
      <c r="R192" s="244">
        <f>Q192*H192</f>
        <v>0.079799999999999996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175</v>
      </c>
      <c r="AT192" s="246" t="s">
        <v>263</v>
      </c>
      <c r="AU192" s="246" t="s">
        <v>84</v>
      </c>
      <c r="AY192" s="17" t="s">
        <v>129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82</v>
      </c>
      <c r="BK192" s="247">
        <f>ROUND(I192*H192,2)</f>
        <v>0</v>
      </c>
      <c r="BL192" s="17" t="s">
        <v>137</v>
      </c>
      <c r="BM192" s="246" t="s">
        <v>1210</v>
      </c>
    </row>
    <row r="193" s="2" customFormat="1">
      <c r="A193" s="38"/>
      <c r="B193" s="39"/>
      <c r="C193" s="40"/>
      <c r="D193" s="248" t="s">
        <v>139</v>
      </c>
      <c r="E193" s="40"/>
      <c r="F193" s="249" t="s">
        <v>530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139</v>
      </c>
      <c r="AU193" s="17" t="s">
        <v>84</v>
      </c>
    </row>
    <row r="194" s="14" customFormat="1">
      <c r="A194" s="14"/>
      <c r="B194" s="278"/>
      <c r="C194" s="279"/>
      <c r="D194" s="248" t="s">
        <v>666</v>
      </c>
      <c r="E194" s="280" t="s">
        <v>1</v>
      </c>
      <c r="F194" s="281" t="s">
        <v>1211</v>
      </c>
      <c r="G194" s="279"/>
      <c r="H194" s="282">
        <v>76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8" t="s">
        <v>666</v>
      </c>
      <c r="AU194" s="288" t="s">
        <v>84</v>
      </c>
      <c r="AV194" s="14" t="s">
        <v>84</v>
      </c>
      <c r="AW194" s="14" t="s">
        <v>31</v>
      </c>
      <c r="AX194" s="14" t="s">
        <v>82</v>
      </c>
      <c r="AY194" s="288" t="s">
        <v>129</v>
      </c>
    </row>
    <row r="195" s="2" customFormat="1" ht="21.75" customHeight="1">
      <c r="A195" s="38"/>
      <c r="B195" s="39"/>
      <c r="C195" s="253" t="s">
        <v>284</v>
      </c>
      <c r="D195" s="253" t="s">
        <v>263</v>
      </c>
      <c r="E195" s="254" t="s">
        <v>266</v>
      </c>
      <c r="F195" s="255" t="s">
        <v>270</v>
      </c>
      <c r="G195" s="256" t="s">
        <v>157</v>
      </c>
      <c r="H195" s="257">
        <v>10.800000000000001</v>
      </c>
      <c r="I195" s="258"/>
      <c r="J195" s="259">
        <f>ROUND(I195*H195,2)</f>
        <v>0</v>
      </c>
      <c r="K195" s="255" t="s">
        <v>220</v>
      </c>
      <c r="L195" s="260"/>
      <c r="M195" s="261" t="s">
        <v>1</v>
      </c>
      <c r="N195" s="262" t="s">
        <v>39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175</v>
      </c>
      <c r="AT195" s="246" t="s">
        <v>263</v>
      </c>
      <c r="AU195" s="246" t="s">
        <v>84</v>
      </c>
      <c r="AY195" s="17" t="s">
        <v>129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82</v>
      </c>
      <c r="BK195" s="247">
        <f>ROUND(I195*H195,2)</f>
        <v>0</v>
      </c>
      <c r="BL195" s="17" t="s">
        <v>137</v>
      </c>
      <c r="BM195" s="246" t="s">
        <v>1212</v>
      </c>
    </row>
    <row r="196" s="2" customFormat="1">
      <c r="A196" s="38"/>
      <c r="B196" s="39"/>
      <c r="C196" s="40"/>
      <c r="D196" s="248" t="s">
        <v>139</v>
      </c>
      <c r="E196" s="40"/>
      <c r="F196" s="249" t="s">
        <v>270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139</v>
      </c>
      <c r="AU196" s="17" t="s">
        <v>84</v>
      </c>
    </row>
    <row r="197" s="14" customFormat="1">
      <c r="A197" s="14"/>
      <c r="B197" s="278"/>
      <c r="C197" s="279"/>
      <c r="D197" s="248" t="s">
        <v>666</v>
      </c>
      <c r="E197" s="280" t="s">
        <v>1</v>
      </c>
      <c r="F197" s="281" t="s">
        <v>1213</v>
      </c>
      <c r="G197" s="279"/>
      <c r="H197" s="282">
        <v>10.800000000000001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8" t="s">
        <v>666</v>
      </c>
      <c r="AU197" s="288" t="s">
        <v>84</v>
      </c>
      <c r="AV197" s="14" t="s">
        <v>84</v>
      </c>
      <c r="AW197" s="14" t="s">
        <v>31</v>
      </c>
      <c r="AX197" s="14" t="s">
        <v>82</v>
      </c>
      <c r="AY197" s="288" t="s">
        <v>129</v>
      </c>
    </row>
    <row r="198" s="2" customFormat="1" ht="33" customHeight="1">
      <c r="A198" s="38"/>
      <c r="B198" s="39"/>
      <c r="C198" s="235" t="s">
        <v>288</v>
      </c>
      <c r="D198" s="235" t="s">
        <v>132</v>
      </c>
      <c r="E198" s="236" t="s">
        <v>1100</v>
      </c>
      <c r="F198" s="237" t="s">
        <v>1101</v>
      </c>
      <c r="G198" s="238" t="s">
        <v>236</v>
      </c>
      <c r="H198" s="239">
        <v>81</v>
      </c>
      <c r="I198" s="240"/>
      <c r="J198" s="241">
        <f>ROUND(I198*H198,2)</f>
        <v>0</v>
      </c>
      <c r="K198" s="237" t="s">
        <v>220</v>
      </c>
      <c r="L198" s="44"/>
      <c r="M198" s="242" t="s">
        <v>1</v>
      </c>
      <c r="N198" s="243" t="s">
        <v>39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137</v>
      </c>
      <c r="AT198" s="246" t="s">
        <v>132</v>
      </c>
      <c r="AU198" s="246" t="s">
        <v>84</v>
      </c>
      <c r="AY198" s="17" t="s">
        <v>129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82</v>
      </c>
      <c r="BK198" s="247">
        <f>ROUND(I198*H198,2)</f>
        <v>0</v>
      </c>
      <c r="BL198" s="17" t="s">
        <v>137</v>
      </c>
      <c r="BM198" s="246" t="s">
        <v>1102</v>
      </c>
    </row>
    <row r="199" s="2" customFormat="1">
      <c r="A199" s="38"/>
      <c r="B199" s="39"/>
      <c r="C199" s="40"/>
      <c r="D199" s="248" t="s">
        <v>139</v>
      </c>
      <c r="E199" s="40"/>
      <c r="F199" s="249" t="s">
        <v>1103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84</v>
      </c>
    </row>
    <row r="200" s="14" customFormat="1">
      <c r="A200" s="14"/>
      <c r="B200" s="278"/>
      <c r="C200" s="279"/>
      <c r="D200" s="248" t="s">
        <v>666</v>
      </c>
      <c r="E200" s="280" t="s">
        <v>1</v>
      </c>
      <c r="F200" s="281" t="s">
        <v>1223</v>
      </c>
      <c r="G200" s="279"/>
      <c r="H200" s="282">
        <v>81</v>
      </c>
      <c r="I200" s="283"/>
      <c r="J200" s="279"/>
      <c r="K200" s="279"/>
      <c r="L200" s="284"/>
      <c r="M200" s="285"/>
      <c r="N200" s="286"/>
      <c r="O200" s="286"/>
      <c r="P200" s="286"/>
      <c r="Q200" s="286"/>
      <c r="R200" s="286"/>
      <c r="S200" s="286"/>
      <c r="T200" s="28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8" t="s">
        <v>666</v>
      </c>
      <c r="AU200" s="288" t="s">
        <v>84</v>
      </c>
      <c r="AV200" s="14" t="s">
        <v>84</v>
      </c>
      <c r="AW200" s="14" t="s">
        <v>31</v>
      </c>
      <c r="AX200" s="14" t="s">
        <v>82</v>
      </c>
      <c r="AY200" s="288" t="s">
        <v>129</v>
      </c>
    </row>
    <row r="201" s="2" customFormat="1" ht="21.75" customHeight="1">
      <c r="A201" s="38"/>
      <c r="B201" s="39"/>
      <c r="C201" s="235" t="s">
        <v>292</v>
      </c>
      <c r="D201" s="235" t="s">
        <v>132</v>
      </c>
      <c r="E201" s="236" t="s">
        <v>493</v>
      </c>
      <c r="F201" s="237" t="s">
        <v>494</v>
      </c>
      <c r="G201" s="238" t="s">
        <v>157</v>
      </c>
      <c r="H201" s="239">
        <v>23</v>
      </c>
      <c r="I201" s="240"/>
      <c r="J201" s="241">
        <f>ROUND(I201*H201,2)</f>
        <v>0</v>
      </c>
      <c r="K201" s="237" t="s">
        <v>220</v>
      </c>
      <c r="L201" s="44"/>
      <c r="M201" s="242" t="s">
        <v>1</v>
      </c>
      <c r="N201" s="243" t="s">
        <v>39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137</v>
      </c>
      <c r="AT201" s="246" t="s">
        <v>132</v>
      </c>
      <c r="AU201" s="246" t="s">
        <v>84</v>
      </c>
      <c r="AY201" s="17" t="s">
        <v>129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82</v>
      </c>
      <c r="BK201" s="247">
        <f>ROUND(I201*H201,2)</f>
        <v>0</v>
      </c>
      <c r="BL201" s="17" t="s">
        <v>137</v>
      </c>
      <c r="BM201" s="246" t="s">
        <v>1104</v>
      </c>
    </row>
    <row r="202" s="2" customFormat="1">
      <c r="A202" s="38"/>
      <c r="B202" s="39"/>
      <c r="C202" s="40"/>
      <c r="D202" s="248" t="s">
        <v>139</v>
      </c>
      <c r="E202" s="40"/>
      <c r="F202" s="249" t="s">
        <v>496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84</v>
      </c>
    </row>
    <row r="203" s="2" customFormat="1" ht="21.75" customHeight="1">
      <c r="A203" s="38"/>
      <c r="B203" s="39"/>
      <c r="C203" s="235" t="s">
        <v>296</v>
      </c>
      <c r="D203" s="235" t="s">
        <v>132</v>
      </c>
      <c r="E203" s="236" t="s">
        <v>497</v>
      </c>
      <c r="F203" s="237" t="s">
        <v>498</v>
      </c>
      <c r="G203" s="238" t="s">
        <v>157</v>
      </c>
      <c r="H203" s="239">
        <v>2</v>
      </c>
      <c r="I203" s="240"/>
      <c r="J203" s="241">
        <f>ROUND(I203*H203,2)</f>
        <v>0</v>
      </c>
      <c r="K203" s="237" t="s">
        <v>220</v>
      </c>
      <c r="L203" s="44"/>
      <c r="M203" s="242" t="s">
        <v>1</v>
      </c>
      <c r="N203" s="243" t="s">
        <v>39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137</v>
      </c>
      <c r="AT203" s="246" t="s">
        <v>132</v>
      </c>
      <c r="AU203" s="246" t="s">
        <v>84</v>
      </c>
      <c r="AY203" s="17" t="s">
        <v>129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137</v>
      </c>
      <c r="BM203" s="246" t="s">
        <v>1105</v>
      </c>
    </row>
    <row r="204" s="2" customFormat="1">
      <c r="A204" s="38"/>
      <c r="B204" s="39"/>
      <c r="C204" s="40"/>
      <c r="D204" s="248" t="s">
        <v>139</v>
      </c>
      <c r="E204" s="40"/>
      <c r="F204" s="249" t="s">
        <v>500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84</v>
      </c>
    </row>
    <row r="205" s="2" customFormat="1" ht="21.75" customHeight="1">
      <c r="A205" s="38"/>
      <c r="B205" s="39"/>
      <c r="C205" s="235" t="s">
        <v>300</v>
      </c>
      <c r="D205" s="235" t="s">
        <v>132</v>
      </c>
      <c r="E205" s="236" t="s">
        <v>1115</v>
      </c>
      <c r="F205" s="237" t="s">
        <v>1116</v>
      </c>
      <c r="G205" s="238" t="s">
        <v>236</v>
      </c>
      <c r="H205" s="239">
        <v>70</v>
      </c>
      <c r="I205" s="240"/>
      <c r="J205" s="241">
        <f>ROUND(I205*H205,2)</f>
        <v>0</v>
      </c>
      <c r="K205" s="237" t="s">
        <v>220</v>
      </c>
      <c r="L205" s="44"/>
      <c r="M205" s="242" t="s">
        <v>1</v>
      </c>
      <c r="N205" s="243" t="s">
        <v>39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137</v>
      </c>
      <c r="AT205" s="246" t="s">
        <v>132</v>
      </c>
      <c r="AU205" s="246" t="s">
        <v>84</v>
      </c>
      <c r="AY205" s="17" t="s">
        <v>129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82</v>
      </c>
      <c r="BK205" s="247">
        <f>ROUND(I205*H205,2)</f>
        <v>0</v>
      </c>
      <c r="BL205" s="17" t="s">
        <v>137</v>
      </c>
      <c r="BM205" s="246" t="s">
        <v>1117</v>
      </c>
    </row>
    <row r="206" s="2" customFormat="1">
      <c r="A206" s="38"/>
      <c r="B206" s="39"/>
      <c r="C206" s="40"/>
      <c r="D206" s="248" t="s">
        <v>139</v>
      </c>
      <c r="E206" s="40"/>
      <c r="F206" s="249" t="s">
        <v>1118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84</v>
      </c>
    </row>
    <row r="207" s="2" customFormat="1">
      <c r="A207" s="38"/>
      <c r="B207" s="39"/>
      <c r="C207" s="40"/>
      <c r="D207" s="248" t="s">
        <v>160</v>
      </c>
      <c r="E207" s="40"/>
      <c r="F207" s="252" t="s">
        <v>1119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160</v>
      </c>
      <c r="AU207" s="17" t="s">
        <v>84</v>
      </c>
    </row>
    <row r="208" s="14" customFormat="1">
      <c r="A208" s="14"/>
      <c r="B208" s="278"/>
      <c r="C208" s="279"/>
      <c r="D208" s="248" t="s">
        <v>666</v>
      </c>
      <c r="E208" s="280" t="s">
        <v>1</v>
      </c>
      <c r="F208" s="281" t="s">
        <v>1231</v>
      </c>
      <c r="G208" s="279"/>
      <c r="H208" s="282">
        <v>70</v>
      </c>
      <c r="I208" s="283"/>
      <c r="J208" s="279"/>
      <c r="K208" s="279"/>
      <c r="L208" s="284"/>
      <c r="M208" s="285"/>
      <c r="N208" s="286"/>
      <c r="O208" s="286"/>
      <c r="P208" s="286"/>
      <c r="Q208" s="286"/>
      <c r="R208" s="286"/>
      <c r="S208" s="286"/>
      <c r="T208" s="28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8" t="s">
        <v>666</v>
      </c>
      <c r="AU208" s="288" t="s">
        <v>84</v>
      </c>
      <c r="AV208" s="14" t="s">
        <v>84</v>
      </c>
      <c r="AW208" s="14" t="s">
        <v>31</v>
      </c>
      <c r="AX208" s="14" t="s">
        <v>82</v>
      </c>
      <c r="AY208" s="288" t="s">
        <v>129</v>
      </c>
    </row>
    <row r="209" s="2" customFormat="1" ht="21.75" customHeight="1">
      <c r="A209" s="38"/>
      <c r="B209" s="39"/>
      <c r="C209" s="235" t="s">
        <v>305</v>
      </c>
      <c r="D209" s="235" t="s">
        <v>132</v>
      </c>
      <c r="E209" s="236" t="s">
        <v>506</v>
      </c>
      <c r="F209" s="237" t="s">
        <v>1121</v>
      </c>
      <c r="G209" s="238" t="s">
        <v>135</v>
      </c>
      <c r="H209" s="239">
        <v>13.800000000000001</v>
      </c>
      <c r="I209" s="240"/>
      <c r="J209" s="241">
        <f>ROUND(I209*H209,2)</f>
        <v>0</v>
      </c>
      <c r="K209" s="237" t="s">
        <v>220</v>
      </c>
      <c r="L209" s="44"/>
      <c r="M209" s="242" t="s">
        <v>1</v>
      </c>
      <c r="N209" s="243" t="s">
        <v>39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137</v>
      </c>
      <c r="AT209" s="246" t="s">
        <v>132</v>
      </c>
      <c r="AU209" s="246" t="s">
        <v>84</v>
      </c>
      <c r="AY209" s="17" t="s">
        <v>129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82</v>
      </c>
      <c r="BK209" s="247">
        <f>ROUND(I209*H209,2)</f>
        <v>0</v>
      </c>
      <c r="BL209" s="17" t="s">
        <v>137</v>
      </c>
      <c r="BM209" s="246" t="s">
        <v>1122</v>
      </c>
    </row>
    <row r="210" s="2" customFormat="1">
      <c r="A210" s="38"/>
      <c r="B210" s="39"/>
      <c r="C210" s="40"/>
      <c r="D210" s="248" t="s">
        <v>139</v>
      </c>
      <c r="E210" s="40"/>
      <c r="F210" s="249" t="s">
        <v>509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84</v>
      </c>
    </row>
    <row r="211" s="14" customFormat="1">
      <c r="A211" s="14"/>
      <c r="B211" s="278"/>
      <c r="C211" s="279"/>
      <c r="D211" s="248" t="s">
        <v>666</v>
      </c>
      <c r="E211" s="280" t="s">
        <v>1</v>
      </c>
      <c r="F211" s="281" t="s">
        <v>1232</v>
      </c>
      <c r="G211" s="279"/>
      <c r="H211" s="282">
        <v>13.800000000000001</v>
      </c>
      <c r="I211" s="283"/>
      <c r="J211" s="279"/>
      <c r="K211" s="279"/>
      <c r="L211" s="284"/>
      <c r="M211" s="285"/>
      <c r="N211" s="286"/>
      <c r="O211" s="286"/>
      <c r="P211" s="286"/>
      <c r="Q211" s="286"/>
      <c r="R211" s="286"/>
      <c r="S211" s="286"/>
      <c r="T211" s="28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8" t="s">
        <v>666</v>
      </c>
      <c r="AU211" s="288" t="s">
        <v>84</v>
      </c>
      <c r="AV211" s="14" t="s">
        <v>84</v>
      </c>
      <c r="AW211" s="14" t="s">
        <v>31</v>
      </c>
      <c r="AX211" s="14" t="s">
        <v>82</v>
      </c>
      <c r="AY211" s="288" t="s">
        <v>129</v>
      </c>
    </row>
    <row r="212" s="2" customFormat="1" ht="21.75" customHeight="1">
      <c r="A212" s="38"/>
      <c r="B212" s="39"/>
      <c r="C212" s="235" t="s">
        <v>311</v>
      </c>
      <c r="D212" s="235" t="s">
        <v>132</v>
      </c>
      <c r="E212" s="236" t="s">
        <v>514</v>
      </c>
      <c r="F212" s="237" t="s">
        <v>515</v>
      </c>
      <c r="G212" s="238" t="s">
        <v>135</v>
      </c>
      <c r="H212" s="239">
        <v>35</v>
      </c>
      <c r="I212" s="240"/>
      <c r="J212" s="241">
        <f>ROUND(I212*H212,2)</f>
        <v>0</v>
      </c>
      <c r="K212" s="237" t="s">
        <v>220</v>
      </c>
      <c r="L212" s="44"/>
      <c r="M212" s="242" t="s">
        <v>1</v>
      </c>
      <c r="N212" s="243" t="s">
        <v>39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137</v>
      </c>
      <c r="AT212" s="246" t="s">
        <v>132</v>
      </c>
      <c r="AU212" s="246" t="s">
        <v>84</v>
      </c>
      <c r="AY212" s="17" t="s">
        <v>129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82</v>
      </c>
      <c r="BK212" s="247">
        <f>ROUND(I212*H212,2)</f>
        <v>0</v>
      </c>
      <c r="BL212" s="17" t="s">
        <v>137</v>
      </c>
      <c r="BM212" s="246" t="s">
        <v>1124</v>
      </c>
    </row>
    <row r="213" s="2" customFormat="1">
      <c r="A213" s="38"/>
      <c r="B213" s="39"/>
      <c r="C213" s="40"/>
      <c r="D213" s="248" t="s">
        <v>139</v>
      </c>
      <c r="E213" s="40"/>
      <c r="F213" s="249" t="s">
        <v>517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139</v>
      </c>
      <c r="AU213" s="17" t="s">
        <v>84</v>
      </c>
    </row>
    <row r="214" s="14" customFormat="1">
      <c r="A214" s="14"/>
      <c r="B214" s="278"/>
      <c r="C214" s="279"/>
      <c r="D214" s="248" t="s">
        <v>666</v>
      </c>
      <c r="E214" s="280" t="s">
        <v>1</v>
      </c>
      <c r="F214" s="281" t="s">
        <v>1233</v>
      </c>
      <c r="G214" s="279"/>
      <c r="H214" s="282">
        <v>35</v>
      </c>
      <c r="I214" s="283"/>
      <c r="J214" s="279"/>
      <c r="K214" s="279"/>
      <c r="L214" s="284"/>
      <c r="M214" s="285"/>
      <c r="N214" s="286"/>
      <c r="O214" s="286"/>
      <c r="P214" s="286"/>
      <c r="Q214" s="286"/>
      <c r="R214" s="286"/>
      <c r="S214" s="286"/>
      <c r="T214" s="28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8" t="s">
        <v>666</v>
      </c>
      <c r="AU214" s="288" t="s">
        <v>84</v>
      </c>
      <c r="AV214" s="14" t="s">
        <v>84</v>
      </c>
      <c r="AW214" s="14" t="s">
        <v>31</v>
      </c>
      <c r="AX214" s="14" t="s">
        <v>82</v>
      </c>
      <c r="AY214" s="288" t="s">
        <v>129</v>
      </c>
    </row>
    <row r="215" s="12" customFormat="1" ht="25.92" customHeight="1">
      <c r="A215" s="12"/>
      <c r="B215" s="219"/>
      <c r="C215" s="220"/>
      <c r="D215" s="221" t="s">
        <v>73</v>
      </c>
      <c r="E215" s="222" t="s">
        <v>309</v>
      </c>
      <c r="F215" s="222" t="s">
        <v>310</v>
      </c>
      <c r="G215" s="220"/>
      <c r="H215" s="220"/>
      <c r="I215" s="223"/>
      <c r="J215" s="224">
        <f>BK215</f>
        <v>0</v>
      </c>
      <c r="K215" s="220"/>
      <c r="L215" s="225"/>
      <c r="M215" s="226"/>
      <c r="N215" s="227"/>
      <c r="O215" s="227"/>
      <c r="P215" s="228">
        <f>SUM(P216:P230)</f>
        <v>0</v>
      </c>
      <c r="Q215" s="227"/>
      <c r="R215" s="228">
        <f>SUM(R216:R230)</f>
        <v>0</v>
      </c>
      <c r="S215" s="227"/>
      <c r="T215" s="229">
        <f>SUM(T216:T230)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0" t="s">
        <v>137</v>
      </c>
      <c r="AT215" s="231" t="s">
        <v>73</v>
      </c>
      <c r="AU215" s="231" t="s">
        <v>74</v>
      </c>
      <c r="AY215" s="230" t="s">
        <v>129</v>
      </c>
      <c r="BK215" s="232">
        <f>SUM(BK216:BK230)</f>
        <v>0</v>
      </c>
    </row>
    <row r="216" s="2" customFormat="1" ht="44.25" customHeight="1">
      <c r="A216" s="38"/>
      <c r="B216" s="39"/>
      <c r="C216" s="235" t="s">
        <v>316</v>
      </c>
      <c r="D216" s="235" t="s">
        <v>132</v>
      </c>
      <c r="E216" s="236" t="s">
        <v>1126</v>
      </c>
      <c r="F216" s="237" t="s">
        <v>1127</v>
      </c>
      <c r="G216" s="238" t="s">
        <v>278</v>
      </c>
      <c r="H216" s="239">
        <v>150</v>
      </c>
      <c r="I216" s="240"/>
      <c r="J216" s="241">
        <f>ROUND(I216*H216,2)</f>
        <v>0</v>
      </c>
      <c r="K216" s="237" t="s">
        <v>220</v>
      </c>
      <c r="L216" s="44"/>
      <c r="M216" s="242" t="s">
        <v>1</v>
      </c>
      <c r="N216" s="243" t="s">
        <v>39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314</v>
      </c>
      <c r="AT216" s="246" t="s">
        <v>132</v>
      </c>
      <c r="AU216" s="246" t="s">
        <v>82</v>
      </c>
      <c r="AY216" s="17" t="s">
        <v>129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82</v>
      </c>
      <c r="BK216" s="247">
        <f>ROUND(I216*H216,2)</f>
        <v>0</v>
      </c>
      <c r="BL216" s="17" t="s">
        <v>314</v>
      </c>
      <c r="BM216" s="246" t="s">
        <v>1128</v>
      </c>
    </row>
    <row r="217" s="2" customFormat="1">
      <c r="A217" s="38"/>
      <c r="B217" s="39"/>
      <c r="C217" s="40"/>
      <c r="D217" s="248" t="s">
        <v>139</v>
      </c>
      <c r="E217" s="40"/>
      <c r="F217" s="249" t="s">
        <v>1129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139</v>
      </c>
      <c r="AU217" s="17" t="s">
        <v>82</v>
      </c>
    </row>
    <row r="218" s="2" customFormat="1">
      <c r="A218" s="38"/>
      <c r="B218" s="39"/>
      <c r="C218" s="40"/>
      <c r="D218" s="248" t="s">
        <v>160</v>
      </c>
      <c r="E218" s="40"/>
      <c r="F218" s="252" t="s">
        <v>337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160</v>
      </c>
      <c r="AU218" s="17" t="s">
        <v>82</v>
      </c>
    </row>
    <row r="219" s="2" customFormat="1" ht="44.25" customHeight="1">
      <c r="A219" s="38"/>
      <c r="B219" s="39"/>
      <c r="C219" s="235" t="s">
        <v>321</v>
      </c>
      <c r="D219" s="235" t="s">
        <v>132</v>
      </c>
      <c r="E219" s="236" t="s">
        <v>1130</v>
      </c>
      <c r="F219" s="237" t="s">
        <v>1131</v>
      </c>
      <c r="G219" s="238" t="s">
        <v>278</v>
      </c>
      <c r="H219" s="239">
        <v>130</v>
      </c>
      <c r="I219" s="240"/>
      <c r="J219" s="241">
        <f>ROUND(I219*H219,2)</f>
        <v>0</v>
      </c>
      <c r="K219" s="237" t="s">
        <v>220</v>
      </c>
      <c r="L219" s="44"/>
      <c r="M219" s="242" t="s">
        <v>1</v>
      </c>
      <c r="N219" s="243" t="s">
        <v>39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314</v>
      </c>
      <c r="AT219" s="246" t="s">
        <v>132</v>
      </c>
      <c r="AU219" s="246" t="s">
        <v>82</v>
      </c>
      <c r="AY219" s="17" t="s">
        <v>129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82</v>
      </c>
      <c r="BK219" s="247">
        <f>ROUND(I219*H219,2)</f>
        <v>0</v>
      </c>
      <c r="BL219" s="17" t="s">
        <v>314</v>
      </c>
      <c r="BM219" s="246" t="s">
        <v>1132</v>
      </c>
    </row>
    <row r="220" s="2" customFormat="1">
      <c r="A220" s="38"/>
      <c r="B220" s="39"/>
      <c r="C220" s="40"/>
      <c r="D220" s="248" t="s">
        <v>139</v>
      </c>
      <c r="E220" s="40"/>
      <c r="F220" s="249" t="s">
        <v>1133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139</v>
      </c>
      <c r="AU220" s="17" t="s">
        <v>82</v>
      </c>
    </row>
    <row r="221" s="2" customFormat="1">
      <c r="A221" s="38"/>
      <c r="B221" s="39"/>
      <c r="C221" s="40"/>
      <c r="D221" s="248" t="s">
        <v>160</v>
      </c>
      <c r="E221" s="40"/>
      <c r="F221" s="252" t="s">
        <v>337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160</v>
      </c>
      <c r="AU221" s="17" t="s">
        <v>82</v>
      </c>
    </row>
    <row r="222" s="2" customFormat="1" ht="55.5" customHeight="1">
      <c r="A222" s="38"/>
      <c r="B222" s="39"/>
      <c r="C222" s="235" t="s">
        <v>326</v>
      </c>
      <c r="D222" s="235" t="s">
        <v>132</v>
      </c>
      <c r="E222" s="236" t="s">
        <v>1134</v>
      </c>
      <c r="F222" s="237" t="s">
        <v>1135</v>
      </c>
      <c r="G222" s="238" t="s">
        <v>278</v>
      </c>
      <c r="H222" s="239">
        <v>29.800000000000001</v>
      </c>
      <c r="I222" s="240"/>
      <c r="J222" s="241">
        <f>ROUND(I222*H222,2)</f>
        <v>0</v>
      </c>
      <c r="K222" s="237" t="s">
        <v>220</v>
      </c>
      <c r="L222" s="44"/>
      <c r="M222" s="242" t="s">
        <v>1</v>
      </c>
      <c r="N222" s="243" t="s">
        <v>39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314</v>
      </c>
      <c r="AT222" s="246" t="s">
        <v>132</v>
      </c>
      <c r="AU222" s="246" t="s">
        <v>82</v>
      </c>
      <c r="AY222" s="17" t="s">
        <v>129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82</v>
      </c>
      <c r="BK222" s="247">
        <f>ROUND(I222*H222,2)</f>
        <v>0</v>
      </c>
      <c r="BL222" s="17" t="s">
        <v>314</v>
      </c>
      <c r="BM222" s="246" t="s">
        <v>1136</v>
      </c>
    </row>
    <row r="223" s="2" customFormat="1">
      <c r="A223" s="38"/>
      <c r="B223" s="39"/>
      <c r="C223" s="40"/>
      <c r="D223" s="248" t="s">
        <v>139</v>
      </c>
      <c r="E223" s="40"/>
      <c r="F223" s="249" t="s">
        <v>1137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139</v>
      </c>
      <c r="AU223" s="17" t="s">
        <v>82</v>
      </c>
    </row>
    <row r="224" s="2" customFormat="1">
      <c r="A224" s="38"/>
      <c r="B224" s="39"/>
      <c r="C224" s="40"/>
      <c r="D224" s="248" t="s">
        <v>160</v>
      </c>
      <c r="E224" s="40"/>
      <c r="F224" s="252" t="s">
        <v>337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82</v>
      </c>
    </row>
    <row r="225" s="14" customFormat="1">
      <c r="A225" s="14"/>
      <c r="B225" s="278"/>
      <c r="C225" s="279"/>
      <c r="D225" s="248" t="s">
        <v>666</v>
      </c>
      <c r="E225" s="280" t="s">
        <v>1</v>
      </c>
      <c r="F225" s="281" t="s">
        <v>1234</v>
      </c>
      <c r="G225" s="279"/>
      <c r="H225" s="282">
        <v>29.800000000000001</v>
      </c>
      <c r="I225" s="283"/>
      <c r="J225" s="279"/>
      <c r="K225" s="279"/>
      <c r="L225" s="284"/>
      <c r="M225" s="285"/>
      <c r="N225" s="286"/>
      <c r="O225" s="286"/>
      <c r="P225" s="286"/>
      <c r="Q225" s="286"/>
      <c r="R225" s="286"/>
      <c r="S225" s="286"/>
      <c r="T225" s="28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8" t="s">
        <v>666</v>
      </c>
      <c r="AU225" s="288" t="s">
        <v>82</v>
      </c>
      <c r="AV225" s="14" t="s">
        <v>84</v>
      </c>
      <c r="AW225" s="14" t="s">
        <v>31</v>
      </c>
      <c r="AX225" s="14" t="s">
        <v>82</v>
      </c>
      <c r="AY225" s="288" t="s">
        <v>129</v>
      </c>
    </row>
    <row r="226" s="2" customFormat="1" ht="55.5" customHeight="1">
      <c r="A226" s="38"/>
      <c r="B226" s="39"/>
      <c r="C226" s="235" t="s">
        <v>332</v>
      </c>
      <c r="D226" s="235" t="s">
        <v>132</v>
      </c>
      <c r="E226" s="236" t="s">
        <v>1139</v>
      </c>
      <c r="F226" s="237" t="s">
        <v>1140</v>
      </c>
      <c r="G226" s="238" t="s">
        <v>278</v>
      </c>
      <c r="H226" s="239">
        <v>3</v>
      </c>
      <c r="I226" s="240"/>
      <c r="J226" s="241">
        <f>ROUND(I226*H226,2)</f>
        <v>0</v>
      </c>
      <c r="K226" s="237" t="s">
        <v>220</v>
      </c>
      <c r="L226" s="44"/>
      <c r="M226" s="242" t="s">
        <v>1</v>
      </c>
      <c r="N226" s="243" t="s">
        <v>39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314</v>
      </c>
      <c r="AT226" s="246" t="s">
        <v>132</v>
      </c>
      <c r="AU226" s="246" t="s">
        <v>82</v>
      </c>
      <c r="AY226" s="17" t="s">
        <v>129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82</v>
      </c>
      <c r="BK226" s="247">
        <f>ROUND(I226*H226,2)</f>
        <v>0</v>
      </c>
      <c r="BL226" s="17" t="s">
        <v>314</v>
      </c>
      <c r="BM226" s="246" t="s">
        <v>1218</v>
      </c>
    </row>
    <row r="227" s="2" customFormat="1">
      <c r="A227" s="38"/>
      <c r="B227" s="39"/>
      <c r="C227" s="40"/>
      <c r="D227" s="248" t="s">
        <v>139</v>
      </c>
      <c r="E227" s="40"/>
      <c r="F227" s="249" t="s">
        <v>1142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82</v>
      </c>
    </row>
    <row r="228" s="2" customFormat="1">
      <c r="A228" s="38"/>
      <c r="B228" s="39"/>
      <c r="C228" s="40"/>
      <c r="D228" s="248" t="s">
        <v>160</v>
      </c>
      <c r="E228" s="40"/>
      <c r="F228" s="252" t="s">
        <v>337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160</v>
      </c>
      <c r="AU228" s="17" t="s">
        <v>82</v>
      </c>
    </row>
    <row r="229" s="2" customFormat="1" ht="21.75" customHeight="1">
      <c r="A229" s="38"/>
      <c r="B229" s="39"/>
      <c r="C229" s="235" t="s">
        <v>338</v>
      </c>
      <c r="D229" s="235" t="s">
        <v>132</v>
      </c>
      <c r="E229" s="236" t="s">
        <v>625</v>
      </c>
      <c r="F229" s="237" t="s">
        <v>626</v>
      </c>
      <c r="G229" s="238" t="s">
        <v>278</v>
      </c>
      <c r="H229" s="239">
        <v>150</v>
      </c>
      <c r="I229" s="240"/>
      <c r="J229" s="241">
        <f>ROUND(I229*H229,2)</f>
        <v>0</v>
      </c>
      <c r="K229" s="237" t="s">
        <v>220</v>
      </c>
      <c r="L229" s="44"/>
      <c r="M229" s="242" t="s">
        <v>1</v>
      </c>
      <c r="N229" s="243" t="s">
        <v>39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314</v>
      </c>
      <c r="AT229" s="246" t="s">
        <v>132</v>
      </c>
      <c r="AU229" s="246" t="s">
        <v>82</v>
      </c>
      <c r="AY229" s="17" t="s">
        <v>129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82</v>
      </c>
      <c r="BK229" s="247">
        <f>ROUND(I229*H229,2)</f>
        <v>0</v>
      </c>
      <c r="BL229" s="17" t="s">
        <v>314</v>
      </c>
      <c r="BM229" s="246" t="s">
        <v>1143</v>
      </c>
    </row>
    <row r="230" s="2" customFormat="1">
      <c r="A230" s="38"/>
      <c r="B230" s="39"/>
      <c r="C230" s="40"/>
      <c r="D230" s="248" t="s">
        <v>139</v>
      </c>
      <c r="E230" s="40"/>
      <c r="F230" s="249" t="s">
        <v>881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82</v>
      </c>
    </row>
    <row r="231" s="12" customFormat="1" ht="25.92" customHeight="1">
      <c r="A231" s="12"/>
      <c r="B231" s="219"/>
      <c r="C231" s="220"/>
      <c r="D231" s="221" t="s">
        <v>73</v>
      </c>
      <c r="E231" s="222" t="s">
        <v>1144</v>
      </c>
      <c r="F231" s="222" t="s">
        <v>1145</v>
      </c>
      <c r="G231" s="220"/>
      <c r="H231" s="220"/>
      <c r="I231" s="223"/>
      <c r="J231" s="224">
        <f>BK231</f>
        <v>0</v>
      </c>
      <c r="K231" s="220"/>
      <c r="L231" s="225"/>
      <c r="M231" s="226"/>
      <c r="N231" s="227"/>
      <c r="O231" s="227"/>
      <c r="P231" s="228">
        <f>SUM(P232:P255)</f>
        <v>0</v>
      </c>
      <c r="Q231" s="227"/>
      <c r="R231" s="228">
        <f>SUM(R232:R255)</f>
        <v>0</v>
      </c>
      <c r="S231" s="227"/>
      <c r="T231" s="229">
        <f>SUM(T232:T255)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0" t="s">
        <v>130</v>
      </c>
      <c r="AT231" s="231" t="s">
        <v>73</v>
      </c>
      <c r="AU231" s="231" t="s">
        <v>74</v>
      </c>
      <c r="AY231" s="230" t="s">
        <v>129</v>
      </c>
      <c r="BK231" s="232">
        <f>SUM(BK232:BK255)</f>
        <v>0</v>
      </c>
    </row>
    <row r="232" s="2" customFormat="1" ht="21.75" customHeight="1">
      <c r="A232" s="38"/>
      <c r="B232" s="39"/>
      <c r="C232" s="235" t="s">
        <v>343</v>
      </c>
      <c r="D232" s="235" t="s">
        <v>132</v>
      </c>
      <c r="E232" s="236" t="s">
        <v>371</v>
      </c>
      <c r="F232" s="237" t="s">
        <v>372</v>
      </c>
      <c r="G232" s="238" t="s">
        <v>165</v>
      </c>
      <c r="H232" s="239">
        <v>1</v>
      </c>
      <c r="I232" s="240"/>
      <c r="J232" s="241">
        <f>ROUND(I232*H232,2)</f>
        <v>0</v>
      </c>
      <c r="K232" s="237" t="s">
        <v>220</v>
      </c>
      <c r="L232" s="44"/>
      <c r="M232" s="242" t="s">
        <v>1</v>
      </c>
      <c r="N232" s="243" t="s">
        <v>39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137</v>
      </c>
      <c r="AT232" s="246" t="s">
        <v>132</v>
      </c>
      <c r="AU232" s="246" t="s">
        <v>82</v>
      </c>
      <c r="AY232" s="17" t="s">
        <v>129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82</v>
      </c>
      <c r="BK232" s="247">
        <f>ROUND(I232*H232,2)</f>
        <v>0</v>
      </c>
      <c r="BL232" s="17" t="s">
        <v>137</v>
      </c>
      <c r="BM232" s="246" t="s">
        <v>1147</v>
      </c>
    </row>
    <row r="233" s="2" customFormat="1">
      <c r="A233" s="38"/>
      <c r="B233" s="39"/>
      <c r="C233" s="40"/>
      <c r="D233" s="248" t="s">
        <v>139</v>
      </c>
      <c r="E233" s="40"/>
      <c r="F233" s="249" t="s">
        <v>374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139</v>
      </c>
      <c r="AU233" s="17" t="s">
        <v>82</v>
      </c>
    </row>
    <row r="234" s="2" customFormat="1" ht="21.75" customHeight="1">
      <c r="A234" s="38"/>
      <c r="B234" s="39"/>
      <c r="C234" s="235" t="s">
        <v>348</v>
      </c>
      <c r="D234" s="235" t="s">
        <v>132</v>
      </c>
      <c r="E234" s="236" t="s">
        <v>1149</v>
      </c>
      <c r="F234" s="237" t="s">
        <v>1150</v>
      </c>
      <c r="G234" s="238" t="s">
        <v>1112</v>
      </c>
      <c r="H234" s="239">
        <v>1</v>
      </c>
      <c r="I234" s="240"/>
      <c r="J234" s="241">
        <f>ROUND(I234*H234,2)</f>
        <v>0</v>
      </c>
      <c r="K234" s="237" t="s">
        <v>220</v>
      </c>
      <c r="L234" s="44"/>
      <c r="M234" s="242" t="s">
        <v>1</v>
      </c>
      <c r="N234" s="243" t="s">
        <v>39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137</v>
      </c>
      <c r="AT234" s="246" t="s">
        <v>132</v>
      </c>
      <c r="AU234" s="246" t="s">
        <v>82</v>
      </c>
      <c r="AY234" s="17" t="s">
        <v>129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82</v>
      </c>
      <c r="BK234" s="247">
        <f>ROUND(I234*H234,2)</f>
        <v>0</v>
      </c>
      <c r="BL234" s="17" t="s">
        <v>137</v>
      </c>
      <c r="BM234" s="246" t="s">
        <v>1151</v>
      </c>
    </row>
    <row r="235" s="2" customFormat="1">
      <c r="A235" s="38"/>
      <c r="B235" s="39"/>
      <c r="C235" s="40"/>
      <c r="D235" s="248" t="s">
        <v>139</v>
      </c>
      <c r="E235" s="40"/>
      <c r="F235" s="249" t="s">
        <v>1150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139</v>
      </c>
      <c r="AU235" s="17" t="s">
        <v>82</v>
      </c>
    </row>
    <row r="236" s="2" customFormat="1" ht="21.75" customHeight="1">
      <c r="A236" s="38"/>
      <c r="B236" s="39"/>
      <c r="C236" s="235" t="s">
        <v>353</v>
      </c>
      <c r="D236" s="235" t="s">
        <v>132</v>
      </c>
      <c r="E236" s="236" t="s">
        <v>1153</v>
      </c>
      <c r="F236" s="237" t="s">
        <v>1154</v>
      </c>
      <c r="G236" s="238" t="s">
        <v>1112</v>
      </c>
      <c r="H236" s="239">
        <v>1</v>
      </c>
      <c r="I236" s="240"/>
      <c r="J236" s="241">
        <f>ROUND(I236*H236,2)</f>
        <v>0</v>
      </c>
      <c r="K236" s="237" t="s">
        <v>220</v>
      </c>
      <c r="L236" s="44"/>
      <c r="M236" s="242" t="s">
        <v>1</v>
      </c>
      <c r="N236" s="243" t="s">
        <v>39</v>
      </c>
      <c r="O236" s="91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137</v>
      </c>
      <c r="AT236" s="246" t="s">
        <v>132</v>
      </c>
      <c r="AU236" s="246" t="s">
        <v>82</v>
      </c>
      <c r="AY236" s="17" t="s">
        <v>129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82</v>
      </c>
      <c r="BK236" s="247">
        <f>ROUND(I236*H236,2)</f>
        <v>0</v>
      </c>
      <c r="BL236" s="17" t="s">
        <v>137</v>
      </c>
      <c r="BM236" s="246" t="s">
        <v>1155</v>
      </c>
    </row>
    <row r="237" s="2" customFormat="1">
      <c r="A237" s="38"/>
      <c r="B237" s="39"/>
      <c r="C237" s="40"/>
      <c r="D237" s="248" t="s">
        <v>139</v>
      </c>
      <c r="E237" s="40"/>
      <c r="F237" s="249" t="s">
        <v>1154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139</v>
      </c>
      <c r="AU237" s="17" t="s">
        <v>82</v>
      </c>
    </row>
    <row r="238" s="2" customFormat="1" ht="21.75" customHeight="1">
      <c r="A238" s="38"/>
      <c r="B238" s="39"/>
      <c r="C238" s="235" t="s">
        <v>358</v>
      </c>
      <c r="D238" s="235" t="s">
        <v>132</v>
      </c>
      <c r="E238" s="236" t="s">
        <v>1157</v>
      </c>
      <c r="F238" s="237" t="s">
        <v>1158</v>
      </c>
      <c r="G238" s="238" t="s">
        <v>1112</v>
      </c>
      <c r="H238" s="239">
        <v>1</v>
      </c>
      <c r="I238" s="240"/>
      <c r="J238" s="241">
        <f>ROUND(I238*H238,2)</f>
        <v>0</v>
      </c>
      <c r="K238" s="237" t="s">
        <v>220</v>
      </c>
      <c r="L238" s="44"/>
      <c r="M238" s="242" t="s">
        <v>1</v>
      </c>
      <c r="N238" s="243" t="s">
        <v>39</v>
      </c>
      <c r="O238" s="91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137</v>
      </c>
      <c r="AT238" s="246" t="s">
        <v>132</v>
      </c>
      <c r="AU238" s="246" t="s">
        <v>82</v>
      </c>
      <c r="AY238" s="17" t="s">
        <v>129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82</v>
      </c>
      <c r="BK238" s="247">
        <f>ROUND(I238*H238,2)</f>
        <v>0</v>
      </c>
      <c r="BL238" s="17" t="s">
        <v>137</v>
      </c>
      <c r="BM238" s="246" t="s">
        <v>1159</v>
      </c>
    </row>
    <row r="239" s="2" customFormat="1">
      <c r="A239" s="38"/>
      <c r="B239" s="39"/>
      <c r="C239" s="40"/>
      <c r="D239" s="248" t="s">
        <v>139</v>
      </c>
      <c r="E239" s="40"/>
      <c r="F239" s="249" t="s">
        <v>1158</v>
      </c>
      <c r="G239" s="40"/>
      <c r="H239" s="40"/>
      <c r="I239" s="144"/>
      <c r="J239" s="40"/>
      <c r="K239" s="40"/>
      <c r="L239" s="44"/>
      <c r="M239" s="250"/>
      <c r="N239" s="25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139</v>
      </c>
      <c r="AU239" s="17" t="s">
        <v>82</v>
      </c>
    </row>
    <row r="240" s="2" customFormat="1" ht="21.75" customHeight="1">
      <c r="A240" s="38"/>
      <c r="B240" s="39"/>
      <c r="C240" s="235" t="s">
        <v>363</v>
      </c>
      <c r="D240" s="235" t="s">
        <v>132</v>
      </c>
      <c r="E240" s="236" t="s">
        <v>640</v>
      </c>
      <c r="F240" s="237" t="s">
        <v>641</v>
      </c>
      <c r="G240" s="238" t="s">
        <v>1112</v>
      </c>
      <c r="H240" s="239">
        <v>5</v>
      </c>
      <c r="I240" s="240"/>
      <c r="J240" s="241">
        <f>ROUND(I240*H240,2)</f>
        <v>0</v>
      </c>
      <c r="K240" s="237" t="s">
        <v>220</v>
      </c>
      <c r="L240" s="44"/>
      <c r="M240" s="242" t="s">
        <v>1</v>
      </c>
      <c r="N240" s="243" t="s">
        <v>39</v>
      </c>
      <c r="O240" s="91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137</v>
      </c>
      <c r="AT240" s="246" t="s">
        <v>132</v>
      </c>
      <c r="AU240" s="246" t="s">
        <v>82</v>
      </c>
      <c r="AY240" s="17" t="s">
        <v>129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82</v>
      </c>
      <c r="BK240" s="247">
        <f>ROUND(I240*H240,2)</f>
        <v>0</v>
      </c>
      <c r="BL240" s="17" t="s">
        <v>137</v>
      </c>
      <c r="BM240" s="246" t="s">
        <v>1161</v>
      </c>
    </row>
    <row r="241" s="2" customFormat="1">
      <c r="A241" s="38"/>
      <c r="B241" s="39"/>
      <c r="C241" s="40"/>
      <c r="D241" s="248" t="s">
        <v>139</v>
      </c>
      <c r="E241" s="40"/>
      <c r="F241" s="249" t="s">
        <v>643</v>
      </c>
      <c r="G241" s="40"/>
      <c r="H241" s="40"/>
      <c r="I241" s="144"/>
      <c r="J241" s="40"/>
      <c r="K241" s="40"/>
      <c r="L241" s="44"/>
      <c r="M241" s="250"/>
      <c r="N241" s="25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139</v>
      </c>
      <c r="AU241" s="17" t="s">
        <v>82</v>
      </c>
    </row>
    <row r="242" s="2" customFormat="1">
      <c r="A242" s="38"/>
      <c r="B242" s="39"/>
      <c r="C242" s="40"/>
      <c r="D242" s="248" t="s">
        <v>160</v>
      </c>
      <c r="E242" s="40"/>
      <c r="F242" s="252" t="s">
        <v>390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160</v>
      </c>
      <c r="AU242" s="17" t="s">
        <v>82</v>
      </c>
    </row>
    <row r="243" s="2" customFormat="1" ht="21.75" customHeight="1">
      <c r="A243" s="38"/>
      <c r="B243" s="39"/>
      <c r="C243" s="235" t="s">
        <v>370</v>
      </c>
      <c r="D243" s="235" t="s">
        <v>132</v>
      </c>
      <c r="E243" s="236" t="s">
        <v>1163</v>
      </c>
      <c r="F243" s="237" t="s">
        <v>1164</v>
      </c>
      <c r="G243" s="238" t="s">
        <v>388</v>
      </c>
      <c r="H243" s="263"/>
      <c r="I243" s="240"/>
      <c r="J243" s="241">
        <f>ROUND(I243*H243,2)</f>
        <v>0</v>
      </c>
      <c r="K243" s="237" t="s">
        <v>220</v>
      </c>
      <c r="L243" s="44"/>
      <c r="M243" s="242" t="s">
        <v>1</v>
      </c>
      <c r="N243" s="243" t="s">
        <v>39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137</v>
      </c>
      <c r="AT243" s="246" t="s">
        <v>132</v>
      </c>
      <c r="AU243" s="246" t="s">
        <v>82</v>
      </c>
      <c r="AY243" s="17" t="s">
        <v>129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82</v>
      </c>
      <c r="BK243" s="247">
        <f>ROUND(I243*H243,2)</f>
        <v>0</v>
      </c>
      <c r="BL243" s="17" t="s">
        <v>137</v>
      </c>
      <c r="BM243" s="246" t="s">
        <v>1165</v>
      </c>
    </row>
    <row r="244" s="2" customFormat="1">
      <c r="A244" s="38"/>
      <c r="B244" s="39"/>
      <c r="C244" s="40"/>
      <c r="D244" s="248" t="s">
        <v>139</v>
      </c>
      <c r="E244" s="40"/>
      <c r="F244" s="249" t="s">
        <v>1164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82</v>
      </c>
    </row>
    <row r="245" s="2" customFormat="1">
      <c r="A245" s="38"/>
      <c r="B245" s="39"/>
      <c r="C245" s="40"/>
      <c r="D245" s="248" t="s">
        <v>160</v>
      </c>
      <c r="E245" s="40"/>
      <c r="F245" s="252" t="s">
        <v>1166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160</v>
      </c>
      <c r="AU245" s="17" t="s">
        <v>82</v>
      </c>
    </row>
    <row r="246" s="2" customFormat="1" ht="55.5" customHeight="1">
      <c r="A246" s="38"/>
      <c r="B246" s="39"/>
      <c r="C246" s="235" t="s">
        <v>375</v>
      </c>
      <c r="D246" s="235" t="s">
        <v>132</v>
      </c>
      <c r="E246" s="236" t="s">
        <v>1168</v>
      </c>
      <c r="F246" s="237" t="s">
        <v>1169</v>
      </c>
      <c r="G246" s="238" t="s">
        <v>388</v>
      </c>
      <c r="H246" s="263"/>
      <c r="I246" s="240"/>
      <c r="J246" s="241">
        <f>ROUND(I246*H246,2)</f>
        <v>0</v>
      </c>
      <c r="K246" s="237" t="s">
        <v>220</v>
      </c>
      <c r="L246" s="44"/>
      <c r="M246" s="242" t="s">
        <v>1</v>
      </c>
      <c r="N246" s="243" t="s">
        <v>39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137</v>
      </c>
      <c r="AT246" s="246" t="s">
        <v>132</v>
      </c>
      <c r="AU246" s="246" t="s">
        <v>82</v>
      </c>
      <c r="AY246" s="17" t="s">
        <v>129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82</v>
      </c>
      <c r="BK246" s="247">
        <f>ROUND(I246*H246,2)</f>
        <v>0</v>
      </c>
      <c r="BL246" s="17" t="s">
        <v>137</v>
      </c>
      <c r="BM246" s="246" t="s">
        <v>1170</v>
      </c>
    </row>
    <row r="247" s="2" customFormat="1">
      <c r="A247" s="38"/>
      <c r="B247" s="39"/>
      <c r="C247" s="40"/>
      <c r="D247" s="248" t="s">
        <v>139</v>
      </c>
      <c r="E247" s="40"/>
      <c r="F247" s="249" t="s">
        <v>1169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139</v>
      </c>
      <c r="AU247" s="17" t="s">
        <v>82</v>
      </c>
    </row>
    <row r="248" s="2" customFormat="1">
      <c r="A248" s="38"/>
      <c r="B248" s="39"/>
      <c r="C248" s="40"/>
      <c r="D248" s="248" t="s">
        <v>160</v>
      </c>
      <c r="E248" s="40"/>
      <c r="F248" s="252" t="s">
        <v>1166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82</v>
      </c>
    </row>
    <row r="249" s="2" customFormat="1" ht="21.75" customHeight="1">
      <c r="A249" s="38"/>
      <c r="B249" s="39"/>
      <c r="C249" s="235" t="s">
        <v>380</v>
      </c>
      <c r="D249" s="235" t="s">
        <v>132</v>
      </c>
      <c r="E249" s="236" t="s">
        <v>396</v>
      </c>
      <c r="F249" s="237" t="s">
        <v>397</v>
      </c>
      <c r="G249" s="238" t="s">
        <v>157</v>
      </c>
      <c r="H249" s="239">
        <v>200</v>
      </c>
      <c r="I249" s="240"/>
      <c r="J249" s="241">
        <f>ROUND(I249*H249,2)</f>
        <v>0</v>
      </c>
      <c r="K249" s="237" t="s">
        <v>220</v>
      </c>
      <c r="L249" s="44"/>
      <c r="M249" s="242" t="s">
        <v>1</v>
      </c>
      <c r="N249" s="243" t="s">
        <v>39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137</v>
      </c>
      <c r="AT249" s="246" t="s">
        <v>132</v>
      </c>
      <c r="AU249" s="246" t="s">
        <v>82</v>
      </c>
      <c r="AY249" s="17" t="s">
        <v>129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82</v>
      </c>
      <c r="BK249" s="247">
        <f>ROUND(I249*H249,2)</f>
        <v>0</v>
      </c>
      <c r="BL249" s="17" t="s">
        <v>137</v>
      </c>
      <c r="BM249" s="246" t="s">
        <v>1172</v>
      </c>
    </row>
    <row r="250" s="2" customFormat="1">
      <c r="A250" s="38"/>
      <c r="B250" s="39"/>
      <c r="C250" s="40"/>
      <c r="D250" s="248" t="s">
        <v>139</v>
      </c>
      <c r="E250" s="40"/>
      <c r="F250" s="249" t="s">
        <v>399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139</v>
      </c>
      <c r="AU250" s="17" t="s">
        <v>82</v>
      </c>
    </row>
    <row r="251" s="14" customFormat="1">
      <c r="A251" s="14"/>
      <c r="B251" s="278"/>
      <c r="C251" s="279"/>
      <c r="D251" s="248" t="s">
        <v>666</v>
      </c>
      <c r="E251" s="280" t="s">
        <v>1</v>
      </c>
      <c r="F251" s="281" t="s">
        <v>940</v>
      </c>
      <c r="G251" s="279"/>
      <c r="H251" s="282">
        <v>200</v>
      </c>
      <c r="I251" s="283"/>
      <c r="J251" s="279"/>
      <c r="K251" s="279"/>
      <c r="L251" s="284"/>
      <c r="M251" s="285"/>
      <c r="N251" s="286"/>
      <c r="O251" s="286"/>
      <c r="P251" s="286"/>
      <c r="Q251" s="286"/>
      <c r="R251" s="286"/>
      <c r="S251" s="286"/>
      <c r="T251" s="28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8" t="s">
        <v>666</v>
      </c>
      <c r="AU251" s="288" t="s">
        <v>82</v>
      </c>
      <c r="AV251" s="14" t="s">
        <v>84</v>
      </c>
      <c r="AW251" s="14" t="s">
        <v>31</v>
      </c>
      <c r="AX251" s="14" t="s">
        <v>82</v>
      </c>
      <c r="AY251" s="288" t="s">
        <v>129</v>
      </c>
    </row>
    <row r="252" s="2" customFormat="1" ht="33" customHeight="1">
      <c r="A252" s="38"/>
      <c r="B252" s="39"/>
      <c r="C252" s="235" t="s">
        <v>385</v>
      </c>
      <c r="D252" s="235" t="s">
        <v>132</v>
      </c>
      <c r="E252" s="236" t="s">
        <v>401</v>
      </c>
      <c r="F252" s="237" t="s">
        <v>402</v>
      </c>
      <c r="G252" s="238" t="s">
        <v>403</v>
      </c>
      <c r="H252" s="239">
        <v>160</v>
      </c>
      <c r="I252" s="240"/>
      <c r="J252" s="241">
        <f>ROUND(I252*H252,2)</f>
        <v>0</v>
      </c>
      <c r="K252" s="237" t="s">
        <v>220</v>
      </c>
      <c r="L252" s="44"/>
      <c r="M252" s="242" t="s">
        <v>1</v>
      </c>
      <c r="N252" s="243" t="s">
        <v>39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137</v>
      </c>
      <c r="AT252" s="246" t="s">
        <v>132</v>
      </c>
      <c r="AU252" s="246" t="s">
        <v>82</v>
      </c>
      <c r="AY252" s="17" t="s">
        <v>129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82</v>
      </c>
      <c r="BK252" s="247">
        <f>ROUND(I252*H252,2)</f>
        <v>0</v>
      </c>
      <c r="BL252" s="17" t="s">
        <v>137</v>
      </c>
      <c r="BM252" s="246" t="s">
        <v>1174</v>
      </c>
    </row>
    <row r="253" s="2" customFormat="1">
      <c r="A253" s="38"/>
      <c r="B253" s="39"/>
      <c r="C253" s="40"/>
      <c r="D253" s="248" t="s">
        <v>139</v>
      </c>
      <c r="E253" s="40"/>
      <c r="F253" s="249" t="s">
        <v>402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139</v>
      </c>
      <c r="AU253" s="17" t="s">
        <v>82</v>
      </c>
    </row>
    <row r="254" s="2" customFormat="1">
      <c r="A254" s="38"/>
      <c r="B254" s="39"/>
      <c r="C254" s="40"/>
      <c r="D254" s="248" t="s">
        <v>160</v>
      </c>
      <c r="E254" s="40"/>
      <c r="F254" s="252" t="s">
        <v>405</v>
      </c>
      <c r="G254" s="40"/>
      <c r="H254" s="40"/>
      <c r="I254" s="144"/>
      <c r="J254" s="40"/>
      <c r="K254" s="40"/>
      <c r="L254" s="44"/>
      <c r="M254" s="250"/>
      <c r="N254" s="251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82</v>
      </c>
    </row>
    <row r="255" s="14" customFormat="1">
      <c r="A255" s="14"/>
      <c r="B255" s="278"/>
      <c r="C255" s="279"/>
      <c r="D255" s="248" t="s">
        <v>666</v>
      </c>
      <c r="E255" s="280" t="s">
        <v>1</v>
      </c>
      <c r="F255" s="281" t="s">
        <v>1219</v>
      </c>
      <c r="G255" s="279"/>
      <c r="H255" s="282">
        <v>160</v>
      </c>
      <c r="I255" s="283"/>
      <c r="J255" s="279"/>
      <c r="K255" s="279"/>
      <c r="L255" s="284"/>
      <c r="M255" s="300"/>
      <c r="N255" s="301"/>
      <c r="O255" s="301"/>
      <c r="P255" s="301"/>
      <c r="Q255" s="301"/>
      <c r="R255" s="301"/>
      <c r="S255" s="301"/>
      <c r="T255" s="30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8" t="s">
        <v>666</v>
      </c>
      <c r="AU255" s="288" t="s">
        <v>82</v>
      </c>
      <c r="AV255" s="14" t="s">
        <v>84</v>
      </c>
      <c r="AW255" s="14" t="s">
        <v>31</v>
      </c>
      <c r="AX255" s="14" t="s">
        <v>82</v>
      </c>
      <c r="AY255" s="288" t="s">
        <v>129</v>
      </c>
    </row>
    <row r="256" s="2" customFormat="1" ht="6.96" customHeight="1">
      <c r="A256" s="38"/>
      <c r="B256" s="66"/>
      <c r="C256" s="67"/>
      <c r="D256" s="67"/>
      <c r="E256" s="67"/>
      <c r="F256" s="67"/>
      <c r="G256" s="67"/>
      <c r="H256" s="67"/>
      <c r="I256" s="183"/>
      <c r="J256" s="67"/>
      <c r="K256" s="67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uMp2epoELYX7vrpq5Zidh+ieU549kinEwCHkwsbljQrZN0BDuytVtGl54mu+fZHLDbfAVOKl2nKcjrwKEH17CA==" hashValue="fR5QhdhtK/WxKXghU3Cq0fswumMHWvykpABkjYRfNo0jP+E1cTHgiJlZFjPy69iwFcXUegNjBueSOmutmj9iOQ==" algorithmName="SHA-512" password="CC35"/>
  <autoFilter ref="C119:K25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2020-02-24T06:06:45Z</dcterms:created>
  <dcterms:modified xsi:type="dcterms:W3CDTF">2020-02-24T06:07:02Z</dcterms:modified>
</cp:coreProperties>
</file>