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Č11 - Řehlovice výh.1" sheetId="2" r:id="rId2"/>
    <sheet name="Č12 - Řehlovice výh.3A" sheetId="3" r:id="rId3"/>
    <sheet name="Č13 - Řehlovice výh.3B" sheetId="4" r:id="rId4"/>
    <sheet name="Č14-zm1 - km 5,975 - km 6..." sheetId="5" r:id="rId5"/>
    <sheet name="Č15-zm1 - mimostaveništní..." sheetId="6" r:id="rId6"/>
    <sheet name="Č21 - VRN" sheetId="7" r:id="rId7"/>
    <sheet name="Seznam figur" sheetId="8" r:id="rId8"/>
    <sheet name="Pokyny pro vyplnění" sheetId="9" r:id="rId9"/>
  </sheets>
  <definedNames>
    <definedName name="_xlnm.Print_Area" localSheetId="0">'Rekapitulace zakázky'!$D$4:$AO$36,'Rekapitulace zakázky'!$C$42:$AQ$63</definedName>
    <definedName name="_xlnm.Print_Titles" localSheetId="0">'Rekapitulace zakázky'!$52:$52</definedName>
    <definedName name="_xlnm._FilterDatabase" localSheetId="1" hidden="1">'Č11 - Řehlovice výh.1'!$C$84:$K$274</definedName>
    <definedName name="_xlnm.Print_Area" localSheetId="1">'Č11 - Řehlovice výh.1'!$C$4:$J$41,'Č11 - Řehlovice výh.1'!$C$47:$J$64,'Č11 - Řehlovice výh.1'!$C$70:$K$274</definedName>
    <definedName name="_xlnm.Print_Titles" localSheetId="1">'Č11 - Řehlovice výh.1'!$84:$84</definedName>
    <definedName name="_xlnm._FilterDatabase" localSheetId="2" hidden="1">'Č12 - Řehlovice výh.3A'!$C$84:$K$242</definedName>
    <definedName name="_xlnm.Print_Area" localSheetId="2">'Č12 - Řehlovice výh.3A'!$C$4:$J$41,'Č12 - Řehlovice výh.3A'!$C$47:$J$64,'Č12 - Řehlovice výh.3A'!$C$70:$K$242</definedName>
    <definedName name="_xlnm.Print_Titles" localSheetId="2">'Č12 - Řehlovice výh.3A'!$84:$84</definedName>
    <definedName name="_xlnm._FilterDatabase" localSheetId="3" hidden="1">'Č13 - Řehlovice výh.3B'!$C$84:$K$327</definedName>
    <definedName name="_xlnm.Print_Area" localSheetId="3">'Č13 - Řehlovice výh.3B'!$C$4:$J$41,'Č13 - Řehlovice výh.3B'!$C$47:$J$64,'Č13 - Řehlovice výh.3B'!$C$70:$K$327</definedName>
    <definedName name="_xlnm.Print_Titles" localSheetId="3">'Č13 - Řehlovice výh.3B'!$84:$84</definedName>
    <definedName name="_xlnm._FilterDatabase" localSheetId="4" hidden="1">'Č14-zm1 - km 5,975 - km 6...'!$C$87:$K$314</definedName>
    <definedName name="_xlnm.Print_Area" localSheetId="4">'Č14-zm1 - km 5,975 - km 6...'!$C$4:$J$41,'Č14-zm1 - km 5,975 - km 6...'!$C$47:$J$67,'Č14-zm1 - km 5,975 - km 6...'!$C$73:$K$314</definedName>
    <definedName name="_xlnm.Print_Titles" localSheetId="4">'Č14-zm1 - km 5,975 - km 6...'!$87:$87</definedName>
    <definedName name="_xlnm._FilterDatabase" localSheetId="5" hidden="1">'Č15-zm1 - mimostaveništní...'!$C$85:$K$136</definedName>
    <definedName name="_xlnm.Print_Area" localSheetId="5">'Č15-zm1 - mimostaveništní...'!$C$4:$J$41,'Č15-zm1 - mimostaveništní...'!$C$47:$J$65,'Č15-zm1 - mimostaveništní...'!$C$71:$K$136</definedName>
    <definedName name="_xlnm.Print_Titles" localSheetId="5">'Č15-zm1 - mimostaveništní...'!$85:$85</definedName>
    <definedName name="_xlnm._FilterDatabase" localSheetId="6" hidden="1">'Č21 - VRN'!$C$85:$K$132</definedName>
    <definedName name="_xlnm.Print_Area" localSheetId="6">'Č21 - VRN'!$C$4:$J$41,'Č21 - VRN'!$C$47:$J$65,'Č21 - VRN'!$C$71:$K$132</definedName>
    <definedName name="_xlnm.Print_Titles" localSheetId="6">'Č21 - VRN'!$85:$85</definedName>
    <definedName name="_xlnm.Print_Area" localSheetId="7">'Seznam figur'!$C$4:$G$107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9"/>
  <c r="J38"/>
  <c i="1" r="AY62"/>
  <c i="7" r="J37"/>
  <c i="1" r="AX62"/>
  <c i="7" r="BI131"/>
  <c r="BH131"/>
  <c r="BF131"/>
  <c r="BE131"/>
  <c r="T131"/>
  <c r="R131"/>
  <c r="P131"/>
  <c r="BI128"/>
  <c r="BH128"/>
  <c r="BF128"/>
  <c r="BE128"/>
  <c r="T128"/>
  <c r="R128"/>
  <c r="P128"/>
  <c r="BI124"/>
  <c r="BH124"/>
  <c r="BF124"/>
  <c r="BE124"/>
  <c r="T124"/>
  <c r="R124"/>
  <c r="P124"/>
  <c r="BI122"/>
  <c r="BH122"/>
  <c r="BF122"/>
  <c r="BE122"/>
  <c r="T122"/>
  <c r="R122"/>
  <c r="P122"/>
  <c r="BI120"/>
  <c r="BH120"/>
  <c r="BF120"/>
  <c r="BE120"/>
  <c r="T120"/>
  <c r="R120"/>
  <c r="P120"/>
  <c r="BI118"/>
  <c r="BH118"/>
  <c r="BF118"/>
  <c r="BE118"/>
  <c r="T118"/>
  <c r="R118"/>
  <c r="P118"/>
  <c r="BI111"/>
  <c r="BH111"/>
  <c r="BF111"/>
  <c r="BE111"/>
  <c r="T111"/>
  <c r="R111"/>
  <c r="P111"/>
  <c r="BI109"/>
  <c r="BH109"/>
  <c r="BF109"/>
  <c r="BE109"/>
  <c r="T109"/>
  <c r="R109"/>
  <c r="P109"/>
  <c r="BI107"/>
  <c r="BH107"/>
  <c r="BF107"/>
  <c r="BE107"/>
  <c r="T107"/>
  <c r="R107"/>
  <c r="P107"/>
  <c r="BI103"/>
  <c r="BH103"/>
  <c r="BF103"/>
  <c r="BE103"/>
  <c r="T103"/>
  <c r="R103"/>
  <c r="P103"/>
  <c r="BI100"/>
  <c r="BH100"/>
  <c r="BF100"/>
  <c r="BE100"/>
  <c r="T100"/>
  <c r="R100"/>
  <c r="P100"/>
  <c r="BI94"/>
  <c r="BH94"/>
  <c r="BF94"/>
  <c r="BE94"/>
  <c r="T94"/>
  <c r="R94"/>
  <c r="P94"/>
  <c r="BI92"/>
  <c r="BH92"/>
  <c r="BF92"/>
  <c r="BE92"/>
  <c r="T92"/>
  <c r="R92"/>
  <c r="P92"/>
  <c r="BI89"/>
  <c r="BH89"/>
  <c r="BF89"/>
  <c r="BE89"/>
  <c r="T89"/>
  <c r="R89"/>
  <c r="P89"/>
  <c r="BI87"/>
  <c r="BH87"/>
  <c r="BF87"/>
  <c r="BE87"/>
  <c r="T87"/>
  <c r="R87"/>
  <c r="P87"/>
  <c r="J83"/>
  <c r="F82"/>
  <c r="F80"/>
  <c r="E78"/>
  <c r="J59"/>
  <c r="F58"/>
  <c r="F56"/>
  <c r="E54"/>
  <c r="J23"/>
  <c r="E23"/>
  <c r="J82"/>
  <c r="J22"/>
  <c r="J20"/>
  <c r="E20"/>
  <c r="F83"/>
  <c r="J19"/>
  <c r="J14"/>
  <c r="J80"/>
  <c r="E7"/>
  <c r="E74"/>
  <c i="6" r="J39"/>
  <c r="J38"/>
  <c i="1" r="AY60"/>
  <c i="6" r="J37"/>
  <c i="1" r="AX60"/>
  <c i="6" r="BI133"/>
  <c r="BH133"/>
  <c r="BF133"/>
  <c r="BE133"/>
  <c r="T133"/>
  <c r="T132"/>
  <c r="R133"/>
  <c r="R132"/>
  <c r="P133"/>
  <c r="P132"/>
  <c r="BI129"/>
  <c r="BH129"/>
  <c r="BF129"/>
  <c r="BE129"/>
  <c r="T129"/>
  <c r="R129"/>
  <c r="P129"/>
  <c r="BI126"/>
  <c r="BH126"/>
  <c r="BF126"/>
  <c r="BE126"/>
  <c r="T126"/>
  <c r="R126"/>
  <c r="P126"/>
  <c r="BI120"/>
  <c r="BH120"/>
  <c r="BF120"/>
  <c r="BE120"/>
  <c r="T120"/>
  <c r="R120"/>
  <c r="P120"/>
  <c r="BI115"/>
  <c r="BH115"/>
  <c r="BF115"/>
  <c r="BE115"/>
  <c r="T115"/>
  <c r="R115"/>
  <c r="P115"/>
  <c r="BI112"/>
  <c r="BH112"/>
  <c r="BF112"/>
  <c r="BE112"/>
  <c r="T112"/>
  <c r="R112"/>
  <c r="P112"/>
  <c r="BI104"/>
  <c r="BH104"/>
  <c r="BF104"/>
  <c r="BE104"/>
  <c r="T104"/>
  <c r="R104"/>
  <c r="P104"/>
  <c r="BI97"/>
  <c r="BH97"/>
  <c r="BF97"/>
  <c r="BE97"/>
  <c r="T97"/>
  <c r="R97"/>
  <c r="P97"/>
  <c r="BI87"/>
  <c r="BH87"/>
  <c r="BF87"/>
  <c r="BE87"/>
  <c r="T87"/>
  <c r="T86"/>
  <c r="R87"/>
  <c r="R86"/>
  <c r="P87"/>
  <c r="P86"/>
  <c i="1" r="AU60"/>
  <c i="6" r="J83"/>
  <c r="F82"/>
  <c r="F80"/>
  <c r="E78"/>
  <c r="J59"/>
  <c r="F58"/>
  <c r="F56"/>
  <c r="E54"/>
  <c r="J23"/>
  <c r="E23"/>
  <c r="J82"/>
  <c r="J22"/>
  <c r="J20"/>
  <c r="E20"/>
  <c r="F59"/>
  <c r="J19"/>
  <c r="J14"/>
  <c r="J80"/>
  <c r="E7"/>
  <c r="E50"/>
  <c i="5" r="J39"/>
  <c r="J38"/>
  <c i="1" r="AY59"/>
  <c i="5" r="J37"/>
  <c i="1" r="AX59"/>
  <c i="5" r="BI309"/>
  <c r="BH309"/>
  <c r="BF309"/>
  <c r="BE309"/>
  <c r="T309"/>
  <c r="T302"/>
  <c r="R309"/>
  <c r="R302"/>
  <c r="P309"/>
  <c r="P302"/>
  <c r="BI303"/>
  <c r="BH303"/>
  <c r="BF303"/>
  <c r="BE303"/>
  <c r="T303"/>
  <c r="R303"/>
  <c r="P303"/>
  <c r="BI296"/>
  <c r="BH296"/>
  <c r="BF296"/>
  <c r="BE296"/>
  <c r="T296"/>
  <c r="R296"/>
  <c r="P296"/>
  <c r="BI291"/>
  <c r="BH291"/>
  <c r="BF291"/>
  <c r="BE291"/>
  <c r="T291"/>
  <c r="R291"/>
  <c r="P291"/>
  <c r="BI287"/>
  <c r="BH287"/>
  <c r="BF287"/>
  <c r="BE287"/>
  <c r="T287"/>
  <c r="R287"/>
  <c r="P287"/>
  <c r="BI285"/>
  <c r="BH285"/>
  <c r="BF285"/>
  <c r="BE285"/>
  <c r="T285"/>
  <c r="R285"/>
  <c r="P285"/>
  <c r="BI281"/>
  <c r="BH281"/>
  <c r="BF281"/>
  <c r="BE281"/>
  <c r="T281"/>
  <c r="R281"/>
  <c r="P281"/>
  <c r="BI278"/>
  <c r="BH278"/>
  <c r="BF278"/>
  <c r="BE278"/>
  <c r="T278"/>
  <c r="R278"/>
  <c r="P278"/>
  <c r="BI275"/>
  <c r="BH275"/>
  <c r="BF275"/>
  <c r="BE275"/>
  <c r="T275"/>
  <c r="R275"/>
  <c r="P275"/>
  <c r="BI271"/>
  <c r="BH271"/>
  <c r="BF271"/>
  <c r="BE271"/>
  <c r="T271"/>
  <c r="R271"/>
  <c r="P271"/>
  <c r="BI269"/>
  <c r="BH269"/>
  <c r="BF269"/>
  <c r="BE269"/>
  <c r="T269"/>
  <c r="R269"/>
  <c r="P269"/>
  <c r="BI267"/>
  <c r="BH267"/>
  <c r="BF267"/>
  <c r="BE267"/>
  <c r="T267"/>
  <c r="R267"/>
  <c r="P267"/>
  <c r="BI265"/>
  <c r="BH265"/>
  <c r="BF265"/>
  <c r="BE265"/>
  <c r="T265"/>
  <c r="R265"/>
  <c r="P265"/>
  <c r="BI263"/>
  <c r="BH263"/>
  <c r="BF263"/>
  <c r="BE263"/>
  <c r="T263"/>
  <c r="R263"/>
  <c r="P263"/>
  <c r="BI259"/>
  <c r="BH259"/>
  <c r="BF259"/>
  <c r="BE259"/>
  <c r="T259"/>
  <c r="R259"/>
  <c r="P259"/>
  <c r="BI254"/>
  <c r="BH254"/>
  <c r="BF254"/>
  <c r="BE254"/>
  <c r="T254"/>
  <c r="R254"/>
  <c r="P254"/>
  <c r="BI251"/>
  <c r="BH251"/>
  <c r="BF251"/>
  <c r="BE251"/>
  <c r="T251"/>
  <c r="R251"/>
  <c r="P251"/>
  <c r="BI247"/>
  <c r="BH247"/>
  <c r="BF247"/>
  <c r="BE247"/>
  <c r="T247"/>
  <c r="R247"/>
  <c r="P247"/>
  <c r="BI244"/>
  <c r="BH244"/>
  <c r="BF244"/>
  <c r="BE244"/>
  <c r="T244"/>
  <c r="R244"/>
  <c r="P244"/>
  <c r="BI242"/>
  <c r="BH242"/>
  <c r="BF242"/>
  <c r="BE242"/>
  <c r="T242"/>
  <c r="R242"/>
  <c r="P242"/>
  <c r="BI240"/>
  <c r="BH240"/>
  <c r="BF240"/>
  <c r="BE240"/>
  <c r="T240"/>
  <c r="R240"/>
  <c r="P240"/>
  <c r="BI237"/>
  <c r="BH237"/>
  <c r="BF237"/>
  <c r="BE237"/>
  <c r="T237"/>
  <c r="R237"/>
  <c r="P237"/>
  <c r="BI234"/>
  <c r="BH234"/>
  <c r="BF234"/>
  <c r="BE234"/>
  <c r="T234"/>
  <c r="R234"/>
  <c r="P234"/>
  <c r="BI227"/>
  <c r="BH227"/>
  <c r="BF227"/>
  <c r="BE227"/>
  <c r="T227"/>
  <c r="R227"/>
  <c r="P227"/>
  <c r="BI222"/>
  <c r="BH222"/>
  <c r="BF222"/>
  <c r="BE222"/>
  <c r="T222"/>
  <c r="R222"/>
  <c r="P222"/>
  <c r="BI218"/>
  <c r="BH218"/>
  <c r="BF218"/>
  <c r="BE218"/>
  <c r="T218"/>
  <c r="R218"/>
  <c r="P218"/>
  <c r="BI216"/>
  <c r="BH216"/>
  <c r="BF216"/>
  <c r="BE216"/>
  <c r="T216"/>
  <c r="R216"/>
  <c r="P216"/>
  <c r="BI214"/>
  <c r="BH214"/>
  <c r="BF214"/>
  <c r="BE214"/>
  <c r="T214"/>
  <c r="R214"/>
  <c r="P214"/>
  <c r="BI208"/>
  <c r="BH208"/>
  <c r="BF208"/>
  <c r="BE208"/>
  <c r="T208"/>
  <c r="R208"/>
  <c r="P208"/>
  <c r="BI202"/>
  <c r="BH202"/>
  <c r="BF202"/>
  <c r="BE202"/>
  <c r="T202"/>
  <c r="R202"/>
  <c r="P202"/>
  <c r="BI198"/>
  <c r="BH198"/>
  <c r="BF198"/>
  <c r="BE198"/>
  <c r="T198"/>
  <c r="R198"/>
  <c r="P198"/>
  <c r="BI194"/>
  <c r="BH194"/>
  <c r="BF194"/>
  <c r="BE194"/>
  <c r="T194"/>
  <c r="R194"/>
  <c r="P194"/>
  <c r="BI189"/>
  <c r="BH189"/>
  <c r="BF189"/>
  <c r="BE189"/>
  <c r="T189"/>
  <c r="R189"/>
  <c r="P189"/>
  <c r="BI186"/>
  <c r="BH186"/>
  <c r="BF186"/>
  <c r="BE186"/>
  <c r="T186"/>
  <c r="R186"/>
  <c r="P186"/>
  <c r="BI183"/>
  <c r="BH183"/>
  <c r="BF183"/>
  <c r="BE183"/>
  <c r="T183"/>
  <c r="R183"/>
  <c r="P183"/>
  <c r="BI180"/>
  <c r="BH180"/>
  <c r="BF180"/>
  <c r="BE180"/>
  <c r="T180"/>
  <c r="R180"/>
  <c r="P180"/>
  <c r="BI175"/>
  <c r="BH175"/>
  <c r="BF175"/>
  <c r="BE175"/>
  <c r="T175"/>
  <c r="R175"/>
  <c r="P175"/>
  <c r="BI170"/>
  <c r="BH170"/>
  <c r="BF170"/>
  <c r="BE170"/>
  <c r="T170"/>
  <c r="R170"/>
  <c r="P170"/>
  <c r="BI168"/>
  <c r="BH168"/>
  <c r="BF168"/>
  <c r="BE168"/>
  <c r="T168"/>
  <c r="R168"/>
  <c r="P168"/>
  <c r="BI165"/>
  <c r="BH165"/>
  <c r="BF165"/>
  <c r="BE165"/>
  <c r="T165"/>
  <c r="R165"/>
  <c r="P165"/>
  <c r="BI162"/>
  <c r="BH162"/>
  <c r="BF162"/>
  <c r="BE162"/>
  <c r="T162"/>
  <c r="R162"/>
  <c r="P162"/>
  <c r="BI157"/>
  <c r="BH157"/>
  <c r="BF157"/>
  <c r="BE157"/>
  <c r="T157"/>
  <c r="R157"/>
  <c r="P157"/>
  <c r="BI152"/>
  <c r="BH152"/>
  <c r="BF152"/>
  <c r="BE152"/>
  <c r="T152"/>
  <c r="R152"/>
  <c r="P152"/>
  <c r="BI147"/>
  <c r="BH147"/>
  <c r="BF147"/>
  <c r="BE147"/>
  <c r="T147"/>
  <c r="R147"/>
  <c r="P147"/>
  <c r="BI143"/>
  <c r="BH143"/>
  <c r="BF143"/>
  <c r="BE143"/>
  <c r="T143"/>
  <c r="R143"/>
  <c r="P143"/>
  <c r="BI139"/>
  <c r="BH139"/>
  <c r="BF139"/>
  <c r="BE139"/>
  <c r="T139"/>
  <c r="R139"/>
  <c r="P139"/>
  <c r="BI136"/>
  <c r="BH136"/>
  <c r="BF136"/>
  <c r="BE136"/>
  <c r="T136"/>
  <c r="R136"/>
  <c r="P136"/>
  <c r="BI131"/>
  <c r="BH131"/>
  <c r="BF131"/>
  <c r="BE131"/>
  <c r="T131"/>
  <c r="R131"/>
  <c r="P131"/>
  <c r="BI128"/>
  <c r="BH128"/>
  <c r="BF128"/>
  <c r="BE128"/>
  <c r="T128"/>
  <c r="R128"/>
  <c r="P128"/>
  <c r="BI123"/>
  <c r="BH123"/>
  <c r="BF123"/>
  <c r="BE123"/>
  <c r="T123"/>
  <c r="R123"/>
  <c r="P123"/>
  <c r="BI118"/>
  <c r="BH118"/>
  <c r="BF118"/>
  <c r="BE118"/>
  <c r="T118"/>
  <c r="R118"/>
  <c r="P118"/>
  <c r="BI115"/>
  <c r="BH115"/>
  <c r="BF115"/>
  <c r="BE115"/>
  <c r="T115"/>
  <c r="R115"/>
  <c r="P115"/>
  <c r="BI113"/>
  <c r="BH113"/>
  <c r="BF113"/>
  <c r="BE113"/>
  <c r="T113"/>
  <c r="R113"/>
  <c r="P113"/>
  <c r="BI111"/>
  <c r="BH111"/>
  <c r="BF111"/>
  <c r="BE111"/>
  <c r="T111"/>
  <c r="R111"/>
  <c r="P111"/>
  <c r="BI109"/>
  <c r="BH109"/>
  <c r="BF109"/>
  <c r="BE109"/>
  <c r="T109"/>
  <c r="R109"/>
  <c r="P109"/>
  <c r="BI106"/>
  <c r="BH106"/>
  <c r="BF106"/>
  <c r="BE106"/>
  <c r="T106"/>
  <c r="R106"/>
  <c r="P106"/>
  <c r="BI104"/>
  <c r="BH104"/>
  <c r="BF104"/>
  <c r="BE104"/>
  <c r="T104"/>
  <c r="R104"/>
  <c r="P104"/>
  <c r="BI100"/>
  <c r="BH100"/>
  <c r="BF100"/>
  <c r="BE100"/>
  <c r="T100"/>
  <c r="R100"/>
  <c r="P100"/>
  <c r="BI96"/>
  <c r="BH96"/>
  <c r="BF96"/>
  <c r="BE96"/>
  <c r="T96"/>
  <c r="R96"/>
  <c r="P96"/>
  <c r="BI92"/>
  <c r="BH92"/>
  <c r="BF92"/>
  <c r="BE92"/>
  <c r="T92"/>
  <c r="R92"/>
  <c r="P92"/>
  <c r="BI89"/>
  <c r="BH89"/>
  <c r="BF89"/>
  <c r="BE89"/>
  <c r="T89"/>
  <c r="R89"/>
  <c r="P89"/>
  <c r="J85"/>
  <c r="F84"/>
  <c r="F82"/>
  <c r="E80"/>
  <c r="J59"/>
  <c r="F58"/>
  <c r="F56"/>
  <c r="E54"/>
  <c r="J23"/>
  <c r="E23"/>
  <c r="J84"/>
  <c r="J22"/>
  <c r="J20"/>
  <c r="E20"/>
  <c r="F85"/>
  <c r="J19"/>
  <c r="J14"/>
  <c r="J56"/>
  <c r="E7"/>
  <c r="E76"/>
  <c i="4" r="J39"/>
  <c r="J38"/>
  <c i="1" r="AY58"/>
  <c i="4" r="J37"/>
  <c i="1" r="AX58"/>
  <c i="4" r="BI325"/>
  <c r="BH325"/>
  <c r="BF325"/>
  <c r="BE325"/>
  <c r="T325"/>
  <c r="R325"/>
  <c r="P325"/>
  <c r="BI323"/>
  <c r="BH323"/>
  <c r="BF323"/>
  <c r="BE323"/>
  <c r="T323"/>
  <c r="R323"/>
  <c r="P323"/>
  <c r="BI321"/>
  <c r="BH321"/>
  <c r="BF321"/>
  <c r="BE321"/>
  <c r="T321"/>
  <c r="R321"/>
  <c r="P321"/>
  <c r="BI318"/>
  <c r="BH318"/>
  <c r="BF318"/>
  <c r="BE318"/>
  <c r="T318"/>
  <c r="R318"/>
  <c r="P318"/>
  <c r="BI315"/>
  <c r="BH315"/>
  <c r="BF315"/>
  <c r="BE315"/>
  <c r="T315"/>
  <c r="R315"/>
  <c r="P315"/>
  <c r="BI313"/>
  <c r="BH313"/>
  <c r="BF313"/>
  <c r="BE313"/>
  <c r="T313"/>
  <c r="R313"/>
  <c r="P313"/>
  <c r="BI311"/>
  <c r="BH311"/>
  <c r="BF311"/>
  <c r="BE311"/>
  <c r="T311"/>
  <c r="R311"/>
  <c r="P311"/>
  <c r="BI308"/>
  <c r="BH308"/>
  <c r="BF308"/>
  <c r="BE308"/>
  <c r="T308"/>
  <c r="R308"/>
  <c r="P308"/>
  <c r="BI305"/>
  <c r="BH305"/>
  <c r="BF305"/>
  <c r="BE305"/>
  <c r="T305"/>
  <c r="R305"/>
  <c r="P305"/>
  <c r="BI302"/>
  <c r="BH302"/>
  <c r="BF302"/>
  <c r="BE302"/>
  <c r="T302"/>
  <c r="R302"/>
  <c r="P302"/>
  <c r="BI299"/>
  <c r="BH299"/>
  <c r="BF299"/>
  <c r="BE299"/>
  <c r="T299"/>
  <c r="R299"/>
  <c r="P299"/>
  <c r="BI296"/>
  <c r="BH296"/>
  <c r="BF296"/>
  <c r="BE296"/>
  <c r="T296"/>
  <c r="R296"/>
  <c r="P296"/>
  <c r="BI294"/>
  <c r="BH294"/>
  <c r="BF294"/>
  <c r="BE294"/>
  <c r="T294"/>
  <c r="R294"/>
  <c r="P294"/>
  <c r="BI292"/>
  <c r="BH292"/>
  <c r="BF292"/>
  <c r="BE292"/>
  <c r="T292"/>
  <c r="R292"/>
  <c r="P292"/>
  <c r="BI289"/>
  <c r="BH289"/>
  <c r="BF289"/>
  <c r="BE289"/>
  <c r="T289"/>
  <c r="R289"/>
  <c r="P289"/>
  <c r="BI287"/>
  <c r="BH287"/>
  <c r="BF287"/>
  <c r="BE287"/>
  <c r="T287"/>
  <c r="R287"/>
  <c r="P287"/>
  <c r="BI284"/>
  <c r="BH284"/>
  <c r="BF284"/>
  <c r="BE284"/>
  <c r="T284"/>
  <c r="R284"/>
  <c r="P284"/>
  <c r="BI281"/>
  <c r="BH281"/>
  <c r="BF281"/>
  <c r="BE281"/>
  <c r="T281"/>
  <c r="R281"/>
  <c r="P281"/>
  <c r="BI279"/>
  <c r="BH279"/>
  <c r="BF279"/>
  <c r="BE279"/>
  <c r="T279"/>
  <c r="R279"/>
  <c r="P279"/>
  <c r="BI276"/>
  <c r="BH276"/>
  <c r="BF276"/>
  <c r="BE276"/>
  <c r="T276"/>
  <c r="R276"/>
  <c r="P276"/>
  <c r="BI273"/>
  <c r="BH273"/>
  <c r="BF273"/>
  <c r="BE273"/>
  <c r="T273"/>
  <c r="R273"/>
  <c r="P273"/>
  <c r="BI270"/>
  <c r="BH270"/>
  <c r="BF270"/>
  <c r="BE270"/>
  <c r="T270"/>
  <c r="R270"/>
  <c r="P270"/>
  <c r="BI267"/>
  <c r="BH267"/>
  <c r="BF267"/>
  <c r="BE267"/>
  <c r="T267"/>
  <c r="R267"/>
  <c r="P267"/>
  <c r="BI264"/>
  <c r="BH264"/>
  <c r="BF264"/>
  <c r="BE264"/>
  <c r="T264"/>
  <c r="R264"/>
  <c r="P264"/>
  <c r="BI261"/>
  <c r="BH261"/>
  <c r="BF261"/>
  <c r="BE261"/>
  <c r="T261"/>
  <c r="R261"/>
  <c r="P261"/>
  <c r="BI258"/>
  <c r="BH258"/>
  <c r="BF258"/>
  <c r="BE258"/>
  <c r="T258"/>
  <c r="R258"/>
  <c r="P258"/>
  <c r="BI255"/>
  <c r="BH255"/>
  <c r="BF255"/>
  <c r="BE255"/>
  <c r="T255"/>
  <c r="R255"/>
  <c r="P255"/>
  <c r="BI252"/>
  <c r="BH252"/>
  <c r="BF252"/>
  <c r="BE252"/>
  <c r="T252"/>
  <c r="R252"/>
  <c r="P252"/>
  <c r="BI249"/>
  <c r="BH249"/>
  <c r="BF249"/>
  <c r="BE249"/>
  <c r="T249"/>
  <c r="R249"/>
  <c r="P249"/>
  <c r="BI247"/>
  <c r="BH247"/>
  <c r="BF247"/>
  <c r="BE247"/>
  <c r="T247"/>
  <c r="R247"/>
  <c r="P247"/>
  <c r="BI245"/>
  <c r="BH245"/>
  <c r="BF245"/>
  <c r="BE245"/>
  <c r="T245"/>
  <c r="R245"/>
  <c r="P245"/>
  <c r="BI242"/>
  <c r="BH242"/>
  <c r="BF242"/>
  <c r="BE242"/>
  <c r="T242"/>
  <c r="R242"/>
  <c r="P242"/>
  <c r="BI240"/>
  <c r="BH240"/>
  <c r="BF240"/>
  <c r="BE240"/>
  <c r="T240"/>
  <c r="R240"/>
  <c r="P240"/>
  <c r="BI238"/>
  <c r="BH238"/>
  <c r="BF238"/>
  <c r="BE238"/>
  <c r="T238"/>
  <c r="R238"/>
  <c r="P238"/>
  <c r="BI236"/>
  <c r="BH236"/>
  <c r="BF236"/>
  <c r="BE236"/>
  <c r="T236"/>
  <c r="R236"/>
  <c r="P236"/>
  <c r="BI233"/>
  <c r="BH233"/>
  <c r="BF233"/>
  <c r="BE233"/>
  <c r="T233"/>
  <c r="R233"/>
  <c r="P233"/>
  <c r="BI231"/>
  <c r="BH231"/>
  <c r="BF231"/>
  <c r="BE231"/>
  <c r="T231"/>
  <c r="R231"/>
  <c r="P231"/>
  <c r="BI229"/>
  <c r="BH229"/>
  <c r="BF229"/>
  <c r="BE229"/>
  <c r="T229"/>
  <c r="R229"/>
  <c r="P229"/>
  <c r="BI227"/>
  <c r="BH227"/>
  <c r="BF227"/>
  <c r="BE227"/>
  <c r="T227"/>
  <c r="R227"/>
  <c r="P227"/>
  <c r="BI224"/>
  <c r="BH224"/>
  <c r="BF224"/>
  <c r="BE224"/>
  <c r="T224"/>
  <c r="R224"/>
  <c r="P224"/>
  <c r="BI222"/>
  <c r="BH222"/>
  <c r="BF222"/>
  <c r="BE222"/>
  <c r="T222"/>
  <c r="R222"/>
  <c r="P222"/>
  <c r="BI219"/>
  <c r="BH219"/>
  <c r="BF219"/>
  <c r="BE219"/>
  <c r="T219"/>
  <c r="R219"/>
  <c r="P219"/>
  <c r="BI217"/>
  <c r="BH217"/>
  <c r="BF217"/>
  <c r="BE217"/>
  <c r="T217"/>
  <c r="R217"/>
  <c r="P217"/>
  <c r="BI215"/>
  <c r="BH215"/>
  <c r="BF215"/>
  <c r="BE215"/>
  <c r="T215"/>
  <c r="R215"/>
  <c r="P215"/>
  <c r="BI213"/>
  <c r="BH213"/>
  <c r="BF213"/>
  <c r="BE213"/>
  <c r="T213"/>
  <c r="R213"/>
  <c r="P213"/>
  <c r="BI210"/>
  <c r="BH210"/>
  <c r="BF210"/>
  <c r="BE210"/>
  <c r="T210"/>
  <c r="R210"/>
  <c r="P210"/>
  <c r="BI207"/>
  <c r="BH207"/>
  <c r="BF207"/>
  <c r="BE207"/>
  <c r="T207"/>
  <c r="R207"/>
  <c r="P207"/>
  <c r="BI204"/>
  <c r="BH204"/>
  <c r="BF204"/>
  <c r="BE204"/>
  <c r="T204"/>
  <c r="R204"/>
  <c r="P204"/>
  <c r="BI201"/>
  <c r="BH201"/>
  <c r="BF201"/>
  <c r="BE201"/>
  <c r="T201"/>
  <c r="R201"/>
  <c r="P201"/>
  <c r="BI198"/>
  <c r="BH198"/>
  <c r="BF198"/>
  <c r="BE198"/>
  <c r="T198"/>
  <c r="R198"/>
  <c r="P198"/>
  <c r="BI195"/>
  <c r="BH195"/>
  <c r="BF195"/>
  <c r="BE195"/>
  <c r="T195"/>
  <c r="R195"/>
  <c r="P195"/>
  <c r="BI192"/>
  <c r="BH192"/>
  <c r="BF192"/>
  <c r="BE192"/>
  <c r="T192"/>
  <c r="R192"/>
  <c r="P192"/>
  <c r="BI189"/>
  <c r="BH189"/>
  <c r="BF189"/>
  <c r="BE189"/>
  <c r="T189"/>
  <c r="R189"/>
  <c r="P189"/>
  <c r="BI186"/>
  <c r="BH186"/>
  <c r="BF186"/>
  <c r="BE186"/>
  <c r="T186"/>
  <c r="R186"/>
  <c r="P186"/>
  <c r="BI183"/>
  <c r="BH183"/>
  <c r="BF183"/>
  <c r="BE183"/>
  <c r="T183"/>
  <c r="R183"/>
  <c r="P183"/>
  <c r="BI180"/>
  <c r="BH180"/>
  <c r="BF180"/>
  <c r="BE180"/>
  <c r="T180"/>
  <c r="R180"/>
  <c r="P180"/>
  <c r="BI177"/>
  <c r="BH177"/>
  <c r="BF177"/>
  <c r="BE177"/>
  <c r="T177"/>
  <c r="R177"/>
  <c r="P177"/>
  <c r="BI174"/>
  <c r="BH174"/>
  <c r="BF174"/>
  <c r="BE174"/>
  <c r="T174"/>
  <c r="R174"/>
  <c r="P174"/>
  <c r="BI171"/>
  <c r="BH171"/>
  <c r="BF171"/>
  <c r="BE171"/>
  <c r="T171"/>
  <c r="R171"/>
  <c r="P171"/>
  <c r="BI168"/>
  <c r="BH168"/>
  <c r="BF168"/>
  <c r="BE168"/>
  <c r="T168"/>
  <c r="R168"/>
  <c r="P168"/>
  <c r="BI165"/>
  <c r="BH165"/>
  <c r="BF165"/>
  <c r="BE165"/>
  <c r="T165"/>
  <c r="R165"/>
  <c r="P165"/>
  <c r="BI162"/>
  <c r="BH162"/>
  <c r="BF162"/>
  <c r="BE162"/>
  <c r="T162"/>
  <c r="R162"/>
  <c r="P162"/>
  <c r="BI159"/>
  <c r="BH159"/>
  <c r="BF159"/>
  <c r="BE159"/>
  <c r="T159"/>
  <c r="R159"/>
  <c r="P159"/>
  <c r="BI156"/>
  <c r="BH156"/>
  <c r="BF156"/>
  <c r="BE156"/>
  <c r="T156"/>
  <c r="R156"/>
  <c r="P156"/>
  <c r="BI153"/>
  <c r="BH153"/>
  <c r="BF153"/>
  <c r="BE153"/>
  <c r="T153"/>
  <c r="R153"/>
  <c r="P153"/>
  <c r="BI150"/>
  <c r="BH150"/>
  <c r="BF150"/>
  <c r="BE150"/>
  <c r="T150"/>
  <c r="R150"/>
  <c r="P150"/>
  <c r="BI147"/>
  <c r="BH147"/>
  <c r="BF147"/>
  <c r="BE147"/>
  <c r="T147"/>
  <c r="R147"/>
  <c r="P147"/>
  <c r="BI144"/>
  <c r="BH144"/>
  <c r="BF144"/>
  <c r="BE144"/>
  <c r="T144"/>
  <c r="R144"/>
  <c r="P144"/>
  <c r="BI141"/>
  <c r="BH141"/>
  <c r="BF141"/>
  <c r="BE141"/>
  <c r="T141"/>
  <c r="R141"/>
  <c r="P141"/>
  <c r="BI138"/>
  <c r="BH138"/>
  <c r="BF138"/>
  <c r="BE138"/>
  <c r="T138"/>
  <c r="R138"/>
  <c r="P138"/>
  <c r="BI135"/>
  <c r="BH135"/>
  <c r="BF135"/>
  <c r="BE135"/>
  <c r="T135"/>
  <c r="R135"/>
  <c r="P135"/>
  <c r="BI133"/>
  <c r="BH133"/>
  <c r="BF133"/>
  <c r="BE133"/>
  <c r="T133"/>
  <c r="R133"/>
  <c r="P133"/>
  <c r="BI130"/>
  <c r="BH130"/>
  <c r="BF130"/>
  <c r="BE130"/>
  <c r="T130"/>
  <c r="R130"/>
  <c r="P130"/>
  <c r="BI127"/>
  <c r="BH127"/>
  <c r="BF127"/>
  <c r="BE127"/>
  <c r="T127"/>
  <c r="R127"/>
  <c r="P127"/>
  <c r="BI124"/>
  <c r="BH124"/>
  <c r="BF124"/>
  <c r="BE124"/>
  <c r="T124"/>
  <c r="R124"/>
  <c r="P124"/>
  <c r="BI121"/>
  <c r="BH121"/>
  <c r="BF121"/>
  <c r="BE121"/>
  <c r="T121"/>
  <c r="R121"/>
  <c r="P121"/>
  <c r="BI118"/>
  <c r="BH118"/>
  <c r="BF118"/>
  <c r="BE118"/>
  <c r="T118"/>
  <c r="R118"/>
  <c r="P118"/>
  <c r="BI115"/>
  <c r="BH115"/>
  <c r="BF115"/>
  <c r="BE115"/>
  <c r="T115"/>
  <c r="R115"/>
  <c r="P115"/>
  <c r="BI112"/>
  <c r="BH112"/>
  <c r="BF112"/>
  <c r="BE112"/>
  <c r="T112"/>
  <c r="R112"/>
  <c r="P112"/>
  <c r="BI109"/>
  <c r="BH109"/>
  <c r="BF109"/>
  <c r="BE109"/>
  <c r="T109"/>
  <c r="R109"/>
  <c r="P109"/>
  <c r="BI106"/>
  <c r="BH106"/>
  <c r="BF106"/>
  <c r="BE106"/>
  <c r="T106"/>
  <c r="R106"/>
  <c r="P106"/>
  <c r="BI103"/>
  <c r="BH103"/>
  <c r="BF103"/>
  <c r="BE103"/>
  <c r="T103"/>
  <c r="R103"/>
  <c r="P103"/>
  <c r="BI100"/>
  <c r="BH100"/>
  <c r="BF100"/>
  <c r="BE100"/>
  <c r="T100"/>
  <c r="R100"/>
  <c r="P100"/>
  <c r="BI97"/>
  <c r="BH97"/>
  <c r="BF97"/>
  <c r="BE97"/>
  <c r="T97"/>
  <c r="R97"/>
  <c r="P97"/>
  <c r="BI95"/>
  <c r="BH95"/>
  <c r="BF95"/>
  <c r="BE95"/>
  <c r="T95"/>
  <c r="R95"/>
  <c r="P95"/>
  <c r="BI92"/>
  <c r="BH92"/>
  <c r="BF92"/>
  <c r="BE92"/>
  <c r="T92"/>
  <c r="R92"/>
  <c r="P92"/>
  <c r="BI89"/>
  <c r="BH89"/>
  <c r="BF89"/>
  <c r="BE89"/>
  <c r="T89"/>
  <c r="R89"/>
  <c r="P89"/>
  <c r="BI86"/>
  <c r="BH86"/>
  <c r="BF86"/>
  <c r="BE86"/>
  <c r="T86"/>
  <c r="R86"/>
  <c r="P86"/>
  <c r="J82"/>
  <c r="F81"/>
  <c r="F79"/>
  <c r="E77"/>
  <c r="J59"/>
  <c r="F58"/>
  <c r="F56"/>
  <c r="E54"/>
  <c r="J23"/>
  <c r="E23"/>
  <c r="J81"/>
  <c r="J22"/>
  <c r="J20"/>
  <c r="E20"/>
  <c r="F82"/>
  <c r="J19"/>
  <c r="J14"/>
  <c r="J79"/>
  <c r="E7"/>
  <c r="E73"/>
  <c i="3" r="J39"/>
  <c r="J38"/>
  <c i="1" r="AY57"/>
  <c i="3" r="J37"/>
  <c i="1" r="AX57"/>
  <c i="3" r="BI241"/>
  <c r="BH241"/>
  <c r="BF241"/>
  <c r="BE241"/>
  <c r="T241"/>
  <c r="R241"/>
  <c r="P241"/>
  <c r="BI238"/>
  <c r="BH238"/>
  <c r="BF238"/>
  <c r="BE238"/>
  <c r="T238"/>
  <c r="R238"/>
  <c r="P238"/>
  <c r="BI236"/>
  <c r="BH236"/>
  <c r="BF236"/>
  <c r="BE236"/>
  <c r="T236"/>
  <c r="R236"/>
  <c r="P236"/>
  <c r="BI234"/>
  <c r="BH234"/>
  <c r="BF234"/>
  <c r="BE234"/>
  <c r="T234"/>
  <c r="R234"/>
  <c r="P234"/>
  <c r="BI231"/>
  <c r="BH231"/>
  <c r="BF231"/>
  <c r="BE231"/>
  <c r="T231"/>
  <c r="R231"/>
  <c r="P231"/>
  <c r="BI229"/>
  <c r="BH229"/>
  <c r="BF229"/>
  <c r="BE229"/>
  <c r="T229"/>
  <c r="R229"/>
  <c r="P229"/>
  <c r="BI227"/>
  <c r="BH227"/>
  <c r="BF227"/>
  <c r="BE227"/>
  <c r="T227"/>
  <c r="R227"/>
  <c r="P227"/>
  <c r="BI225"/>
  <c r="BH225"/>
  <c r="BF225"/>
  <c r="BE225"/>
  <c r="T225"/>
  <c r="R225"/>
  <c r="P225"/>
  <c r="BI222"/>
  <c r="BH222"/>
  <c r="BF222"/>
  <c r="BE222"/>
  <c r="T222"/>
  <c r="R222"/>
  <c r="P222"/>
  <c r="BI220"/>
  <c r="BH220"/>
  <c r="BF220"/>
  <c r="BE220"/>
  <c r="T220"/>
  <c r="R220"/>
  <c r="P220"/>
  <c r="BI217"/>
  <c r="BH217"/>
  <c r="BF217"/>
  <c r="BE217"/>
  <c r="T217"/>
  <c r="R217"/>
  <c r="P217"/>
  <c r="BI215"/>
  <c r="BH215"/>
  <c r="BF215"/>
  <c r="BE215"/>
  <c r="T215"/>
  <c r="R215"/>
  <c r="P215"/>
  <c r="BI213"/>
  <c r="BH213"/>
  <c r="BF213"/>
  <c r="BE213"/>
  <c r="T213"/>
  <c r="R213"/>
  <c r="P213"/>
  <c r="BI210"/>
  <c r="BH210"/>
  <c r="BF210"/>
  <c r="BE210"/>
  <c r="T210"/>
  <c r="R210"/>
  <c r="P210"/>
  <c r="BI207"/>
  <c r="BH207"/>
  <c r="BF207"/>
  <c r="BE207"/>
  <c r="T207"/>
  <c r="R207"/>
  <c r="P207"/>
  <c r="BI204"/>
  <c r="BH204"/>
  <c r="BF204"/>
  <c r="BE204"/>
  <c r="T204"/>
  <c r="R204"/>
  <c r="P204"/>
  <c r="BI201"/>
  <c r="BH201"/>
  <c r="BF201"/>
  <c r="BE201"/>
  <c r="T201"/>
  <c r="R201"/>
  <c r="P201"/>
  <c r="BI198"/>
  <c r="BH198"/>
  <c r="BF198"/>
  <c r="BE198"/>
  <c r="T198"/>
  <c r="R198"/>
  <c r="P198"/>
  <c r="BI195"/>
  <c r="BH195"/>
  <c r="BF195"/>
  <c r="BE195"/>
  <c r="T195"/>
  <c r="R195"/>
  <c r="P195"/>
  <c r="BI192"/>
  <c r="BH192"/>
  <c r="BF192"/>
  <c r="BE192"/>
  <c r="T192"/>
  <c r="R192"/>
  <c r="P192"/>
  <c r="BI189"/>
  <c r="BH189"/>
  <c r="BF189"/>
  <c r="BE189"/>
  <c r="T189"/>
  <c r="R189"/>
  <c r="P189"/>
  <c r="BI186"/>
  <c r="BH186"/>
  <c r="BF186"/>
  <c r="BE186"/>
  <c r="T186"/>
  <c r="R186"/>
  <c r="P186"/>
  <c r="BI183"/>
  <c r="BH183"/>
  <c r="BF183"/>
  <c r="BE183"/>
  <c r="T183"/>
  <c r="R183"/>
  <c r="P183"/>
  <c r="BI180"/>
  <c r="BH180"/>
  <c r="BF180"/>
  <c r="BE180"/>
  <c r="T180"/>
  <c r="R180"/>
  <c r="P180"/>
  <c r="BI177"/>
  <c r="BH177"/>
  <c r="BF177"/>
  <c r="BE177"/>
  <c r="T177"/>
  <c r="R177"/>
  <c r="P177"/>
  <c r="BI174"/>
  <c r="BH174"/>
  <c r="BF174"/>
  <c r="BE174"/>
  <c r="T174"/>
  <c r="R174"/>
  <c r="P174"/>
  <c r="BI171"/>
  <c r="BH171"/>
  <c r="BF171"/>
  <c r="BE171"/>
  <c r="T171"/>
  <c r="R171"/>
  <c r="P171"/>
  <c r="BI168"/>
  <c r="BH168"/>
  <c r="BF168"/>
  <c r="BE168"/>
  <c r="T168"/>
  <c r="R168"/>
  <c r="P168"/>
  <c r="BI165"/>
  <c r="BH165"/>
  <c r="BF165"/>
  <c r="BE165"/>
  <c r="T165"/>
  <c r="R165"/>
  <c r="P165"/>
  <c r="BI162"/>
  <c r="BH162"/>
  <c r="BF162"/>
  <c r="BE162"/>
  <c r="T162"/>
  <c r="R162"/>
  <c r="P162"/>
  <c r="BI160"/>
  <c r="BH160"/>
  <c r="BF160"/>
  <c r="BE160"/>
  <c r="T160"/>
  <c r="R160"/>
  <c r="P160"/>
  <c r="BI157"/>
  <c r="BH157"/>
  <c r="BF157"/>
  <c r="BE157"/>
  <c r="T157"/>
  <c r="R157"/>
  <c r="P157"/>
  <c r="BI155"/>
  <c r="BH155"/>
  <c r="BF155"/>
  <c r="BE155"/>
  <c r="T155"/>
  <c r="R155"/>
  <c r="P155"/>
  <c r="BI153"/>
  <c r="BH153"/>
  <c r="BF153"/>
  <c r="BE153"/>
  <c r="T153"/>
  <c r="R153"/>
  <c r="P153"/>
  <c r="BI150"/>
  <c r="BH150"/>
  <c r="BF150"/>
  <c r="BE150"/>
  <c r="T150"/>
  <c r="R150"/>
  <c r="P150"/>
  <c r="BI147"/>
  <c r="BH147"/>
  <c r="BF147"/>
  <c r="BE147"/>
  <c r="T147"/>
  <c r="R147"/>
  <c r="P147"/>
  <c r="BI145"/>
  <c r="BH145"/>
  <c r="BF145"/>
  <c r="BE145"/>
  <c r="T145"/>
  <c r="R145"/>
  <c r="P145"/>
  <c r="BI143"/>
  <c r="BH143"/>
  <c r="BF143"/>
  <c r="BE143"/>
  <c r="T143"/>
  <c r="R143"/>
  <c r="P143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BI134"/>
  <c r="BH134"/>
  <c r="BF134"/>
  <c r="BE134"/>
  <c r="T134"/>
  <c r="R134"/>
  <c r="P134"/>
  <c r="BI132"/>
  <c r="BH132"/>
  <c r="BF132"/>
  <c r="BE132"/>
  <c r="T132"/>
  <c r="R132"/>
  <c r="P132"/>
  <c r="BI130"/>
  <c r="BH130"/>
  <c r="BF130"/>
  <c r="BE130"/>
  <c r="T130"/>
  <c r="R130"/>
  <c r="P130"/>
  <c r="BI128"/>
  <c r="BH128"/>
  <c r="BF128"/>
  <c r="BE128"/>
  <c r="T128"/>
  <c r="R128"/>
  <c r="P128"/>
  <c r="BI126"/>
  <c r="BH126"/>
  <c r="BF126"/>
  <c r="BE126"/>
  <c r="T126"/>
  <c r="R126"/>
  <c r="P126"/>
  <c r="BI124"/>
  <c r="BH124"/>
  <c r="BF124"/>
  <c r="BE124"/>
  <c r="T124"/>
  <c r="R124"/>
  <c r="P124"/>
  <c r="BI121"/>
  <c r="BH121"/>
  <c r="BF121"/>
  <c r="BE121"/>
  <c r="T121"/>
  <c r="R121"/>
  <c r="P121"/>
  <c r="BI118"/>
  <c r="BH118"/>
  <c r="BF118"/>
  <c r="BE118"/>
  <c r="T118"/>
  <c r="R118"/>
  <c r="P118"/>
  <c r="BI116"/>
  <c r="BH116"/>
  <c r="BF116"/>
  <c r="BE116"/>
  <c r="T116"/>
  <c r="R116"/>
  <c r="P116"/>
  <c r="BI113"/>
  <c r="BH113"/>
  <c r="BF113"/>
  <c r="BE113"/>
  <c r="T113"/>
  <c r="R113"/>
  <c r="P113"/>
  <c r="BI110"/>
  <c r="BH110"/>
  <c r="BF110"/>
  <c r="BE110"/>
  <c r="T110"/>
  <c r="R110"/>
  <c r="P110"/>
  <c r="BI107"/>
  <c r="BH107"/>
  <c r="BF107"/>
  <c r="BE107"/>
  <c r="T107"/>
  <c r="R107"/>
  <c r="P107"/>
  <c r="BI104"/>
  <c r="BH104"/>
  <c r="BF104"/>
  <c r="BE104"/>
  <c r="T104"/>
  <c r="R104"/>
  <c r="P104"/>
  <c r="BI101"/>
  <c r="BH101"/>
  <c r="BF101"/>
  <c r="BE101"/>
  <c r="T101"/>
  <c r="R101"/>
  <c r="P101"/>
  <c r="BI98"/>
  <c r="BH98"/>
  <c r="BF98"/>
  <c r="BE98"/>
  <c r="T98"/>
  <c r="R98"/>
  <c r="P98"/>
  <c r="BI95"/>
  <c r="BH95"/>
  <c r="BF95"/>
  <c r="BE95"/>
  <c r="T95"/>
  <c r="R95"/>
  <c r="P95"/>
  <c r="BI93"/>
  <c r="BH93"/>
  <c r="BF93"/>
  <c r="BE93"/>
  <c r="T93"/>
  <c r="R93"/>
  <c r="P93"/>
  <c r="BI91"/>
  <c r="BH91"/>
  <c r="BF91"/>
  <c r="BE91"/>
  <c r="T91"/>
  <c r="R91"/>
  <c r="P91"/>
  <c r="BI89"/>
  <c r="BH89"/>
  <c r="BF89"/>
  <c r="BE89"/>
  <c r="T89"/>
  <c r="R89"/>
  <c r="P89"/>
  <c r="BI86"/>
  <c r="BH86"/>
  <c r="BF86"/>
  <c r="BE86"/>
  <c r="T86"/>
  <c r="R86"/>
  <c r="P86"/>
  <c r="J82"/>
  <c r="F81"/>
  <c r="F79"/>
  <c r="E77"/>
  <c r="J59"/>
  <c r="F58"/>
  <c r="F56"/>
  <c r="E54"/>
  <c r="J23"/>
  <c r="E23"/>
  <c r="J81"/>
  <c r="J22"/>
  <c r="J20"/>
  <c r="E20"/>
  <c r="F82"/>
  <c r="J19"/>
  <c r="J14"/>
  <c r="J79"/>
  <c r="E7"/>
  <c r="E50"/>
  <c i="2" r="J39"/>
  <c r="J38"/>
  <c i="1" r="AY56"/>
  <c i="2" r="J37"/>
  <c i="1" r="AX56"/>
  <c i="2" r="BI273"/>
  <c r="BH273"/>
  <c r="BF273"/>
  <c r="BE273"/>
  <c r="T273"/>
  <c r="R273"/>
  <c r="P273"/>
  <c r="BI270"/>
  <c r="BH270"/>
  <c r="BF270"/>
  <c r="BE270"/>
  <c r="T270"/>
  <c r="R270"/>
  <c r="P270"/>
  <c r="BI267"/>
  <c r="BH267"/>
  <c r="BF267"/>
  <c r="BE267"/>
  <c r="T267"/>
  <c r="R267"/>
  <c r="P267"/>
  <c r="BI265"/>
  <c r="BH265"/>
  <c r="BF265"/>
  <c r="BE265"/>
  <c r="T265"/>
  <c r="R265"/>
  <c r="P265"/>
  <c r="BI262"/>
  <c r="BH262"/>
  <c r="BF262"/>
  <c r="BE262"/>
  <c r="T262"/>
  <c r="R262"/>
  <c r="P262"/>
  <c r="BI260"/>
  <c r="BH260"/>
  <c r="BF260"/>
  <c r="BE260"/>
  <c r="T260"/>
  <c r="R260"/>
  <c r="P260"/>
  <c r="BI258"/>
  <c r="BH258"/>
  <c r="BF258"/>
  <c r="BE258"/>
  <c r="T258"/>
  <c r="R258"/>
  <c r="P258"/>
  <c r="BI255"/>
  <c r="BH255"/>
  <c r="BF255"/>
  <c r="BE255"/>
  <c r="T255"/>
  <c r="R255"/>
  <c r="P255"/>
  <c r="BI253"/>
  <c r="BH253"/>
  <c r="BF253"/>
  <c r="BE253"/>
  <c r="T253"/>
  <c r="R253"/>
  <c r="P253"/>
  <c r="BI251"/>
  <c r="BH251"/>
  <c r="BF251"/>
  <c r="BE251"/>
  <c r="T251"/>
  <c r="R251"/>
  <c r="P251"/>
  <c r="BI249"/>
  <c r="BH249"/>
  <c r="BF249"/>
  <c r="BE249"/>
  <c r="T249"/>
  <c r="R249"/>
  <c r="P249"/>
  <c r="BI246"/>
  <c r="BH246"/>
  <c r="BF246"/>
  <c r="BE246"/>
  <c r="T246"/>
  <c r="R246"/>
  <c r="P246"/>
  <c r="BI244"/>
  <c r="BH244"/>
  <c r="BF244"/>
  <c r="BE244"/>
  <c r="T244"/>
  <c r="R244"/>
  <c r="P244"/>
  <c r="BI241"/>
  <c r="BH241"/>
  <c r="BF241"/>
  <c r="BE241"/>
  <c r="T241"/>
  <c r="R241"/>
  <c r="P241"/>
  <c r="BI238"/>
  <c r="BH238"/>
  <c r="BF238"/>
  <c r="BE238"/>
  <c r="T238"/>
  <c r="R238"/>
  <c r="P238"/>
  <c r="BI236"/>
  <c r="BH236"/>
  <c r="BF236"/>
  <c r="BE236"/>
  <c r="T236"/>
  <c r="R236"/>
  <c r="P236"/>
  <c r="BI234"/>
  <c r="BH234"/>
  <c r="BF234"/>
  <c r="BE234"/>
  <c r="T234"/>
  <c r="R234"/>
  <c r="P234"/>
  <c r="BI231"/>
  <c r="BH231"/>
  <c r="BF231"/>
  <c r="BE231"/>
  <c r="T231"/>
  <c r="R231"/>
  <c r="P231"/>
  <c r="BI228"/>
  <c r="BH228"/>
  <c r="BF228"/>
  <c r="BE228"/>
  <c r="T228"/>
  <c r="R228"/>
  <c r="P228"/>
  <c r="BI225"/>
  <c r="BH225"/>
  <c r="BF225"/>
  <c r="BE225"/>
  <c r="T225"/>
  <c r="R225"/>
  <c r="P225"/>
  <c r="BI222"/>
  <c r="BH222"/>
  <c r="BF222"/>
  <c r="BE222"/>
  <c r="T222"/>
  <c r="R222"/>
  <c r="P222"/>
  <c r="BI219"/>
  <c r="BH219"/>
  <c r="BF219"/>
  <c r="BE219"/>
  <c r="T219"/>
  <c r="R219"/>
  <c r="P219"/>
  <c r="BI216"/>
  <c r="BH216"/>
  <c r="BF216"/>
  <c r="BE216"/>
  <c r="T216"/>
  <c r="R216"/>
  <c r="P216"/>
  <c r="BI213"/>
  <c r="BH213"/>
  <c r="BF213"/>
  <c r="BE213"/>
  <c r="T213"/>
  <c r="R213"/>
  <c r="P213"/>
  <c r="BI210"/>
  <c r="BH210"/>
  <c r="BF210"/>
  <c r="BE210"/>
  <c r="T210"/>
  <c r="R210"/>
  <c r="P210"/>
  <c r="BI207"/>
  <c r="BH207"/>
  <c r="BF207"/>
  <c r="BE207"/>
  <c r="T207"/>
  <c r="R207"/>
  <c r="P207"/>
  <c r="BI204"/>
  <c r="BH204"/>
  <c r="BF204"/>
  <c r="BE204"/>
  <c r="T204"/>
  <c r="R204"/>
  <c r="P204"/>
  <c r="BI201"/>
  <c r="BH201"/>
  <c r="BF201"/>
  <c r="BE201"/>
  <c r="T201"/>
  <c r="R201"/>
  <c r="P201"/>
  <c r="BI198"/>
  <c r="BH198"/>
  <c r="BF198"/>
  <c r="BE198"/>
  <c r="T198"/>
  <c r="R198"/>
  <c r="P198"/>
  <c r="BI195"/>
  <c r="BH195"/>
  <c r="BF195"/>
  <c r="BE195"/>
  <c r="T195"/>
  <c r="R195"/>
  <c r="P195"/>
  <c r="BI192"/>
  <c r="BH192"/>
  <c r="BF192"/>
  <c r="BE192"/>
  <c r="T192"/>
  <c r="R192"/>
  <c r="P192"/>
  <c r="BI189"/>
  <c r="BH189"/>
  <c r="BF189"/>
  <c r="BE189"/>
  <c r="T189"/>
  <c r="R189"/>
  <c r="P189"/>
  <c r="BI186"/>
  <c r="BH186"/>
  <c r="BF186"/>
  <c r="BE186"/>
  <c r="T186"/>
  <c r="R186"/>
  <c r="P186"/>
  <c r="BI184"/>
  <c r="BH184"/>
  <c r="BF184"/>
  <c r="BE184"/>
  <c r="T184"/>
  <c r="R184"/>
  <c r="P184"/>
  <c r="BI181"/>
  <c r="BH181"/>
  <c r="BF181"/>
  <c r="BE181"/>
  <c r="T181"/>
  <c r="R181"/>
  <c r="P181"/>
  <c r="BI179"/>
  <c r="BH179"/>
  <c r="BF179"/>
  <c r="BE179"/>
  <c r="T179"/>
  <c r="R179"/>
  <c r="P179"/>
  <c r="BI177"/>
  <c r="BH177"/>
  <c r="BF177"/>
  <c r="BE177"/>
  <c r="T177"/>
  <c r="R177"/>
  <c r="P177"/>
  <c r="BI175"/>
  <c r="BH175"/>
  <c r="BF175"/>
  <c r="BE175"/>
  <c r="T175"/>
  <c r="R175"/>
  <c r="P175"/>
  <c r="BI172"/>
  <c r="BH172"/>
  <c r="BF172"/>
  <c r="BE172"/>
  <c r="T172"/>
  <c r="R172"/>
  <c r="P172"/>
  <c r="BI169"/>
  <c r="BH169"/>
  <c r="BF169"/>
  <c r="BE169"/>
  <c r="T169"/>
  <c r="R169"/>
  <c r="P169"/>
  <c r="BI167"/>
  <c r="BH167"/>
  <c r="BF167"/>
  <c r="BE167"/>
  <c r="T167"/>
  <c r="R167"/>
  <c r="P167"/>
  <c r="BI165"/>
  <c r="BH165"/>
  <c r="BF165"/>
  <c r="BE165"/>
  <c r="T165"/>
  <c r="R165"/>
  <c r="P165"/>
  <c r="BI162"/>
  <c r="BH162"/>
  <c r="BF162"/>
  <c r="BE162"/>
  <c r="T162"/>
  <c r="R162"/>
  <c r="P162"/>
  <c r="BI159"/>
  <c r="BH159"/>
  <c r="BF159"/>
  <c r="BE159"/>
  <c r="T159"/>
  <c r="R159"/>
  <c r="P159"/>
  <c r="BI156"/>
  <c r="BH156"/>
  <c r="BF156"/>
  <c r="BE156"/>
  <c r="T156"/>
  <c r="R156"/>
  <c r="P156"/>
  <c r="BI153"/>
  <c r="BH153"/>
  <c r="BF153"/>
  <c r="BE153"/>
  <c r="T153"/>
  <c r="R153"/>
  <c r="P153"/>
  <c r="BI150"/>
  <c r="BH150"/>
  <c r="BF150"/>
  <c r="BE150"/>
  <c r="T150"/>
  <c r="R150"/>
  <c r="P150"/>
  <c r="BI148"/>
  <c r="BH148"/>
  <c r="BF148"/>
  <c r="BE148"/>
  <c r="T148"/>
  <c r="R148"/>
  <c r="P148"/>
  <c r="BI145"/>
  <c r="BH145"/>
  <c r="BF145"/>
  <c r="BE145"/>
  <c r="T145"/>
  <c r="R145"/>
  <c r="P145"/>
  <c r="BI143"/>
  <c r="BH143"/>
  <c r="BF143"/>
  <c r="BE143"/>
  <c r="T143"/>
  <c r="R143"/>
  <c r="P143"/>
  <c r="BI141"/>
  <c r="BH141"/>
  <c r="BF141"/>
  <c r="BE141"/>
  <c r="T141"/>
  <c r="R141"/>
  <c r="P141"/>
  <c r="BI139"/>
  <c r="BH139"/>
  <c r="BF139"/>
  <c r="BE139"/>
  <c r="T139"/>
  <c r="R139"/>
  <c r="P139"/>
  <c r="BI137"/>
  <c r="BH137"/>
  <c r="BF137"/>
  <c r="BE137"/>
  <c r="T137"/>
  <c r="R137"/>
  <c r="P137"/>
  <c r="BI135"/>
  <c r="BH135"/>
  <c r="BF135"/>
  <c r="BE135"/>
  <c r="T135"/>
  <c r="R135"/>
  <c r="P135"/>
  <c r="BI133"/>
  <c r="BH133"/>
  <c r="BF133"/>
  <c r="BE133"/>
  <c r="T133"/>
  <c r="R133"/>
  <c r="P133"/>
  <c r="BI131"/>
  <c r="BH131"/>
  <c r="BF131"/>
  <c r="BE131"/>
  <c r="T131"/>
  <c r="R131"/>
  <c r="P131"/>
  <c r="BI128"/>
  <c r="BH128"/>
  <c r="BF128"/>
  <c r="BE128"/>
  <c r="T128"/>
  <c r="R128"/>
  <c r="P128"/>
  <c r="BI125"/>
  <c r="BH125"/>
  <c r="BF125"/>
  <c r="BE125"/>
  <c r="T125"/>
  <c r="R125"/>
  <c r="P125"/>
  <c r="BI122"/>
  <c r="BH122"/>
  <c r="BF122"/>
  <c r="BE122"/>
  <c r="T122"/>
  <c r="R122"/>
  <c r="P122"/>
  <c r="BI119"/>
  <c r="BH119"/>
  <c r="BF119"/>
  <c r="BE119"/>
  <c r="T119"/>
  <c r="R119"/>
  <c r="P119"/>
  <c r="BI117"/>
  <c r="BH117"/>
  <c r="BF117"/>
  <c r="BE117"/>
  <c r="T117"/>
  <c r="R117"/>
  <c r="P117"/>
  <c r="BI114"/>
  <c r="BH114"/>
  <c r="BF114"/>
  <c r="BE114"/>
  <c r="T114"/>
  <c r="R114"/>
  <c r="P114"/>
  <c r="BI111"/>
  <c r="BH111"/>
  <c r="BF111"/>
  <c r="BE111"/>
  <c r="T111"/>
  <c r="R111"/>
  <c r="P111"/>
  <c r="BI108"/>
  <c r="BH108"/>
  <c r="BF108"/>
  <c r="BE108"/>
  <c r="T108"/>
  <c r="R108"/>
  <c r="P108"/>
  <c r="BI105"/>
  <c r="BH105"/>
  <c r="BF105"/>
  <c r="BE105"/>
  <c r="T105"/>
  <c r="R105"/>
  <c r="P105"/>
  <c r="BI102"/>
  <c r="BH102"/>
  <c r="BF102"/>
  <c r="BE102"/>
  <c r="T102"/>
  <c r="R102"/>
  <c r="P102"/>
  <c r="BI99"/>
  <c r="BH99"/>
  <c r="BF99"/>
  <c r="BE99"/>
  <c r="T99"/>
  <c r="R99"/>
  <c r="P99"/>
  <c r="BI96"/>
  <c r="BH96"/>
  <c r="BF96"/>
  <c r="BE96"/>
  <c r="T96"/>
  <c r="R96"/>
  <c r="P96"/>
  <c r="BI94"/>
  <c r="BH94"/>
  <c r="BF94"/>
  <c r="BE94"/>
  <c r="T94"/>
  <c r="R94"/>
  <c r="P94"/>
  <c r="BI92"/>
  <c r="BH92"/>
  <c r="BF92"/>
  <c r="BE92"/>
  <c r="T92"/>
  <c r="R92"/>
  <c r="P92"/>
  <c r="BI89"/>
  <c r="BH89"/>
  <c r="BF89"/>
  <c r="BE89"/>
  <c r="T89"/>
  <c r="R89"/>
  <c r="P89"/>
  <c r="BI86"/>
  <c r="BH86"/>
  <c r="BF86"/>
  <c r="BE86"/>
  <c r="T86"/>
  <c r="R86"/>
  <c r="P86"/>
  <c r="J82"/>
  <c r="F81"/>
  <c r="F79"/>
  <c r="E77"/>
  <c r="J59"/>
  <c r="F58"/>
  <c r="F56"/>
  <c r="E54"/>
  <c r="J23"/>
  <c r="E23"/>
  <c r="J81"/>
  <c r="J22"/>
  <c r="J20"/>
  <c r="E20"/>
  <c r="F59"/>
  <c r="J19"/>
  <c r="J14"/>
  <c r="J79"/>
  <c r="E7"/>
  <c r="E73"/>
  <c i="1" r="L50"/>
  <c r="AM50"/>
  <c r="AM49"/>
  <c r="L49"/>
  <c r="AM47"/>
  <c r="L47"/>
  <c r="L45"/>
  <c r="L44"/>
  <c i="7" r="BK131"/>
  <c r="BK128"/>
  <c r="J128"/>
  <c r="BK122"/>
  <c r="J109"/>
  <c r="J103"/>
  <c r="BK100"/>
  <c r="J89"/>
  <c r="J87"/>
  <c i="6" r="J126"/>
  <c r="J120"/>
  <c r="J115"/>
  <c r="BK97"/>
  <c i="5" r="J291"/>
  <c r="J285"/>
  <c r="J281"/>
  <c r="BK278"/>
  <c r="BK275"/>
  <c r="J271"/>
  <c r="J267"/>
  <c r="BK259"/>
  <c r="J254"/>
  <c r="BK242"/>
  <c r="J240"/>
  <c r="J237"/>
  <c r="BK222"/>
  <c r="BK202"/>
  <c r="BK194"/>
  <c r="J189"/>
  <c r="J186"/>
  <c r="J183"/>
  <c r="J175"/>
  <c r="BK168"/>
  <c r="BK157"/>
  <c r="J152"/>
  <c r="BK143"/>
  <c r="BK128"/>
  <c r="J118"/>
  <c r="J115"/>
  <c r="BK113"/>
  <c r="BK109"/>
  <c r="J96"/>
  <c r="J92"/>
  <c i="4" r="BK325"/>
  <c r="J325"/>
  <c r="BK323"/>
  <c r="BK321"/>
  <c r="BK318"/>
  <c r="J311"/>
  <c r="J308"/>
  <c r="BK302"/>
  <c r="BK299"/>
  <c r="J294"/>
  <c r="BK289"/>
  <c r="J287"/>
  <c r="J281"/>
  <c r="J276"/>
  <c r="BK267"/>
  <c r="BK264"/>
  <c r="J258"/>
  <c r="BK255"/>
  <c r="J242"/>
  <c r="BK240"/>
  <c r="BK238"/>
  <c r="J236"/>
  <c r="J227"/>
  <c r="BK224"/>
  <c r="J222"/>
  <c r="J215"/>
  <c r="BK210"/>
  <c r="J204"/>
  <c r="BK198"/>
  <c r="J192"/>
  <c r="J186"/>
  <c r="J180"/>
  <c r="J174"/>
  <c r="J168"/>
  <c r="J162"/>
  <c r="J159"/>
  <c r="J150"/>
  <c r="J147"/>
  <c r="BK144"/>
  <c r="J141"/>
  <c r="J130"/>
  <c i="7" r="J124"/>
  <c r="J120"/>
  <c r="BK118"/>
  <c r="J107"/>
  <c r="J100"/>
  <c r="J94"/>
  <c i="6" r="BK133"/>
  <c r="J129"/>
  <c r="BK115"/>
  <c r="J112"/>
  <c r="J104"/>
  <c r="J97"/>
  <c i="5" r="BK309"/>
  <c r="J309"/>
  <c r="BK303"/>
  <c r="J296"/>
  <c r="BK287"/>
  <c r="BK281"/>
  <c r="BK265"/>
  <c r="BK251"/>
  <c r="BK247"/>
  <c r="BK244"/>
  <c r="BK240"/>
  <c r="J234"/>
  <c r="BK218"/>
  <c r="BK208"/>
  <c r="J198"/>
  <c r="J194"/>
  <c r="BK186"/>
  <c r="BK180"/>
  <c r="J165"/>
  <c r="J162"/>
  <c r="J147"/>
  <c r="BK136"/>
  <c r="J131"/>
  <c r="J123"/>
  <c r="BK118"/>
  <c r="J113"/>
  <c r="BK89"/>
  <c i="4" r="J321"/>
  <c r="J315"/>
  <c r="BK311"/>
  <c r="J305"/>
  <c r="BK294"/>
  <c r="BK292"/>
  <c r="J289"/>
  <c r="BK281"/>
  <c r="J279"/>
  <c r="J264"/>
  <c r="BK258"/>
  <c r="J249"/>
  <c r="BK247"/>
  <c r="BK245"/>
  <c r="J240"/>
  <c r="BK233"/>
  <c r="BK229"/>
  <c r="J219"/>
  <c r="J217"/>
  <c r="BK215"/>
  <c r="J213"/>
  <c r="J210"/>
  <c r="BK207"/>
  <c r="J201"/>
  <c r="BK195"/>
  <c r="BK192"/>
  <c r="BK186"/>
  <c r="BK183"/>
  <c r="BK174"/>
  <c r="J171"/>
  <c r="J156"/>
  <c r="BK153"/>
  <c r="J153"/>
  <c r="BK150"/>
  <c r="BK147"/>
  <c r="J144"/>
  <c r="BK141"/>
  <c r="BK135"/>
  <c r="BK130"/>
  <c r="BK124"/>
  <c r="BK115"/>
  <c r="BK100"/>
  <c r="BK97"/>
  <c r="J86"/>
  <c i="3" r="BK241"/>
  <c r="J241"/>
  <c r="J236"/>
  <c r="BK231"/>
  <c r="J227"/>
  <c r="J225"/>
  <c r="J220"/>
  <c r="BK217"/>
  <c r="BK215"/>
  <c r="J210"/>
  <c r="BK207"/>
  <c r="BK204"/>
  <c r="BK198"/>
  <c r="BK192"/>
  <c r="BK189"/>
  <c r="J186"/>
  <c r="J183"/>
  <c r="J180"/>
  <c r="BK177"/>
  <c r="BK174"/>
  <c r="J168"/>
  <c r="BK165"/>
  <c r="J160"/>
  <c r="BK157"/>
  <c r="J155"/>
  <c r="J153"/>
  <c r="J147"/>
  <c r="BK145"/>
  <c r="J143"/>
  <c r="J140"/>
  <c r="J136"/>
  <c r="BK134"/>
  <c r="J132"/>
  <c r="J130"/>
  <c r="J128"/>
  <c r="BK124"/>
  <c r="J121"/>
  <c r="BK118"/>
  <c r="BK113"/>
  <c r="J104"/>
  <c r="BK98"/>
  <c r="BK95"/>
  <c r="J93"/>
  <c r="J89"/>
  <c r="BK86"/>
  <c i="2" r="J270"/>
  <c r="BK265"/>
  <c r="BK262"/>
  <c r="J260"/>
  <c r="BK258"/>
  <c r="BK244"/>
  <c r="BK241"/>
  <c r="J238"/>
  <c r="J236"/>
  <c r="BK234"/>
  <c r="BK231"/>
  <c r="J228"/>
  <c r="J225"/>
  <c r="J222"/>
  <c r="J219"/>
  <c r="J216"/>
  <c r="J213"/>
  <c r="J210"/>
  <c r="BK207"/>
  <c r="J204"/>
  <c r="BK201"/>
  <c r="BK192"/>
  <c r="J179"/>
  <c r="BK175"/>
  <c r="J172"/>
  <c r="J167"/>
  <c r="J165"/>
  <c r="J162"/>
  <c r="J150"/>
  <c r="J145"/>
  <c r="J143"/>
  <c r="BK141"/>
  <c r="BK139"/>
  <c r="BK135"/>
  <c r="BK133"/>
  <c r="BK131"/>
  <c r="BK128"/>
  <c r="J125"/>
  <c r="J122"/>
  <c r="BK119"/>
  <c r="BK117"/>
  <c r="BK114"/>
  <c r="BK99"/>
  <c r="J94"/>
  <c r="BK92"/>
  <c r="BK89"/>
  <c r="BK86"/>
  <c i="7" r="BK124"/>
  <c r="J118"/>
  <c r="BK111"/>
  <c r="BK103"/>
  <c r="BK94"/>
  <c r="J92"/>
  <c i="6" r="J133"/>
  <c r="BK112"/>
  <c r="BK104"/>
  <c r="BK87"/>
  <c i="5" r="BK296"/>
  <c r="BK291"/>
  <c r="J287"/>
  <c r="J278"/>
  <c r="BK269"/>
  <c r="BK267"/>
  <c r="BK263"/>
  <c r="J259"/>
  <c r="BK254"/>
  <c r="J247"/>
  <c r="J244"/>
  <c r="J242"/>
  <c r="BK234"/>
  <c r="BK227"/>
  <c r="J216"/>
  <c r="J214"/>
  <c r="J208"/>
  <c r="J202"/>
  <c r="BK189"/>
  <c r="BK183"/>
  <c r="J180"/>
  <c r="J170"/>
  <c r="J168"/>
  <c r="BK165"/>
  <c r="J157"/>
  <c r="BK152"/>
  <c r="BK147"/>
  <c r="J139"/>
  <c r="J136"/>
  <c r="BK131"/>
  <c r="J128"/>
  <c r="BK123"/>
  <c r="J111"/>
  <c r="J109"/>
  <c r="J106"/>
  <c r="BK104"/>
  <c r="J100"/>
  <c r="BK96"/>
  <c r="BK92"/>
  <c i="4" r="BK315"/>
  <c r="J313"/>
  <c r="BK305"/>
  <c r="BK296"/>
  <c r="BK284"/>
  <c r="BK279"/>
  <c r="BK273"/>
  <c r="J270"/>
  <c r="BK261"/>
  <c r="J252"/>
  <c r="BK249"/>
  <c r="J247"/>
  <c r="J245"/>
  <c r="J233"/>
  <c r="J231"/>
  <c r="J229"/>
  <c r="J224"/>
  <c r="BK213"/>
  <c r="BK204"/>
  <c r="J198"/>
  <c r="J195"/>
  <c r="BK189"/>
  <c r="J183"/>
  <c r="J177"/>
  <c r="BK171"/>
  <c r="J165"/>
  <c r="BK162"/>
  <c r="J138"/>
  <c r="J133"/>
  <c r="BK127"/>
  <c r="J124"/>
  <c r="J121"/>
  <c r="J118"/>
  <c r="J112"/>
  <c r="J109"/>
  <c r="J106"/>
  <c r="BK103"/>
  <c r="J95"/>
  <c r="J92"/>
  <c r="J89"/>
  <c i="3" r="J238"/>
  <c r="BK236"/>
  <c r="J234"/>
  <c r="J231"/>
  <c r="BK229"/>
  <c r="J222"/>
  <c r="J215"/>
  <c r="J213"/>
  <c r="BK210"/>
  <c r="J207"/>
  <c r="J204"/>
  <c r="J201"/>
  <c r="J198"/>
  <c r="BK195"/>
  <c r="J192"/>
  <c r="J189"/>
  <c r="BK186"/>
  <c r="BK183"/>
  <c r="BK180"/>
  <c r="J177"/>
  <c r="J174"/>
  <c r="BK171"/>
  <c r="BK168"/>
  <c r="J165"/>
  <c r="BK162"/>
  <c r="J157"/>
  <c r="BK153"/>
  <c r="J150"/>
  <c r="BK138"/>
  <c r="BK130"/>
  <c r="J126"/>
  <c r="BK121"/>
  <c r="J116"/>
  <c r="J113"/>
  <c r="J110"/>
  <c r="BK107"/>
  <c r="BK101"/>
  <c r="J95"/>
  <c r="J91"/>
  <c i="2" r="J267"/>
  <c r="J265"/>
  <c r="BK260"/>
  <c r="J258"/>
  <c r="BK255"/>
  <c r="J253"/>
  <c r="J251"/>
  <c r="J249"/>
  <c r="J246"/>
  <c r="J244"/>
  <c r="J241"/>
  <c r="J234"/>
  <c r="J231"/>
  <c r="BK222"/>
  <c r="BK216"/>
  <c r="BK213"/>
  <c r="BK204"/>
  <c r="J201"/>
  <c r="BK198"/>
  <c r="J195"/>
  <c r="BK189"/>
  <c r="BK186"/>
  <c r="J184"/>
  <c r="J181"/>
  <c r="J177"/>
  <c r="J175"/>
  <c r="BK169"/>
  <c r="BK162"/>
  <c r="J159"/>
  <c r="J148"/>
  <c r="BK145"/>
  <c r="J141"/>
  <c r="BK137"/>
  <c r="J133"/>
  <c r="J131"/>
  <c r="J128"/>
  <c r="BK125"/>
  <c r="BK122"/>
  <c r="J119"/>
  <c r="J114"/>
  <c r="BK111"/>
  <c r="BK108"/>
  <c r="J105"/>
  <c r="J102"/>
  <c r="J99"/>
  <c r="J96"/>
  <c r="J89"/>
  <c i="1" r="AS55"/>
  <c i="7" r="J131"/>
  <c r="J122"/>
  <c r="BK120"/>
  <c r="J111"/>
  <c r="BK109"/>
  <c r="BK107"/>
  <c r="BK92"/>
  <c r="BK89"/>
  <c r="BK87"/>
  <c i="6" r="BK129"/>
  <c r="BK126"/>
  <c r="BK120"/>
  <c r="J87"/>
  <c i="5" r="J303"/>
  <c r="BK285"/>
  <c r="J275"/>
  <c r="BK271"/>
  <c r="J269"/>
  <c r="J265"/>
  <c r="J263"/>
  <c r="J251"/>
  <c r="BK237"/>
  <c r="J227"/>
  <c r="J222"/>
  <c r="J218"/>
  <c r="BK216"/>
  <c r="BK214"/>
  <c r="BK198"/>
  <c r="BK175"/>
  <c r="BK170"/>
  <c r="BK162"/>
  <c r="J143"/>
  <c r="BK139"/>
  <c r="BK115"/>
  <c r="BK111"/>
  <c r="BK106"/>
  <c r="J104"/>
  <c r="BK100"/>
  <c r="J89"/>
  <c i="4" r="J323"/>
  <c r="J318"/>
  <c r="BK313"/>
  <c r="BK308"/>
  <c r="J302"/>
  <c r="J299"/>
  <c r="J296"/>
  <c r="J292"/>
  <c r="BK287"/>
  <c r="J284"/>
  <c r="BK276"/>
  <c r="J273"/>
  <c r="BK270"/>
  <c r="J267"/>
  <c r="J261"/>
  <c r="J255"/>
  <c r="BK252"/>
  <c r="BK242"/>
  <c r="J238"/>
  <c r="BK236"/>
  <c r="BK231"/>
  <c r="BK227"/>
  <c r="BK222"/>
  <c r="BK219"/>
  <c r="BK217"/>
  <c r="J207"/>
  <c r="BK201"/>
  <c r="J189"/>
  <c r="BK180"/>
  <c r="BK177"/>
  <c r="BK168"/>
  <c r="BK165"/>
  <c r="BK159"/>
  <c r="BK156"/>
  <c r="BK138"/>
  <c r="J135"/>
  <c r="BK133"/>
  <c r="J127"/>
  <c r="BK121"/>
  <c r="BK118"/>
  <c r="J115"/>
  <c r="BK112"/>
  <c r="BK109"/>
  <c r="BK106"/>
  <c r="J103"/>
  <c r="J100"/>
  <c r="J97"/>
  <c r="BK95"/>
  <c r="BK92"/>
  <c r="BK89"/>
  <c r="BK86"/>
  <c i="3" r="BK238"/>
  <c r="BK234"/>
  <c r="J229"/>
  <c r="BK227"/>
  <c r="BK225"/>
  <c r="BK222"/>
  <c r="BK220"/>
  <c r="J217"/>
  <c r="BK213"/>
  <c r="BK201"/>
  <c r="J195"/>
  <c r="J171"/>
  <c r="J162"/>
  <c r="BK160"/>
  <c r="BK155"/>
  <c r="BK150"/>
  <c r="BK147"/>
  <c r="J145"/>
  <c r="BK143"/>
  <c r="BK140"/>
  <c r="J138"/>
  <c r="BK136"/>
  <c r="J134"/>
  <c r="BK132"/>
  <c r="BK128"/>
  <c r="BK126"/>
  <c r="J124"/>
  <c r="J118"/>
  <c r="BK116"/>
  <c r="BK110"/>
  <c r="J107"/>
  <c r="BK104"/>
  <c r="J101"/>
  <c r="J98"/>
  <c r="BK93"/>
  <c r="BK91"/>
  <c r="BK89"/>
  <c r="J86"/>
  <c i="2" r="BK273"/>
  <c r="J273"/>
  <c r="BK270"/>
  <c r="BK267"/>
  <c r="J262"/>
  <c r="J255"/>
  <c r="BK253"/>
  <c r="BK251"/>
  <c r="BK249"/>
  <c r="BK246"/>
  <c r="BK238"/>
  <c r="BK236"/>
  <c r="BK228"/>
  <c r="BK225"/>
  <c r="BK219"/>
  <c r="BK210"/>
  <c r="J207"/>
  <c r="J198"/>
  <c r="BK195"/>
  <c r="J192"/>
  <c r="J189"/>
  <c r="J186"/>
  <c r="BK184"/>
  <c r="BK181"/>
  <c r="BK179"/>
  <c r="BK177"/>
  <c r="BK172"/>
  <c r="J169"/>
  <c r="BK167"/>
  <c r="BK165"/>
  <c r="BK159"/>
  <c r="BK156"/>
  <c r="J156"/>
  <c r="BK153"/>
  <c r="J153"/>
  <c r="BK150"/>
  <c r="BK148"/>
  <c r="BK143"/>
  <c r="J139"/>
  <c r="J137"/>
  <c r="J135"/>
  <c r="J117"/>
  <c r="J111"/>
  <c r="J108"/>
  <c r="BK105"/>
  <c r="BK102"/>
  <c r="BK96"/>
  <c r="BK94"/>
  <c r="J92"/>
  <c r="J86"/>
  <c i="1" r="AS61"/>
  <c i="2" l="1" r="R85"/>
  <c i="3" r="R85"/>
  <c i="4" r="R85"/>
  <c i="5" r="BK290"/>
  <c r="J290"/>
  <c r="J65"/>
  <c r="P290"/>
  <c r="P289"/>
  <c r="P88"/>
  <c i="1" r="AU59"/>
  <c i="2" r="BK85"/>
  <c r="J85"/>
  <c r="T85"/>
  <c i="3" r="T85"/>
  <c i="4" r="P85"/>
  <c i="1" r="AU58"/>
  <c i="5" r="T290"/>
  <c r="T289"/>
  <c r="T88"/>
  <c i="7" r="P117"/>
  <c r="P86"/>
  <c i="1" r="AU62"/>
  <c i="2" r="P85"/>
  <c i="1" r="AU56"/>
  <c i="3" r="BK85"/>
  <c r="J85"/>
  <c r="P85"/>
  <c i="1" r="AU57"/>
  <c i="4" r="T85"/>
  <c i="5" r="R290"/>
  <c r="R289"/>
  <c r="R88"/>
  <c i="7" r="R117"/>
  <c r="R86"/>
  <c i="4" r="BK85"/>
  <c r="J85"/>
  <c r="J63"/>
  <c i="7" r="BK117"/>
  <c r="J117"/>
  <c r="J64"/>
  <c r="T117"/>
  <c r="T86"/>
  <c i="2" r="BG89"/>
  <c r="BG105"/>
  <c r="BG114"/>
  <c r="BG133"/>
  <c r="BG135"/>
  <c r="BG137"/>
  <c r="BG148"/>
  <c r="BG150"/>
  <c r="BG153"/>
  <c r="BG167"/>
  <c r="BG181"/>
  <c r="BG184"/>
  <c r="BG186"/>
  <c r="BG195"/>
  <c r="BG198"/>
  <c r="BG204"/>
  <c r="BG222"/>
  <c r="BG231"/>
  <c r="BG253"/>
  <c r="BG260"/>
  <c r="BG262"/>
  <c r="BG267"/>
  <c r="BG270"/>
  <c r="BG273"/>
  <c i="3" r="J58"/>
  <c r="E73"/>
  <c r="BG91"/>
  <c r="BG95"/>
  <c r="BG98"/>
  <c r="BG104"/>
  <c r="BG110"/>
  <c r="BG121"/>
  <c r="BG130"/>
  <c r="BG134"/>
  <c r="BG136"/>
  <c r="BG143"/>
  <c r="BG145"/>
  <c r="BG153"/>
  <c r="BG168"/>
  <c r="BG180"/>
  <c r="BG192"/>
  <c r="BG215"/>
  <c r="BG217"/>
  <c r="BG227"/>
  <c r="BG231"/>
  <c r="BG234"/>
  <c r="BG236"/>
  <c i="4" r="J56"/>
  <c r="BG86"/>
  <c r="BG95"/>
  <c r="BG106"/>
  <c r="BG112"/>
  <c r="BG130"/>
  <c r="BG153"/>
  <c r="BG162"/>
  <c r="BG174"/>
  <c r="BG177"/>
  <c r="BG198"/>
  <c r="BG204"/>
  <c r="BG215"/>
  <c r="BG219"/>
  <c r="BG229"/>
  <c r="BG233"/>
  <c r="BG240"/>
  <c r="BG249"/>
  <c r="BG267"/>
  <c r="BG273"/>
  <c r="BG281"/>
  <c r="BG311"/>
  <c i="5" r="BG106"/>
  <c r="BG109"/>
  <c r="BG136"/>
  <c r="BG157"/>
  <c r="BG168"/>
  <c r="BG170"/>
  <c r="BG194"/>
  <c r="BG208"/>
  <c r="BG214"/>
  <c r="BG216"/>
  <c r="BG247"/>
  <c r="BG269"/>
  <c r="BG271"/>
  <c r="BG281"/>
  <c i="6" r="J56"/>
  <c r="BG115"/>
  <c r="BG120"/>
  <c r="BG126"/>
  <c i="7" r="E50"/>
  <c r="F59"/>
  <c r="BG87"/>
  <c r="BG124"/>
  <c i="2" r="E50"/>
  <c r="J56"/>
  <c r="J58"/>
  <c r="F82"/>
  <c r="BG86"/>
  <c r="BG94"/>
  <c r="BG96"/>
  <c r="BG99"/>
  <c r="BG102"/>
  <c r="BG111"/>
  <c r="BG117"/>
  <c r="BG125"/>
  <c r="BG128"/>
  <c r="BG131"/>
  <c r="BG139"/>
  <c r="BG175"/>
  <c r="BG192"/>
  <c r="BG201"/>
  <c r="BG207"/>
  <c r="BG225"/>
  <c r="BG228"/>
  <c r="BG238"/>
  <c r="BG241"/>
  <c r="BG244"/>
  <c r="BG246"/>
  <c r="BG249"/>
  <c r="BG251"/>
  <c r="BG255"/>
  <c r="BG265"/>
  <c i="3" r="J56"/>
  <c r="F59"/>
  <c r="BG86"/>
  <c r="BG89"/>
  <c r="BG93"/>
  <c r="BG107"/>
  <c r="BG113"/>
  <c r="BG116"/>
  <c r="BG124"/>
  <c r="BG126"/>
  <c r="BG132"/>
  <c r="BG155"/>
  <c r="BG157"/>
  <c r="BG160"/>
  <c r="BG162"/>
  <c r="BG171"/>
  <c r="BG174"/>
  <c r="BG186"/>
  <c r="BG189"/>
  <c r="BG195"/>
  <c r="BG198"/>
  <c r="BG201"/>
  <c r="BG204"/>
  <c r="BG210"/>
  <c r="BG213"/>
  <c r="BG229"/>
  <c i="4" r="E50"/>
  <c r="F59"/>
  <c r="BG89"/>
  <c r="BG92"/>
  <c r="BG97"/>
  <c r="BG100"/>
  <c r="BG103"/>
  <c r="BG109"/>
  <c r="BG115"/>
  <c r="BG118"/>
  <c r="BG124"/>
  <c r="BG127"/>
  <c r="BG135"/>
  <c r="BG159"/>
  <c r="BG165"/>
  <c r="BG168"/>
  <c r="BG186"/>
  <c r="BG210"/>
  <c r="BG217"/>
  <c r="BG258"/>
  <c r="BG270"/>
  <c r="BG276"/>
  <c r="BG294"/>
  <c r="BG318"/>
  <c i="5" r="F59"/>
  <c r="J82"/>
  <c r="BG92"/>
  <c r="BG96"/>
  <c r="BG100"/>
  <c r="BG104"/>
  <c r="BG115"/>
  <c r="BG118"/>
  <c r="BG128"/>
  <c r="BG147"/>
  <c r="BG162"/>
  <c r="BG165"/>
  <c r="BG180"/>
  <c r="BG183"/>
  <c r="BG198"/>
  <c r="BG222"/>
  <c r="BG227"/>
  <c r="BG242"/>
  <c r="BG251"/>
  <c r="BG259"/>
  <c r="BG265"/>
  <c r="BG267"/>
  <c i="6" r="J58"/>
  <c r="E74"/>
  <c r="BG97"/>
  <c r="BK132"/>
  <c r="J132"/>
  <c r="J64"/>
  <c i="7" r="J58"/>
  <c r="BG89"/>
  <c r="BG100"/>
  <c r="BG103"/>
  <c r="BG109"/>
  <c r="BG111"/>
  <c r="BG118"/>
  <c r="BG120"/>
  <c i="2" r="BG92"/>
  <c r="BG108"/>
  <c r="BG119"/>
  <c r="BG122"/>
  <c r="BG141"/>
  <c r="BG143"/>
  <c r="BG145"/>
  <c r="BG156"/>
  <c r="BG159"/>
  <c r="BG162"/>
  <c r="BG165"/>
  <c r="BG169"/>
  <c r="BG172"/>
  <c r="BG177"/>
  <c r="BG179"/>
  <c r="BG189"/>
  <c r="BG210"/>
  <c r="BG213"/>
  <c r="BG216"/>
  <c r="BG219"/>
  <c r="BG234"/>
  <c r="BG236"/>
  <c r="BG258"/>
  <c i="3" r="BG101"/>
  <c r="BG118"/>
  <c r="BG128"/>
  <c r="BG138"/>
  <c r="BG140"/>
  <c r="BG147"/>
  <c r="BG150"/>
  <c r="BG165"/>
  <c r="BG177"/>
  <c r="BG183"/>
  <c r="BG207"/>
  <c r="BG220"/>
  <c r="BG222"/>
  <c r="BG225"/>
  <c r="BG238"/>
  <c r="BG241"/>
  <c i="4" r="J58"/>
  <c r="BG121"/>
  <c r="BG133"/>
  <c r="BG138"/>
  <c r="BG141"/>
  <c r="BG147"/>
  <c r="BG150"/>
  <c r="BG171"/>
  <c r="BG180"/>
  <c r="BG189"/>
  <c r="BG192"/>
  <c r="BG207"/>
  <c r="BG213"/>
  <c r="BG222"/>
  <c r="BG227"/>
  <c r="BG231"/>
  <c r="BG242"/>
  <c r="BG245"/>
  <c r="BG247"/>
  <c r="BG279"/>
  <c r="BG289"/>
  <c r="BG292"/>
  <c r="BG302"/>
  <c r="BG308"/>
  <c r="BG313"/>
  <c r="BG321"/>
  <c i="5" r="E50"/>
  <c r="J58"/>
  <c r="BG131"/>
  <c r="BG143"/>
  <c r="BG175"/>
  <c r="BG189"/>
  <c r="BG202"/>
  <c r="BG237"/>
  <c r="BG244"/>
  <c r="BG263"/>
  <c r="BG285"/>
  <c r="BG291"/>
  <c r="BG303"/>
  <c r="BG309"/>
  <c i="6" r="F83"/>
  <c r="BG87"/>
  <c r="BG104"/>
  <c r="BG112"/>
  <c r="BG129"/>
  <c i="7" r="J56"/>
  <c r="BG92"/>
  <c r="BG94"/>
  <c i="4" r="BG144"/>
  <c r="BG156"/>
  <c r="BG183"/>
  <c r="BG195"/>
  <c r="BG201"/>
  <c r="BG224"/>
  <c r="BG236"/>
  <c r="BG238"/>
  <c r="BG252"/>
  <c r="BG255"/>
  <c r="BG261"/>
  <c r="BG264"/>
  <c r="BG284"/>
  <c r="BG287"/>
  <c r="BG296"/>
  <c r="BG299"/>
  <c r="BG305"/>
  <c r="BG315"/>
  <c r="BG323"/>
  <c r="BG325"/>
  <c i="5" r="BG89"/>
  <c r="BG111"/>
  <c r="BG113"/>
  <c r="BG123"/>
  <c r="BG139"/>
  <c r="BG152"/>
  <c r="BG186"/>
  <c r="BG218"/>
  <c r="BG234"/>
  <c r="BG240"/>
  <c r="BG254"/>
  <c r="BG275"/>
  <c r="BG278"/>
  <c r="BG287"/>
  <c r="BG296"/>
  <c r="BK302"/>
  <c r="J302"/>
  <c r="J66"/>
  <c i="6" r="BG133"/>
  <c i="7" r="BG107"/>
  <c r="BG122"/>
  <c r="BG128"/>
  <c r="BG131"/>
  <c r="BK86"/>
  <c r="J86"/>
  <c r="J63"/>
  <c i="5" r="F36"/>
  <c i="1" r="BA59"/>
  <c i="2" r="F35"/>
  <c i="1" r="AZ56"/>
  <c i="5" r="F35"/>
  <c i="1" r="AZ59"/>
  <c i="2" r="F39"/>
  <c i="1" r="BD56"/>
  <c i="4" r="F35"/>
  <c i="1" r="AZ58"/>
  <c i="2" r="F36"/>
  <c i="1" r="BA56"/>
  <c i="3" r="F36"/>
  <c i="1" r="BA57"/>
  <c i="4" r="F38"/>
  <c i="1" r="BC58"/>
  <c i="6" r="J35"/>
  <c i="1" r="AV60"/>
  <c i="2" r="J32"/>
  <c i="1" r="AG56"/>
  <c i="4" r="J35"/>
  <c i="1" r="AV58"/>
  <c i="6" r="F36"/>
  <c i="1" r="BA60"/>
  <c i="6" r="F39"/>
  <c i="1" r="BD60"/>
  <c i="2" r="J36"/>
  <c i="1" r="AW56"/>
  <c i="3" r="J32"/>
  <c i="1" r="AG57"/>
  <c i="4" r="J36"/>
  <c i="1" r="AW58"/>
  <c i="5" r="J36"/>
  <c i="1" r="AW59"/>
  <c i="7" r="F35"/>
  <c i="1" r="AZ62"/>
  <c r="AZ61"/>
  <c r="AV61"/>
  <c i="7" r="F36"/>
  <c i="1" r="BA62"/>
  <c r="BA61"/>
  <c r="AW61"/>
  <c i="7" r="F38"/>
  <c i="1" r="BC62"/>
  <c r="BC61"/>
  <c r="AY61"/>
  <c i="2" r="F38"/>
  <c i="1" r="BC56"/>
  <c i="3" r="F38"/>
  <c i="1" r="BC57"/>
  <c i="6" r="F38"/>
  <c i="1" r="BC60"/>
  <c i="4" r="F39"/>
  <c i="1" r="BD58"/>
  <c i="5" r="F39"/>
  <c i="1" r="BD59"/>
  <c i="6" r="F35"/>
  <c i="1" r="AZ60"/>
  <c i="3" r="J35"/>
  <c i="1" r="AV57"/>
  <c i="4" r="F36"/>
  <c i="1" r="BA58"/>
  <c i="5" r="F38"/>
  <c i="1" r="BC59"/>
  <c i="3" r="F35"/>
  <c i="1" r="AZ57"/>
  <c i="3" r="J36"/>
  <c i="1" r="AW57"/>
  <c i="3" r="F39"/>
  <c i="1" r="BD57"/>
  <c i="2" r="J35"/>
  <c i="1" r="AV56"/>
  <c i="6" r="J36"/>
  <c i="1" r="AW60"/>
  <c i="5" r="J35"/>
  <c i="1" r="AV59"/>
  <c i="7" r="J35"/>
  <c i="1" r="AV62"/>
  <c i="7" r="J36"/>
  <c i="1" r="AW62"/>
  <c i="7" r="F39"/>
  <c i="1" r="BD62"/>
  <c r="BD61"/>
  <c r="AS54"/>
  <c r="AU61"/>
  <c i="6" l="1" r="BK86"/>
  <c r="J86"/>
  <c r="J63"/>
  <c i="2" r="J63"/>
  <c i="3" r="J63"/>
  <c i="5" r="BK289"/>
  <c r="J289"/>
  <c r="J64"/>
  <c i="2" r="J41"/>
  <c i="3" r="J41"/>
  <c i="1" r="AZ55"/>
  <c r="AZ54"/>
  <c r="AV54"/>
  <c r="AK29"/>
  <c r="AT59"/>
  <c r="AU55"/>
  <c r="AU54"/>
  <c i="3" r="F37"/>
  <c i="1" r="BB57"/>
  <c i="6" r="F37"/>
  <c i="1" r="BB60"/>
  <c i="4" r="J32"/>
  <c i="1" r="AG58"/>
  <c r="AT57"/>
  <c r="AT62"/>
  <c r="BC55"/>
  <c r="AY55"/>
  <c r="AT61"/>
  <c r="AT58"/>
  <c r="BA55"/>
  <c r="BA54"/>
  <c r="W30"/>
  <c i="4" r="F37"/>
  <c i="1" r="BB58"/>
  <c i="7" r="J32"/>
  <c i="1" r="AG62"/>
  <c r="AG61"/>
  <c r="AN61"/>
  <c r="AT60"/>
  <c r="AT56"/>
  <c i="2" r="F37"/>
  <c i="1" r="BB56"/>
  <c i="7" r="F37"/>
  <c i="1" r="BB62"/>
  <c r="BB61"/>
  <c r="AX61"/>
  <c r="BD55"/>
  <c r="BD54"/>
  <c r="W33"/>
  <c i="5" r="F37"/>
  <c i="1" r="BB59"/>
  <c i="5" l="1" r="BK88"/>
  <c r="J88"/>
  <c i="1" r="AN62"/>
  <c i="4" r="J41"/>
  <c i="7" r="J41"/>
  <c i="1" r="AN56"/>
  <c r="AN57"/>
  <c r="AN58"/>
  <c r="BB55"/>
  <c r="AX55"/>
  <c r="AV55"/>
  <c i="6" r="J32"/>
  <c i="1" r="AG60"/>
  <c r="AN60"/>
  <c r="AW54"/>
  <c r="AK30"/>
  <c r="AW55"/>
  <c r="W29"/>
  <c i="5" r="J32"/>
  <c i="1" r="AG59"/>
  <c r="AN59"/>
  <c r="BC54"/>
  <c r="W32"/>
  <c i="5" l="1" r="J41"/>
  <c r="J63"/>
  <c i="6" r="J41"/>
  <c i="1" r="AY54"/>
  <c r="BB54"/>
  <c r="W31"/>
  <c r="AT54"/>
  <c r="AG55"/>
  <c r="AG54"/>
  <c r="AN54"/>
  <c r="AT55"/>
  <c l="1" r="AN55"/>
  <c r="AX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<sst xmlns="http://schemas.openxmlformats.org/spreadsheetml/2006/main">
  <si>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</si>
  <si>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</si>
  <si>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</si>
  <si>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</si>
  <si>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</si>
  <si>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{d697f8ef-7492-4bf3-83ec-23299c051c4a}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</si>
  <si>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</si>
  <si>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</si>
  <si>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</si>
  <si>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</si>
  <si>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</si>
  <si>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</si>
  <si>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</si>
  <si>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</si>
  <si>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65020013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</si>
  <si>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</si>
  <si>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</si>
  <si>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kolejí a výhybek v ŽST Řehlovice - změna_1</t>
  </si>
  <si>
    <t>KSO:</t>
  </si>
  <si>
    <t>824 26</t>
  </si>
  <si>
    <t>CC-CZ:</t>
  </si>
  <si>
    <t>21212</t>
  </si>
  <si>
    <t>Místo:</t>
  </si>
  <si>
    <t>ŽST Řehlovice</t>
  </si>
  <si>
    <t>Datum:</t>
  </si>
  <si>
    <t>17. 1. 2020</t>
  </si>
  <si>
    <t>CZ-CPV:</t>
  </si>
  <si>
    <t>44212000-9</t>
  </si>
  <si>
    <t>CZ-CPA:</t>
  </si>
  <si>
    <t>42.12.10</t>
  </si>
  <si>
    <t>Zadavatel:</t>
  </si>
  <si>
    <t>IČ:</t>
  </si>
  <si>
    <t>70994234</t>
  </si>
  <si>
    <t>Správa železnic s.o., OŘ UNL, ST Most</t>
  </si>
  <si>
    <t>DIČ:</t>
  </si>
  <si>
    <t>CZ70994234</t>
  </si>
  <si>
    <t>Uchazeč:</t>
  </si>
  <si>
    <t>Vyplň údaj</t>
  </si>
  <si>
    <t>Projektant:</t>
  </si>
  <si>
    <t/>
  </si>
  <si>
    <t xml:space="preserve"> </t>
  </si>
  <si>
    <t>True</t>
  </si>
  <si>
    <t>Zpracovatel:</t>
  </si>
  <si>
    <t>Ing. Horák Jiří, horak@szdc.cz, +420 602155923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</si>
  <si>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</si>
  <si>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</si>
  <si>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</si>
  <si>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</si>
  <si>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</si>
  <si>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</si>
  <si>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</si>
  <si>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</si>
  <si>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</si>
  <si>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</si>
  <si>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</si>
  <si>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</si>
  <si>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</si>
  <si>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</si>
  <si>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</si>
  <si>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</si>
  <si>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</si>
  <si>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</si>
  <si>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</si>
  <si>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</si>
  <si>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</si>
  <si>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</si>
  <si>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</si>
  <si>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</si>
  <si>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</si>
  <si>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</si>
  <si>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</si>
  <si>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</si>
  <si>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</si>
  <si>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</si>
  <si>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</si>
  <si>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</si>
  <si>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</si>
  <si>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</si>
  <si>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</si>
  <si>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</si>
  <si>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</si>
  <si>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</si>
  <si>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</si>
  <si>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</si>
  <si>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O1</t>
  </si>
  <si>
    <t>Železniční svršek a spodek</t>
  </si>
  <si>
    <t>STA</t>
  </si>
  <si>
    <t>1</t>
  </si>
  <si>
    <t>{870eee67-a9e4-4a79-b712-57bbc5b042ac}</t>
  </si>
  <si>
    <t>2</t>
  </si>
  <si>
    <t>/</t>
  </si>
  <si>
    <t>Č11</t>
  </si>
  <si>
    <t>Řehlovice výh.1</t>
  </si>
  <si>
    <t>Soupis</t>
  </si>
  <si>
    <t>{20fa1953-722b-4092-a512-9dd0fa1973f3}</t>
  </si>
  <si>
    <t>Č12</t>
  </si>
  <si>
    <t>Řehlovice výh.3A</t>
  </si>
  <si>
    <t>{48a75ee0-3bf5-4b3d-8e52-aa6e72d69603}</t>
  </si>
  <si>
    <t>Č13</t>
  </si>
  <si>
    <t>Řehlovice výh.3B</t>
  </si>
  <si>
    <t>{42735836-8afe-4299-a0f3-09d437025ac7}</t>
  </si>
  <si>
    <t>Č14-zm1</t>
  </si>
  <si>
    <t>km 5,975 - km 6,375 1.TK Řehlovice-Trmice - změna_1</t>
  </si>
  <si>
    <t>{bfcad019-66eb-4f90-96a2-09d613aec3a0}</t>
  </si>
  <si>
    <t>Č15-zm1</t>
  </si>
  <si>
    <t>mimostaveništní doprava - změna_1</t>
  </si>
  <si>
    <t>{1308f439-61dd-42a8-8d86-69ec2e85b4c7}</t>
  </si>
  <si>
    <t>O2</t>
  </si>
  <si>
    <t>VRN</t>
  </si>
  <si>
    <t>{19ba6567-b8cc-4567-9a63-e77129be7ecc}</t>
  </si>
  <si>
    <t>Č21</t>
  </si>
  <si>
    <t>{879dac45-1b90-4bcc-a446-4512e0a02176}</t>
  </si>
  <si>
    <t>KRYCÍ LIST SOUPISU PRACÍ</t>
  </si>
  <si>
    <t>Objekt:</t>
  </si>
  <si>
    <t>O1 - Železniční svršek a spodek</t>
  </si>
  <si>
    <t>Soupis:</t>
  </si>
  <si>
    <t>Č11 - Řehlovice výh.1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</si>
  <si>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</si>
  <si>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</si>
  <si>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</si>
  <si>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</si>
  <si>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</si>
  <si>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</si>
  <si>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</si>
  <si>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</si>
  <si>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</si>
  <si>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</si>
  <si>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</si>
  <si>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</si>
  <si>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</si>
  <si>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</si>
  <si>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</si>
  <si>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</si>
  <si>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</si>
  <si>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</si>
  <si>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K</t>
  </si>
  <si>
    <t>5905020020</t>
  </si>
  <si>
    <t>Oprava stezky strojně s odstraněním drnu a nánosu přes 10 cm do 20 cm</t>
  </si>
  <si>
    <t>m2</t>
  </si>
  <si>
    <t>4</t>
  </si>
  <si>
    <t>ROZPOCET</t>
  </si>
  <si>
    <t>169139560</t>
  </si>
  <si>
    <t>PP</t>
  </si>
  <si>
    <t>Oprava stezky strojně s odstraněním drnu a nánosu přes 10 cm do 20 cm. Poznámka: 1. V cenách jsou započteny náklady na odtěžení nánosu stezky a rozprostření výzisku na terén nebo naložení na dopravní prostředek a úprava povrchu stezky.</t>
  </si>
  <si>
    <t>P</t>
  </si>
  <si>
    <t>Poznámka k položce:_x000d_
odstranění nánosu mouru na stezce vně výhybky v š.2m do hl. 20cm</t>
  </si>
  <si>
    <t>5905050210</t>
  </si>
  <si>
    <t>Souvislá výměna KL se snesením KR výhybky pražce dřevěné</t>
  </si>
  <si>
    <t>m</t>
  </si>
  <si>
    <t>1842903272</t>
  </si>
  <si>
    <t>Souvislá výměna KL se snesením KR výhybky pražce dřevěné.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</si>
  <si>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Poznámka k položce:_x000d_
výh.č.1 výměnová, středová a srdcovková část s jednoduchou srdcovkou, včetně středové části DSK po pražec č.63</t>
  </si>
  <si>
    <t>3</t>
  </si>
  <si>
    <t>5905105040</t>
  </si>
  <si>
    <t>Doplnění KL kamenivem souvisle strojně ve výhybce</t>
  </si>
  <si>
    <t>m3</t>
  </si>
  <si>
    <t>1115448339</t>
  </si>
  <si>
    <t>Doplnění KL kamenivem souvisle strojně ve výhybce. Poznámka: 1. V cenách jsou započteny náklady na doplnění kameniva ojediněle ručně vidlemi a/nebo souvisle strojně z výsypných vozů případně nakladačem. 2. V cenách nejsou obsaženy náklady na dodávku kameniva.</t>
  </si>
  <si>
    <t>5905110020</t>
  </si>
  <si>
    <t>Snížení KL pod patou kolejnice ve výhybce</t>
  </si>
  <si>
    <t>1688157509</t>
  </si>
  <si>
    <t>Snížení KL pod patou kolejnice ve výhybce. Poznámka: 1. V cenách jsou započteny náklady na snížení KL pod patou kolejnice ručně vidlemi. 2. V cenách nejsou obsaženy náklady na doplnění a dodávku kameniva.</t>
  </si>
  <si>
    <t>5</t>
  </si>
  <si>
    <t>5906025030</t>
  </si>
  <si>
    <t>Výměna pražců po vyjmutí KR pražce dřevěné výhybkové délky do 3 m</t>
  </si>
  <si>
    <t>kus</t>
  </si>
  <si>
    <t>1965680851</t>
  </si>
  <si>
    <t>Výměna pražců po vyjmutí KR pražce dřevěné výhybkové délky do 3 m. Poznámka: 1. V cenách jsou započteny náklady na demontáž upevňovadel, výměnu pražců, montáž upevňovadel a ošetření součástí mazivem. U nevystrojených a výhybkových pražců dřevěných vrtání otvorů pro vrtule. 2. V cenách nejsou obsaženy náklady na dodávku materiálu, dopravu výzisku na skládku a skládkovné.</t>
  </si>
  <si>
    <t>Poznámka k položce:_x000d_
pražce č.01-04 a č.2-29 a č.47,49,51,53,55,57,59,61 v navazující části DSK</t>
  </si>
  <si>
    <t>6</t>
  </si>
  <si>
    <t>5906025040</t>
  </si>
  <si>
    <t>Výměna pražců po vyjmutí KR pražce dřevěné výhybkové délky přes 3 do 4 m</t>
  </si>
  <si>
    <t>-1052856909</t>
  </si>
  <si>
    <t>Výměna pražců po vyjmutí KR pražce dřevěné výhybkové délky přes 3 do 4 m. Poznámka: 1. V cenách jsou započteny náklady na demontáž upevňovadel, výměnu pražců, montáž upevňovadel a ošetření součástí mazivem. U nevystrojených a výhybkových pražců dřevěných vrtání otvorů pro vrtule. 2. V cenách nejsou obsaženy náklady na dodávku materiálu, dopravu výzisku na skládku a skládkovné.</t>
  </si>
  <si>
    <t>Poznámka k položce:_x000d_
pražce č.30-44 a č.45,46,62,63 v navazující části DSK</t>
  </si>
  <si>
    <t>7</t>
  </si>
  <si>
    <t>5906025050</t>
  </si>
  <si>
    <t>Výměna pražců po vyjmutí KR pražce dřevěné výhybkové délky přes 4 do 5 m</t>
  </si>
  <si>
    <t>898389574</t>
  </si>
  <si>
    <t>Výměna pražců po vyjmutí KR pražce dřevěné výhybkové délky přes 4 do 5 m. Poznámka: 1. V cenách jsou započteny náklady na demontáž upevňovadel, výměnu pražců, montáž upevňovadel a ošetření součástí mazivem. U nevystrojených a výhybkových pražců dřevěných vrtání otvorů pro vrtule. 2. V cenách nejsou obsaženy náklady na dodávku materiálu, dopravu výzisku na skládku a skládkovné.</t>
  </si>
  <si>
    <t>Poznámka k položce:_x000d_
pražce č.1 a 48,50,52,54,56,58,60 v navazující části DSK</t>
  </si>
  <si>
    <t>8</t>
  </si>
  <si>
    <t>5906055030</t>
  </si>
  <si>
    <t>Příplatek za současnou výměnu pražce s podkladnicovým upevněním a kompletů, pryžových a polyetylenových podložek</t>
  </si>
  <si>
    <t>75779391</t>
  </si>
  <si>
    <t>Příplatek za současnou výměnu pražce s podkladnicovým upevněním a kompletů, pryžových a polyetylenových podložek. Poznámka: 1. V cenách jsou započteny náklady na potřebnou manipulaci, demontáž, výměnu a montáž součásti současně s výměnou pražce včetně případného ošetření mazivem. Položka platí pro všechny typy podpor. 2. V cenách nejsou obsaženy náklady na dodávku materiálu, dopravu výzisku na skládku a skládkovné.</t>
  </si>
  <si>
    <t xml:space="preserve">Poznámka k položce:_x000d_
30 pražců se dvěma úl.plochami                                         36pražců s více úl.plochami                                  celkem 204 úl.ploch</t>
  </si>
  <si>
    <t>9</t>
  </si>
  <si>
    <t>5907010040</t>
  </si>
  <si>
    <t>Výměna LISŮ tv. R65 rozdělení "d"</t>
  </si>
  <si>
    <t>755024245</t>
  </si>
  <si>
    <t>Výměna LISŮ tv. R65 rozdělení "d".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</si>
  <si>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Poznámka k položce:_x000d_
2ks LIS vestředové části výhybky, 1ks LIS za srdcovkou v DSK</t>
  </si>
  <si>
    <t>10</t>
  </si>
  <si>
    <t>5907015020</t>
  </si>
  <si>
    <t>Ojedinělá výměna kolejnic stávající upevnění tv. R65 rozdělení "d"</t>
  </si>
  <si>
    <t>-1034787376</t>
  </si>
  <si>
    <t>Ojedinělá výměna kolejnic stávající upevnění tv. R65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</si>
  <si>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Poznámka k položce:_x000d_
vložky po vyřezání starých svarů</t>
  </si>
  <si>
    <t>11</t>
  </si>
  <si>
    <t>5907040020</t>
  </si>
  <si>
    <t>Posun kolejnic před svařováním tv. R65</t>
  </si>
  <si>
    <t>-1334153633</t>
  </si>
  <si>
    <t>Posun kolejnic před svařováním tv. R65.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</si>
  <si>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Poznámka k položce:_x000d_
středové kolejnice po výřezu starých svarů</t>
  </si>
  <si>
    <t>12</t>
  </si>
  <si>
    <t>5907050110</t>
  </si>
  <si>
    <t>Dělení kolejnic kyslíkem tv. UIC60 nebo R65</t>
  </si>
  <si>
    <t>1014402787</t>
  </si>
  <si>
    <t>Dělení kolejnic kyslíkem tv. UIC60 nebo R65. Poznámka: 1. V cenách jsou započteny náklady na manipulaci podložení, označení a provedení řezu kolejnice.</t>
  </si>
  <si>
    <t>13</t>
  </si>
  <si>
    <t>5907055020</t>
  </si>
  <si>
    <t>Vrtání kolejnic otvor o průměru přes 10 do 23 mm</t>
  </si>
  <si>
    <t>482442214</t>
  </si>
  <si>
    <t>Vrtání kolejnic otvor o průměru přes 10 do 23 mm. Poznámka: 1. V cenách jsou započteny náklady na manipulaci podložení, označení a provedení vrtu ve stojině kolejnice.</t>
  </si>
  <si>
    <t>Poznámka k položce:_x000d_
4x vrty pro lana SSZT</t>
  </si>
  <si>
    <t>14</t>
  </si>
  <si>
    <t>5907055030</t>
  </si>
  <si>
    <t>Vrtání kolejnic otvor o průměru přes 23 mm</t>
  </si>
  <si>
    <t>-232245442</t>
  </si>
  <si>
    <t>Vrtání kolejnic otvor o průměru přes 23 mm. Poznámka: 1. V cenách jsou započteny náklady na manipulaci podložení, označení a provedení vrtu ve stojině kolejnice.</t>
  </si>
  <si>
    <t>Poznámka k položce:_x000d_
pro opětovnou montáž zámku po vložení nového jazyka a opornice</t>
  </si>
  <si>
    <t>5908085020</t>
  </si>
  <si>
    <t>Ojedinělá montáž drobného kolejiva (svěrky, spony, šrouby, kroužky, vložky, podložky)</t>
  </si>
  <si>
    <t>-921131849</t>
  </si>
  <si>
    <t>Ojedinělá montáž drobného kolejiva (svěrky, spony, šrouby, kroužky, vložky, podložky). Poznámka: 1. V cenách jsou započteny náklady na montáž a ošetření součástí mazivem.</t>
  </si>
  <si>
    <t>Poznámka k položce:_x000d_
výměna svěrkových šroubů T10 ve výměnové části</t>
  </si>
  <si>
    <t>16</t>
  </si>
  <si>
    <t>5908087020</t>
  </si>
  <si>
    <t>Ojedinělá demontáž drobného kolejiva (svěrky, spony, šrouby, kroužky, vložky, podložky)</t>
  </si>
  <si>
    <t>127045310</t>
  </si>
  <si>
    <t>Ojedinělá demontáž drobného kolejiva (svěrky, spony, šrouby, kroužky, vložky, podložky). Poznámka: 1. V cenách jsou započteny náklady na demontáž a naložení na dopravní prostředek.</t>
  </si>
  <si>
    <t>Poznámka k položce:_x000d_
výměna svěrkových šroubů T10 ve výměnové a srdcovkové části</t>
  </si>
  <si>
    <t>17</t>
  </si>
  <si>
    <t>5909040010</t>
  </si>
  <si>
    <t>Následná úprava GPK výhybky směrové a výškové uspořádání pražce dřevěné nebo ocelové</t>
  </si>
  <si>
    <t>1460402041</t>
  </si>
  <si>
    <t>Následná úprava GPK výhybky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</si>
  <si>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18</t>
  </si>
  <si>
    <t>5910020120</t>
  </si>
  <si>
    <t>Svařování kolejnic termitem plný předehřev standardní spára svar jednotlivý tv. R65</t>
  </si>
  <si>
    <t>svar</t>
  </si>
  <si>
    <t>-1641118848</t>
  </si>
  <si>
    <t>Svařování kolejnic termitem plný předehřev standardní spára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</si>
  <si>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19</t>
  </si>
  <si>
    <t>5910035120</t>
  </si>
  <si>
    <t>Dosažení dovolené upínací teploty v BK prodloužením kolejnicového pásu ve výhybce tv. R65</t>
  </si>
  <si>
    <t>-1859794924</t>
  </si>
  <si>
    <t>Dosažení dovolené upínací teploty v BK prodloužením kolejnicového pásu ve výhybce tv. R65.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</si>
  <si>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20</t>
  </si>
  <si>
    <t>5910050010</t>
  </si>
  <si>
    <t>Umožnění volné dilatace dílů výhybek demontáž upevňovadel výhybka I. generace</t>
  </si>
  <si>
    <t>1698185337</t>
  </si>
  <si>
    <t>Umožnění volné dilatace dílů výhybek demontáž upevňovadel výhybka I. generace. Poznámka: 1. V cenách jsou započteny náklady na uvolnění dílů výhybky a jejich rovnoměrné prodloužení nebo zkrácení. 2. V cenách nejsou obsaženy náklady na demontáž spojek.</t>
  </si>
  <si>
    <t>5910050110</t>
  </si>
  <si>
    <t>Umožnění volné dilatace dílů výhybek montáž upevňovadel výhybka I. generace</t>
  </si>
  <si>
    <t>-1123164686</t>
  </si>
  <si>
    <t>Umožnění volné dilatace dílů výhybek montáž upevňovadel výhybka I. generace. Poznámka: 1. V cenách jsou započteny náklady na uvolnění dílů výhybky a jejich rovnoměrné prodloužení nebo zkrácení. 2. V cenách nejsou obsaženy náklady na demontáž spojek.</t>
  </si>
  <si>
    <t>22</t>
  </si>
  <si>
    <t>5910130030</t>
  </si>
  <si>
    <t>Demontáž zádržné opěrky z jazyka i opornice</t>
  </si>
  <si>
    <t>pár</t>
  </si>
  <si>
    <t>-1459204764</t>
  </si>
  <si>
    <t>Demontáž zádržné opěrky z jazyka i opornice. Poznámka: 1. V cenách jsou započteny náklady na demontáž a naložení výzisku na dopravní prostředek.</t>
  </si>
  <si>
    <t>23</t>
  </si>
  <si>
    <t>5910131030</t>
  </si>
  <si>
    <t>Montáž zádržné opěrky na jazyk i opornici</t>
  </si>
  <si>
    <t>-2117529351</t>
  </si>
  <si>
    <t>Montáž zádržné opěrky na jazyk i opornici. Poznámka: 1. V cenách jsou započteny náklady na montáž. 2. V cenách nejsou obsaženy náklady na dodávku materiálu a vrtání otvorů.</t>
  </si>
  <si>
    <t>24</t>
  </si>
  <si>
    <t>5911011010</t>
  </si>
  <si>
    <t>Výměna jazyků a opornic výhybky jednoduché s jedním hákovým závěrem soustavy R65</t>
  </si>
  <si>
    <t>-732810653</t>
  </si>
  <si>
    <t>Výměna jazyků a opornic výhybky jednoduché s jedním hákovým závěrem soustavy R65. Poznámka: 1. V cenách jsou započteny náklady na zřízení nebo demontáž prozatímních styků, demontáž upevňovadel, závěru a dílů, výměnu a montáž dílů, úpravu pryžových podložek a dilatačních spár, montáž závěru a upevňovadel, seřízení závěru, provedení západkové zkoušky a ošetření součástí mazivem. 2. V cenách nejsou započteny náklady na dodávku dílů, dělení kolejnic, zřízení svaru, demontáž a montáž opěrek a styků.</t>
  </si>
  <si>
    <t xml:space="preserve">Poznámka k položce:_x000d_
jazyk 12025+700mm                                              opornice 13607+1400mm</t>
  </si>
  <si>
    <t>25</t>
  </si>
  <si>
    <t>5911113010</t>
  </si>
  <si>
    <t>Výměna srdcovky jednoduché montované z kolejnic soustavy R65</t>
  </si>
  <si>
    <t>t</t>
  </si>
  <si>
    <t>-1563736749</t>
  </si>
  <si>
    <t>Výměna srdcovky jednoduché montované z kolejnic soustavy R65. Poznámka: 1. V cenách jsou započteny náklady na zřízení a demontáž prozatímních styků, montáž dílu a upevňovadel, ošetření součástí mazivem a provedení západkové zkoušky. 2. V cenách nejsou obsaženy náklady na dodávku materiálu, dělení kolejnic, zřízení svaru, demontáž a montáž styků.</t>
  </si>
  <si>
    <t>26</t>
  </si>
  <si>
    <t>5911233020</t>
  </si>
  <si>
    <t>Demontáž jazykové opěrky soustavy R65</t>
  </si>
  <si>
    <t>43154421</t>
  </si>
  <si>
    <t>Demontáž jazykové opěrky soustavy R65. Poznámka: 1. V cenách jsou započteny náklady na demontáž a naložení na dopravní prostředek.</t>
  </si>
  <si>
    <t>Poznámka k položce:_x000d_
při výměně jazyka a opornice</t>
  </si>
  <si>
    <t>27</t>
  </si>
  <si>
    <t>5911235020</t>
  </si>
  <si>
    <t>Demontáž opornicové opěrky soustavy R65</t>
  </si>
  <si>
    <t>-2013115130</t>
  </si>
  <si>
    <t>Demontáž opornicové opěrky soustavy R65. Poznámka: 1. V cenách jsou započteny náklady na demontáž a naložení na dopravní prostředek.</t>
  </si>
  <si>
    <t>28</t>
  </si>
  <si>
    <t>5911251020</t>
  </si>
  <si>
    <t>Montáž jazykové opěrky soustavy R65</t>
  </si>
  <si>
    <t>-121761438</t>
  </si>
  <si>
    <t>Montáž jazykové opěrky soustavy R65. Poznámka: 1. V cenách jsou započteny náklady na montáž a ošetření součásti mazivem. 2. V cenách nejsou obsaženy náklady na dodávku materiálu.</t>
  </si>
  <si>
    <t>29</t>
  </si>
  <si>
    <t>5911253020</t>
  </si>
  <si>
    <t>Montáž opornicové opěrky soustavy R65</t>
  </si>
  <si>
    <t>-883357949</t>
  </si>
  <si>
    <t>Montáž opornicové opěrky soustavy R65. Poznámka: 1. V cenách jsou započteny náklady na montáž a ošetření součásti mazivem. 2. V cenách nejsou obsaženy náklady na dodávku materiálu.</t>
  </si>
  <si>
    <t>30</t>
  </si>
  <si>
    <t>5911305010</t>
  </si>
  <si>
    <t>Oprava a seřízení výměnové části výhybky jednoduché s hákovým závěrem pérové jazyky jednozávěrové soustavy R65</t>
  </si>
  <si>
    <t>-158189442</t>
  </si>
  <si>
    <t>Oprava a seřízení výměnové části výhybky jednoduché s hákovým závěrem pérové jazyky jednozávěrové soustavy R65. Poznámka: 1. V cenách jsou započteny náklady na demontáž nebo montáž součástí, seřízení zdvihu, rozevření a záklesu, výměnu nebo opravu spojovacích tyčí, táhel, soutyčí, úhlových pák, přestavníků, háků, stěžejek, čelistí, roubíků a závlaček,oprava vzájemné polohy jazyka a opornice v podélném směru (sputovaný jazyk), oprava mezery mezi jazykem a opornicí v místě první hákové stěžejky, doléhání přilehlého jazyka k opornici a na jazykové opěrky, oprava dosedání opornicových opěrek nebo spon, oprava dosedání jazyka na kluzné staličky, úprava vzdálenosti mezi hlavou odlehlého jazyka a hlavou opornice, seřízení výměníku, seřízení a přezkoušení chodu závěru, provedení západkové zkoušky a ošetření součástí mazivem. U kloubových jazyků oprava čepů a pouzder. 2. V cenách nejsou obsaženy náklady na dodávku materiálu.</t>
  </si>
  <si>
    <t>Poznámka k položce:_x000d_
v etapě TSO a po následném propracování tj.celkem 2ks</t>
  </si>
  <si>
    <t>31</t>
  </si>
  <si>
    <t>5912023010</t>
  </si>
  <si>
    <t>Demontáž návěstidla uloženého ve stezce námezníku</t>
  </si>
  <si>
    <t>-2047254834</t>
  </si>
  <si>
    <t>Demontáž návěstidla uloženého ve stezce námezníku. Poznámka: 1. V cenách jsou započteny náklady na demontáž návěstidla, zához, úpravu terénu a naložení na dopravní prostředek.</t>
  </si>
  <si>
    <t>32</t>
  </si>
  <si>
    <t>5912037010</t>
  </si>
  <si>
    <t>Montáž návěstidla uloženého ve stezce námezníku</t>
  </si>
  <si>
    <t>545455239</t>
  </si>
  <si>
    <t>Montáž návěstidla uloženého ve stezce námezníku. Poznámka: 1. V cenách jsou započteny náklady na montáž návěstidel umístěných ve stezce včetně zemních prací a úpravy místa uložení. 2. V cenách nejsou obsaženy náklady na dodávku materiálu.</t>
  </si>
  <si>
    <t>33</t>
  </si>
  <si>
    <t>5912065010</t>
  </si>
  <si>
    <t>Montáž zajišťovací značky samostatné konzolové</t>
  </si>
  <si>
    <t>376884585</t>
  </si>
  <si>
    <t>Montáž zajišťovací značky samostatné konzolové. Poznámka: 1. V cenách jsou započteny náklady na montáž součástí značky včetně zemních prací a úpravy terénu. 2. V cenách nejsou obsaženy náklady na dodávku materiálu.</t>
  </si>
  <si>
    <t>Poznámka k položce:_x000d_
přesný počet bude stanoven v PD</t>
  </si>
  <si>
    <t>34</t>
  </si>
  <si>
    <t>5999010030</t>
  </si>
  <si>
    <t>Vyjmutí a snesení konstrukcí nebo dílů hmotnosti přes 20 t</t>
  </si>
  <si>
    <t>174965376</t>
  </si>
  <si>
    <t>Vyjmutí a snesení konstrukcí nebo dílů hmotnosti přes 20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</si>
  <si>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35</t>
  </si>
  <si>
    <t>5999015030</t>
  </si>
  <si>
    <t>Vložení konstrukcí nebo dílů hmotnosti přes 20 t</t>
  </si>
  <si>
    <t>426920071</t>
  </si>
  <si>
    <t>Vložení konstrukcí nebo dílů hmotnosti přes 20 t. Poznámka: 1. V cenách jsou započteny náklady na vložení konstrukce podle technologického postupu, přeprava v místě technologické manipulace. Položka obsahuje náklady na práce v blízkosti trakčního vedení.</t>
  </si>
  <si>
    <t>36</t>
  </si>
  <si>
    <t>7497351560</t>
  </si>
  <si>
    <t>Montáž přímého ukolejnění na elektrizovaných tratích nebo v kolejových obvodech</t>
  </si>
  <si>
    <t>-1542789645</t>
  </si>
  <si>
    <t>37</t>
  </si>
  <si>
    <t>7497371660</t>
  </si>
  <si>
    <t>Demontáže zařízení trakčního vedení svodu propojení nebo ukolejnění na elektrizovaných tratích nebo v kolejových obvodech</t>
  </si>
  <si>
    <t>-2124145325</t>
  </si>
  <si>
    <t>Demontáže zařízení trakčního vedení svodu propojení nebo ukolejnění na elektrizovaných tratích nebo v kolejových obvodech - demontáž stávajícího zařízení se všemi pomocnými doplňujícími úpravami</t>
  </si>
  <si>
    <t>38</t>
  </si>
  <si>
    <t>7594105360</t>
  </si>
  <si>
    <t>Montáž lanového propojení stykového č.v. 70 301</t>
  </si>
  <si>
    <t>-252045348</t>
  </si>
  <si>
    <t>Montáž lanového propojení stykového č.v.70 301</t>
  </si>
  <si>
    <t>Poznámka k položce:_x000d_
kolíkové propojky</t>
  </si>
  <si>
    <t>39</t>
  </si>
  <si>
    <t>M</t>
  </si>
  <si>
    <t>5955101000</t>
  </si>
  <si>
    <t>Kamenivo drcené štěrk frakce 31,5/63 třídy BI</t>
  </si>
  <si>
    <t>713313644</t>
  </si>
  <si>
    <t>40</t>
  </si>
  <si>
    <t>5956119020</t>
  </si>
  <si>
    <t>Pražec dřevěný výhybkový dub skupina 3 2600x260x160</t>
  </si>
  <si>
    <t>-112366940</t>
  </si>
  <si>
    <t>Poznámka k položce:_x000d_
pražce č.01-04, 2-12, 47, 49, 51</t>
  </si>
  <si>
    <t>41</t>
  </si>
  <si>
    <t>5956119025</t>
  </si>
  <si>
    <t>Pražec dřevěný výhybkový dub skupina 3 2700x260x160</t>
  </si>
  <si>
    <t>-1009277361</t>
  </si>
  <si>
    <t>Poznámka k položce:_x000d_
pražce č.13-18, 53</t>
  </si>
  <si>
    <t>42</t>
  </si>
  <si>
    <t>5956119030</t>
  </si>
  <si>
    <t>Pražec dřevěný výhybkový dub skupina 3 2800x260x160</t>
  </si>
  <si>
    <t>628695335</t>
  </si>
  <si>
    <t>Poznámka k položce:_x000d_
pražce č.19-22, 55</t>
  </si>
  <si>
    <t>43</t>
  </si>
  <si>
    <t>5956119035</t>
  </si>
  <si>
    <t>Pražec dřevěný výhybkový dub skupina 3 2900x260x160</t>
  </si>
  <si>
    <t>338332804</t>
  </si>
  <si>
    <t>Poznámka k položce:_x000d_
pražce č.23-26, 57, 59, 61</t>
  </si>
  <si>
    <t>44</t>
  </si>
  <si>
    <t>5956119040</t>
  </si>
  <si>
    <t>Pražec dřevěný výhybkový dub skupina 3 3000x260x160</t>
  </si>
  <si>
    <t>-1674545131</t>
  </si>
  <si>
    <t>Poznámka k položce:_x000d_
pražce č.27-29</t>
  </si>
  <si>
    <t>45</t>
  </si>
  <si>
    <t>5956119045</t>
  </si>
  <si>
    <t>Pražec dřevěný výhybkový dub skupina 3 3100x260x160</t>
  </si>
  <si>
    <t>-682136389</t>
  </si>
  <si>
    <t>Poznámka k položce:_x000d_
pražce č.30-32</t>
  </si>
  <si>
    <t>46</t>
  </si>
  <si>
    <t>5956119050</t>
  </si>
  <si>
    <t>Pražec dřevěný výhybkový dub skupina 3 3200x260x160</t>
  </si>
  <si>
    <t>-1770642233</t>
  </si>
  <si>
    <t>Poznámka k položce:_x000d_
pražce č.33-34</t>
  </si>
  <si>
    <t>47</t>
  </si>
  <si>
    <t>5956119055</t>
  </si>
  <si>
    <t>Pražec dřevěný výhybkový dub skupina 3 3300x260x160</t>
  </si>
  <si>
    <t>-1280090464</t>
  </si>
  <si>
    <t>Poznámka k položce:_x000d_
pražce č.35-37</t>
  </si>
  <si>
    <t>48</t>
  </si>
  <si>
    <t>5956119060</t>
  </si>
  <si>
    <t>Pražec dřevěný výhybkový dub skupina 3 3400x260x160</t>
  </si>
  <si>
    <t>1646925691</t>
  </si>
  <si>
    <t>Poznámka k položce:_x000d_
pražce č.38-39</t>
  </si>
  <si>
    <t>49</t>
  </si>
  <si>
    <t>5956119065</t>
  </si>
  <si>
    <t>Pražec dřevěný výhybkový dub skupina 3 3500x260x160</t>
  </si>
  <si>
    <t>-948150852</t>
  </si>
  <si>
    <t>Poznámka k položce:_x000d_
pražce č.40-41</t>
  </si>
  <si>
    <t>50</t>
  </si>
  <si>
    <t>5956119070</t>
  </si>
  <si>
    <t>Pražec dřevěný výhybkový dub skupina 3 3600x260x160</t>
  </si>
  <si>
    <t>1777482214</t>
  </si>
  <si>
    <t>Poznámka k položce:_x000d_
pražce č.42-46, 62, 63</t>
  </si>
  <si>
    <t>51</t>
  </si>
  <si>
    <t>5956119095</t>
  </si>
  <si>
    <t>Pražec dřevěný výhybkový dub skupina 3 4100x260x160</t>
  </si>
  <si>
    <t>-821606649</t>
  </si>
  <si>
    <t>Poznámka k položce:_x000d_
pražec č.1</t>
  </si>
  <si>
    <t>52</t>
  </si>
  <si>
    <t>5956119100</t>
  </si>
  <si>
    <t>Pražec dřevěný výhybkový dub skupina 3 4200x260x160</t>
  </si>
  <si>
    <t>-816677458</t>
  </si>
  <si>
    <t>Poznámka k položce:_x000d_
pražec č.54</t>
  </si>
  <si>
    <t>53</t>
  </si>
  <si>
    <t>5956119105</t>
  </si>
  <si>
    <t>Pražec dřevěný výhybkový dub skupina 3 4300x260x160</t>
  </si>
  <si>
    <t>718431701</t>
  </si>
  <si>
    <t>Poznámka k položce:_x000d_
pražce č.52, 56, 58, 60</t>
  </si>
  <si>
    <t>54</t>
  </si>
  <si>
    <t>5956119110</t>
  </si>
  <si>
    <t>Pražec dřevěný výhybkový dub skupina 3 4400x260x160</t>
  </si>
  <si>
    <t>757065401</t>
  </si>
  <si>
    <t>Poznámka k položce:_x000d_
pražec č.50</t>
  </si>
  <si>
    <t>55</t>
  </si>
  <si>
    <t>5956119115</t>
  </si>
  <si>
    <t>Pražec dřevěný výhybkový dub skupina 3 4500x260x160</t>
  </si>
  <si>
    <t>-2004060170</t>
  </si>
  <si>
    <t>Poznámka k položce:_x000d_
pražec č.48</t>
  </si>
  <si>
    <t>56</t>
  </si>
  <si>
    <t>5957110020</t>
  </si>
  <si>
    <t>Kolejnice tv. R 65, třídy R260</t>
  </si>
  <si>
    <t>-171015719</t>
  </si>
  <si>
    <t>57</t>
  </si>
  <si>
    <t>5957128005</t>
  </si>
  <si>
    <t>Lepený izolovaný styk tv. R65 s tepelně zpracovanou hlavou délky 3,50 m</t>
  </si>
  <si>
    <t>-1147720506</t>
  </si>
  <si>
    <t>58</t>
  </si>
  <si>
    <t>5958107015</t>
  </si>
  <si>
    <t>Šroub spojkový M24 x 185 mm</t>
  </si>
  <si>
    <t>-760208554</t>
  </si>
  <si>
    <t>Poznámka k položce:_x000d_
pro zámek proti putování jazyka</t>
  </si>
  <si>
    <t>59</t>
  </si>
  <si>
    <t>5958119015</t>
  </si>
  <si>
    <t>Šroub zápustný s nosem M24x80 mm</t>
  </si>
  <si>
    <t>387025242</t>
  </si>
  <si>
    <t>Poznámka k položce:_x000d_
pro upevnění opornicových opěrek k opornici</t>
  </si>
  <si>
    <t>60</t>
  </si>
  <si>
    <t>5958128010</t>
  </si>
  <si>
    <t>Komplety ŽS 4 (šroub RS 1, matice M 24, podložka Fe6, svěrka ŽS4)</t>
  </si>
  <si>
    <t>2851834</t>
  </si>
  <si>
    <t>61</t>
  </si>
  <si>
    <t>5958116000</t>
  </si>
  <si>
    <t>Matice M24</t>
  </si>
  <si>
    <t>-735507186</t>
  </si>
  <si>
    <t>Poznámka k položce:_x000d_
pro šrouby T10 a M24x80 a M24x185</t>
  </si>
  <si>
    <t>62</t>
  </si>
  <si>
    <t>5958134075</t>
  </si>
  <si>
    <t>Součásti upevňovací vrtule R1(145)</t>
  </si>
  <si>
    <t>1808013761</t>
  </si>
  <si>
    <t>63</t>
  </si>
  <si>
    <t>5958134080</t>
  </si>
  <si>
    <t>Součásti upevňovací vrtule R2 (160)</t>
  </si>
  <si>
    <t>1173191198</t>
  </si>
  <si>
    <t>64</t>
  </si>
  <si>
    <t>5958134035</t>
  </si>
  <si>
    <t>Součásti upevňovací svěrka VT2</t>
  </si>
  <si>
    <t>2019499204</t>
  </si>
  <si>
    <t>65</t>
  </si>
  <si>
    <t>5958134040</t>
  </si>
  <si>
    <t>Součásti upevňovací kroužek pružný dvojitý Fe 6</t>
  </si>
  <si>
    <t>-1944454793</t>
  </si>
  <si>
    <t xml:space="preserve">Poznámka k položce:_x000d_
k vrtulím R1, R2, šroubům T10 a  M24x80</t>
  </si>
  <si>
    <t>66</t>
  </si>
  <si>
    <t>5958134042</t>
  </si>
  <si>
    <t>Součásti upevňovací šroub svěrkový T10 M24x80</t>
  </si>
  <si>
    <t>256541220</t>
  </si>
  <si>
    <t>67</t>
  </si>
  <si>
    <t>5958158020</t>
  </si>
  <si>
    <t>Podložka pryžová pod patu kolejnice R65 183/151/6</t>
  </si>
  <si>
    <t>-2109755891</t>
  </si>
  <si>
    <t>68</t>
  </si>
  <si>
    <t>5958173000</t>
  </si>
  <si>
    <t>Polyetylenové pásy v kotoučích</t>
  </si>
  <si>
    <t>143017084</t>
  </si>
  <si>
    <t>Poznámka k položce:_x000d_
pod abnormální podkladnice ve výměnové a srdcovkové části</t>
  </si>
  <si>
    <t>69</t>
  </si>
  <si>
    <t>5958158070</t>
  </si>
  <si>
    <t>Podložka polyetylenová pod podkladnici 380/160/2 (S4, R4)</t>
  </si>
  <si>
    <t>-1899658912</t>
  </si>
  <si>
    <t>70</t>
  </si>
  <si>
    <t>5961170130</t>
  </si>
  <si>
    <t>Zádržná opěrka proti putování pro opornici R65 R300 ohnutou</t>
  </si>
  <si>
    <t>13092943</t>
  </si>
  <si>
    <t>Poznámka k položce:_x000d_
pro zámek po výměně jazyka a opornice</t>
  </si>
  <si>
    <t>71</t>
  </si>
  <si>
    <t>5961170070</t>
  </si>
  <si>
    <t>Zádržná opěrka proti putování pro jazyk S49 R300 ohnutý</t>
  </si>
  <si>
    <t>392794156</t>
  </si>
  <si>
    <t>72</t>
  </si>
  <si>
    <t>5962119020</t>
  </si>
  <si>
    <t>Zajištění PPK štítek konzolové a hřebové značky</t>
  </si>
  <si>
    <t>1163155367</t>
  </si>
  <si>
    <t>Č12 - Řehlovice výh.3A</t>
  </si>
  <si>
    <t>-100350736</t>
  </si>
  <si>
    <t>1132307271</t>
  </si>
  <si>
    <t>-1673933207</t>
  </si>
  <si>
    <t>-193495798</t>
  </si>
  <si>
    <t>-1683872717</t>
  </si>
  <si>
    <t>Poznámka k položce:_x000d_
pražce č.2-29 a č.48,50,52,54,56,58,60 v navazující části DSK a 9ks příčných pražců mezi KV1 a KV3A</t>
  </si>
  <si>
    <t>-518237723</t>
  </si>
  <si>
    <t>931786775</t>
  </si>
  <si>
    <t>Poznámka k položce:_x000d_
pražce č.1 a 47,49,51,53,55,57,59,61 v navazující části DSK</t>
  </si>
  <si>
    <t>716675663</t>
  </si>
  <si>
    <t xml:space="preserve">Poznámka k položce:_x000d_
39 pražců se dvěma úl.plochami                                         33pražců s více úl.plochami                                  celkem 105 úl.ploch</t>
  </si>
  <si>
    <t>1935008246</t>
  </si>
  <si>
    <t>Poznámka k položce:_x000d_
2ks LIS ve středové části výhybky, 2ks LIS mezi KV1-KV3A</t>
  </si>
  <si>
    <t>709603224</t>
  </si>
  <si>
    <t>1491377107</t>
  </si>
  <si>
    <t>-383932883</t>
  </si>
  <si>
    <t>186798298</t>
  </si>
  <si>
    <t>1745782177</t>
  </si>
  <si>
    <t>792403576</t>
  </si>
  <si>
    <t>-2096771044</t>
  </si>
  <si>
    <t>1235798484</t>
  </si>
  <si>
    <t>1464673158</t>
  </si>
  <si>
    <t>146102098</t>
  </si>
  <si>
    <t>-1827103057</t>
  </si>
  <si>
    <t>-2052939970</t>
  </si>
  <si>
    <t>-607292375</t>
  </si>
  <si>
    <t>-37306576</t>
  </si>
  <si>
    <t>-128893625</t>
  </si>
  <si>
    <t>603560589</t>
  </si>
  <si>
    <t>1588449586</t>
  </si>
  <si>
    <t>Poznámka k položce:_x000d_
výh.č.3A výměnová, středová a srdcovková část s jednoduchou srdcovkou, včetně středové části DSK po pražec č.63 a včetně spojky mezi KV1-3A</t>
  </si>
  <si>
    <t>-988368807</t>
  </si>
  <si>
    <t>-1161227950</t>
  </si>
  <si>
    <t>579058659</t>
  </si>
  <si>
    <t>826865416</t>
  </si>
  <si>
    <t>1181482219</t>
  </si>
  <si>
    <t>-1746882217</t>
  </si>
  <si>
    <t>Poznámka k položce:_x000d_
pražce č.2-12, 48,50,52 a 9ks mezi KV1-KV3A</t>
  </si>
  <si>
    <t>1837621747</t>
  </si>
  <si>
    <t>Poznámka k položce:_x000d_
pražce č.13-18, 54</t>
  </si>
  <si>
    <t>1163321185</t>
  </si>
  <si>
    <t>Poznámka k položce:_x000d_
pražce č.19-22, 56</t>
  </si>
  <si>
    <t>-807410072</t>
  </si>
  <si>
    <t>Poznámka k položce:_x000d_
pražce č.23-26, 58, 60</t>
  </si>
  <si>
    <t>1529078577</t>
  </si>
  <si>
    <t>-1222339729</t>
  </si>
  <si>
    <t>-993886906</t>
  </si>
  <si>
    <t>1075215440</t>
  </si>
  <si>
    <t>304123223</t>
  </si>
  <si>
    <t>900392840</t>
  </si>
  <si>
    <t>-1696942755</t>
  </si>
  <si>
    <t>774612798</t>
  </si>
  <si>
    <t>1039739792</t>
  </si>
  <si>
    <t>Poznámka k položce:_x000d_
pražec č.55</t>
  </si>
  <si>
    <t>-1384476374</t>
  </si>
  <si>
    <t>Poznámka k položce:_x000d_
pražce č.53, 57, 59, 61</t>
  </si>
  <si>
    <t>1196720780</t>
  </si>
  <si>
    <t>Poznámka k položce:_x000d_
pražec č.51</t>
  </si>
  <si>
    <t>2138951697</t>
  </si>
  <si>
    <t>Poznámka k položce:_x000d_
pražec č.49</t>
  </si>
  <si>
    <t>5956119120</t>
  </si>
  <si>
    <t>Pražec dřevěný výhybkový dub skupina 3 4600x260x160</t>
  </si>
  <si>
    <t>-1416838191</t>
  </si>
  <si>
    <t>Poznámka k položce:_x000d_
pražec č.47</t>
  </si>
  <si>
    <t>-522660965</t>
  </si>
  <si>
    <t>122646594</t>
  </si>
  <si>
    <t>339393272</t>
  </si>
  <si>
    <t>Poznámka k položce:_x000d_
pro zámky proti putování jazyka</t>
  </si>
  <si>
    <t>171708379</t>
  </si>
  <si>
    <t>847076755</t>
  </si>
  <si>
    <t>Poznámka k položce:_x000d_
prošrouby T10 a M24x185</t>
  </si>
  <si>
    <t>-1179407839</t>
  </si>
  <si>
    <t>-1307840173</t>
  </si>
  <si>
    <t>1965317045</t>
  </si>
  <si>
    <t>79583013</t>
  </si>
  <si>
    <t xml:space="preserve">Poznámka k položce:_x000d_
k vrtulím R1, R2, šroubům T10 a  M24x185</t>
  </si>
  <si>
    <t>1466528795</t>
  </si>
  <si>
    <t>1881003090</t>
  </si>
  <si>
    <t>-423087966</t>
  </si>
  <si>
    <t>-645983942</t>
  </si>
  <si>
    <t>Č13 - Řehlovice výh.3B</t>
  </si>
  <si>
    <t>1920466871</t>
  </si>
  <si>
    <t>5905050020</t>
  </si>
  <si>
    <t>Souvislá výměna KL se snesením KR koleje pražce dřevěné rozdělení "d"</t>
  </si>
  <si>
    <t>km</t>
  </si>
  <si>
    <t>-863600571</t>
  </si>
  <si>
    <t>Souvislá výměna KL se snesením KR koleje pražce dřevěné rozdělení "d".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</si>
  <si>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Poznámka k položce:_x000d_
část kol.pole za KV 3B směr 1.kolej na dřev.pr. dl.10m + spojka mezi ZV3A-ZV3B dl.8m</t>
  </si>
  <si>
    <t>5905050060</t>
  </si>
  <si>
    <t>Souvislá výměna KL se snesením KR koleje pražce betonové rozdělení "d"</t>
  </si>
  <si>
    <t>660217305</t>
  </si>
  <si>
    <t>Souvislá výměna KL se snesením KR koleje pražce betonové rozdělení "d".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</si>
  <si>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Poznámka k položce:_x000d_
část kol.pole za KV 3B směr 1.kolej na bet.pr. dl.19m</t>
  </si>
  <si>
    <t>899892494</t>
  </si>
  <si>
    <t>5905105030</t>
  </si>
  <si>
    <t>Doplnění KL kamenivem souvisle strojně v koleji</t>
  </si>
  <si>
    <t>1955882379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</si>
  <si>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</si>
  <si>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Poznámka k položce:_x000d_
za KV3B směr 1.kolej + spojka mezi ZV3A-ZV3B</t>
  </si>
  <si>
    <t>-1069519262</t>
  </si>
  <si>
    <t>Poznámka k položce:_x000d_
výh.3B + část výh.6</t>
  </si>
  <si>
    <t>5905110010</t>
  </si>
  <si>
    <t>Snížení KL pod patou kolejnice v koleji</t>
  </si>
  <si>
    <t>-317925366</t>
  </si>
  <si>
    <t>Snížení KL pod patou kolejnice v koleji. Poznámka: 1. V cenách jsou započteny náklady na snížení KL pod patou kolejnice ručně vidlemi. 2. V cenách nejsou obsaženy náklady na doplnění a dodávku kameniva.</t>
  </si>
  <si>
    <t>616227157</t>
  </si>
  <si>
    <t>Poznámka k položce:_x000d_
výh.č.3B</t>
  </si>
  <si>
    <t>-1751297484</t>
  </si>
  <si>
    <t>Poznámka k položce:_x000d_
pražce č.2-29 a 16ks pražců mezi ZV3A-ZV3B</t>
  </si>
  <si>
    <t>-1580729686</t>
  </si>
  <si>
    <t>Poznámka k položce:_x000d_
pražce č.30-51</t>
  </si>
  <si>
    <t>-807933657</t>
  </si>
  <si>
    <t>Poznámka k položce:_x000d_
pražce č.1, 52-60</t>
  </si>
  <si>
    <t>5906030050</t>
  </si>
  <si>
    <t>Ojedinělá výměna pražce současně s výměnou nebo čištěním KL pražec dřevěný výhybkový délky přes 4 do 5 m</t>
  </si>
  <si>
    <t>173511760</t>
  </si>
  <si>
    <t>Ojedinělá výměna pražce současně s výměnou nebo čištěním KL pražec dřevěný výhybkový délky přes 4 do 5 m. Poznámka: 1. V cenách jsou započteny náklady na demontáž upevňovadel, výměnu a podbití pražce, montáž upevňovadel a ošetření součástí mazivem. U nevystrojených a výhybkových pražců dřevěných vrtání otvorů pro vrtule. 2. V cenách nejsou obsaženy náklady na odstranění KL, rozrušení lavičky, úpravu KL do profilu, snížení KL pod patou kolejnice, doplnění kameniva, dodávku materiálu, dopravu výzisku na skládku a skládkovné.</t>
  </si>
  <si>
    <t>Poznámka k položce:_x000d_
7ks dlouhých pražců na propojení KV3B se ZV6 a 1.kolejí (pražce č.1-7 ve výh.6)</t>
  </si>
  <si>
    <t>-676994213</t>
  </si>
  <si>
    <t xml:space="preserve">Poznámka k položce:_x000d_
38 pražců se dvěma úl.plochami                                         43pražců s více úl.plochami                                  celkem 140 ks</t>
  </si>
  <si>
    <t>-377099018</t>
  </si>
  <si>
    <t>Poznámka k položce:_x000d_
2ks LIS ve středové části výhybky</t>
  </si>
  <si>
    <t>-1437970572</t>
  </si>
  <si>
    <t>Poznámka k položce:_x000d_
vložky po vyřezání starých svarů + výměna pravé přímé středové kolejnice a kolejnice u přídržnice (vložení kolejnice dl.22m) + výměna 2ks kolejnic dl.7m ve spojce mezi ZV3a-ZV3b</t>
  </si>
  <si>
    <t>-1167386351</t>
  </si>
  <si>
    <t>857490079</t>
  </si>
  <si>
    <t>758147747</t>
  </si>
  <si>
    <t>Poznámka k položce:_x000d_
lana SSZT pr.23mm</t>
  </si>
  <si>
    <t>754260990</t>
  </si>
  <si>
    <t>Poznámka k položce:_x000d_
výh.3B+příp.pole</t>
  </si>
  <si>
    <t>749795822</t>
  </si>
  <si>
    <t>Poznámka k položce:_x000d_
pražce č. 2-12 a 16ks pražců ve spojce mezi ZV3a-ZV3b</t>
  </si>
  <si>
    <t>396791546</t>
  </si>
  <si>
    <t>Poznámka k položce:_x000d_
pražce č.13-18</t>
  </si>
  <si>
    <t>-75481288</t>
  </si>
  <si>
    <t>Poznámka k položce:_x000d_
pražce č.19-22</t>
  </si>
  <si>
    <t>21792746</t>
  </si>
  <si>
    <t>Poznámka k položce:_x000d_
pražce č.23-26</t>
  </si>
  <si>
    <t>-2022390379</t>
  </si>
  <si>
    <t>-1266736182</t>
  </si>
  <si>
    <t>-2006256620</t>
  </si>
  <si>
    <t>-69275948</t>
  </si>
  <si>
    <t>320116151</t>
  </si>
  <si>
    <t>-179505504</t>
  </si>
  <si>
    <t>-503814976</t>
  </si>
  <si>
    <t>Poznámka k položce:_x000d_
pražce č.42-43</t>
  </si>
  <si>
    <t>5956119075</t>
  </si>
  <si>
    <t>Pražec dřevěný výhybkový dub skupina 3 3700x260x160</t>
  </si>
  <si>
    <t>-884164407</t>
  </si>
  <si>
    <t>Poznámka k položce:_x000d_
pražce č.44-45</t>
  </si>
  <si>
    <t>5956119080</t>
  </si>
  <si>
    <t>Pražec dřevěný výhybkový dub skupina 3 3800x260x160</t>
  </si>
  <si>
    <t>-471931384</t>
  </si>
  <si>
    <t>Poznámka k položce:_x000d_
pražce č.46-47</t>
  </si>
  <si>
    <t>5956119085</t>
  </si>
  <si>
    <t>Pražec dřevěný výhybkový dub skupina 3 3900x260x160</t>
  </si>
  <si>
    <t>410250812</t>
  </si>
  <si>
    <t>Poznámka k položce:_x000d_
pražce č.48-49</t>
  </si>
  <si>
    <t>5956119090</t>
  </si>
  <si>
    <t>Pražec dřevěný výhybkový dub skupina 3 4000x260x160</t>
  </si>
  <si>
    <t>-1098577201</t>
  </si>
  <si>
    <t>Poznámka k položce:_x000d_
pražce č.50-51</t>
  </si>
  <si>
    <t>-579345062</t>
  </si>
  <si>
    <t>Poznámka k položce:_x000d_
pražce č.1 a 52-53</t>
  </si>
  <si>
    <t>1531967640</t>
  </si>
  <si>
    <t>Poznámka k položce:_x000d_
pražce č.54-55</t>
  </si>
  <si>
    <t>317382757</t>
  </si>
  <si>
    <t>Poznámka k položce:_x000d_
pražce č.56-57</t>
  </si>
  <si>
    <t>666297532</t>
  </si>
  <si>
    <t>Poznámka k položce:_x000d_
pražce č.58-59</t>
  </si>
  <si>
    <t>-778563379</t>
  </si>
  <si>
    <t>Poznámka k položce:_x000d_
pražce č.60 a č.2 ve výh.6</t>
  </si>
  <si>
    <t>994400398</t>
  </si>
  <si>
    <t>Poznámka k položce:_x000d_
pražec č.3 ve výh.6</t>
  </si>
  <si>
    <t>5956119125</t>
  </si>
  <si>
    <t>Pražec dřevěný výhybkový dub skupina 3 4700x260x160</t>
  </si>
  <si>
    <t>1790022761</t>
  </si>
  <si>
    <t>Poznámka k položce:_x000d_
pražce č.4-5 ve výh.6</t>
  </si>
  <si>
    <t>5956119130</t>
  </si>
  <si>
    <t>Pražec dřevěný výhybkový dub skupina 3 4800x260x160</t>
  </si>
  <si>
    <t>-2114454153</t>
  </si>
  <si>
    <t>Poznámka k položce:_x000d_
pražce č.6-7 ve výh.6</t>
  </si>
  <si>
    <t>5956119140</t>
  </si>
  <si>
    <t>Pražec dřevěný výhybkový dub skupina 3 5000x260x160</t>
  </si>
  <si>
    <t>-1479520024</t>
  </si>
  <si>
    <t>Poznámka k položce:_x000d_
pražec č.1 ve výh.6</t>
  </si>
  <si>
    <t>-1388896848</t>
  </si>
  <si>
    <t>1636589566</t>
  </si>
  <si>
    <t>5957140020</t>
  </si>
  <si>
    <t>Souprava pro opravu LISU tv. R 65 - ESD 6 otvorů</t>
  </si>
  <si>
    <t>-134378640</t>
  </si>
  <si>
    <t>-770328943</t>
  </si>
  <si>
    <t>-1972842906</t>
  </si>
  <si>
    <t>-1374403786</t>
  </si>
  <si>
    <t>2095874969</t>
  </si>
  <si>
    <t>-318970273</t>
  </si>
  <si>
    <t>-1267926778</t>
  </si>
  <si>
    <t>1738606933</t>
  </si>
  <si>
    <t>1364719150</t>
  </si>
  <si>
    <t>-637467077</t>
  </si>
  <si>
    <t>5958158005</t>
  </si>
  <si>
    <t xml:space="preserve">Podložka pryžová pod patu kolejnice S49  183/126/6</t>
  </si>
  <si>
    <t>83571552</t>
  </si>
  <si>
    <t>Podložka pryžová pod patu kolejnice S49 183/151/6</t>
  </si>
  <si>
    <t>1028314701</t>
  </si>
  <si>
    <t>476583546</t>
  </si>
  <si>
    <t>5960101010</t>
  </si>
  <si>
    <t>Pražcové kotvy TDHB pro pražec betonový SB 6</t>
  </si>
  <si>
    <t>1637546050</t>
  </si>
  <si>
    <t>5958134120</t>
  </si>
  <si>
    <t>Součásti upevňovací matice M24 samojistná</t>
  </si>
  <si>
    <t>-1728188914</t>
  </si>
  <si>
    <t>Poznámka k položce:_x000d_
pro pražcové kotvy</t>
  </si>
  <si>
    <t>5958134041</t>
  </si>
  <si>
    <t>Součásti upevňovací šroub svěrkový T5</t>
  </si>
  <si>
    <t>779024779</t>
  </si>
  <si>
    <t>5908030020</t>
  </si>
  <si>
    <t>Zřízení A-LISU soupravou in-sittu tv. R65</t>
  </si>
  <si>
    <t>styk</t>
  </si>
  <si>
    <t>-1522296889</t>
  </si>
  <si>
    <t>Zřízení A-LISU soupravou in-sittu tv. R65. Poznámka: 1. V cenách jsou započteny náklady na demontáž upevňovadel, rozřez kolejnice, obroušení kolejnic, úprava spáry, vyvrtání spojkových otvorů, lepení a montáž styku a upevňovadel, měření geometrie, izolačního stavu a ošetření součástí mazivem. 2. V cenách nejsou obsaženy náklady na dodávku materiálu.</t>
  </si>
  <si>
    <t xml:space="preserve">Poznámka k položce:_x000d_
2ks A-LIS mezi                                KV3B - ZV6</t>
  </si>
  <si>
    <t>5908050010</t>
  </si>
  <si>
    <t>Výměna upevnění podkladnicového komplety a pryžová podložka</t>
  </si>
  <si>
    <t>úl.pl.</t>
  </si>
  <si>
    <t>681612592</t>
  </si>
  <si>
    <t>Výměna upevnění podkladnicového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</si>
  <si>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Poznámka k položce:_x000d_
výměna svěrkových kompletů a pryžových podložek v navazujícím úseku BK při úpravě UT</t>
  </si>
  <si>
    <t>1529890357</t>
  </si>
  <si>
    <t>Poznámka k položce:_x000d_
výměna svěrkových šroubů T10 ve výměnové a srdcovkové části výh.3B a ve výměnové části výh.6</t>
  </si>
  <si>
    <t>1575887501</t>
  </si>
  <si>
    <t>5909025010</t>
  </si>
  <si>
    <t>Odstranění lokálních závad koleje pražce dřevěné nebo ocelové</t>
  </si>
  <si>
    <t>-1451444566</t>
  </si>
  <si>
    <t>Odstranění lokálních závad koleje pražce dřevěné nebo ocelové. Poznámka: 1. V cenách jsou započteny náklady na odstranění lokálních závad podbitím ASP. 2. V cenách nejsou obsaženy náklady na doplnění a dodávku kameniva, úpravu KL a snížení KL pod patou kolejnice.</t>
  </si>
  <si>
    <t>Poznámka k položce:_x000d_
spojka mezi ZV 3A-ZV3B</t>
  </si>
  <si>
    <t>5909025020</t>
  </si>
  <si>
    <t>Odstranění lokálních závad koleje pražce betonové</t>
  </si>
  <si>
    <t>2079384998</t>
  </si>
  <si>
    <t>Odstranění lokálních závad koleje pražce betonové. Poznámka: 1. V cenách jsou započteny náklady na odstranění lokálních závad podbitím ASP. 2. V cenách nejsou obsaženy náklady na doplnění a dodávku kameniva, úpravu KL a snížení KL pod patou kolejnice.</t>
  </si>
  <si>
    <t>Poznámka k položce:_x000d_
výběhy za KV 3B do 1.koleje a za KV6 do 3. a 5.koleje</t>
  </si>
  <si>
    <t>-1955331727</t>
  </si>
  <si>
    <t>Poznámka k položce:_x000d_
výh.č.3B + výh.č.6</t>
  </si>
  <si>
    <t>Sborník UOŽI 01 2019</t>
  </si>
  <si>
    <t>-575740427</t>
  </si>
  <si>
    <t>PSC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</si>
  <si>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svaru._x000d_
2. V cenách nejsou obsaženy náklady na kontrolu svaru ultrazvukem, podbití pražců a demontáž styku.</t>
  </si>
  <si>
    <t>146709485</t>
  </si>
  <si>
    <t>5910040030</t>
  </si>
  <si>
    <t>Umožnění volné dilatace kolejnice demontáž upevňovadel bez osazení kluzných podložek rozdělení pražců "u"</t>
  </si>
  <si>
    <t>-1567353518</t>
  </si>
  <si>
    <t>Umožnění volné dilatace kolejnice demontáž upevňovadel bez osazení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</si>
  <si>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úsek přilehlé koleje dl.50m + spojka mezi ZV3A-ZV3B</t>
  </si>
  <si>
    <t>5910040130</t>
  </si>
  <si>
    <t>Umožnění volné dilatace kolejnice montáž upevňovadel bez odstranění kluzných podložek rozdělení pražců "u"</t>
  </si>
  <si>
    <t>1403545286</t>
  </si>
  <si>
    <t>Umožnění volné dilatace kolejnice montáž upevňovadel bez odstranění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</si>
  <si>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73</t>
  </si>
  <si>
    <t>532765910</t>
  </si>
  <si>
    <t>74</t>
  </si>
  <si>
    <t>368848548</t>
  </si>
  <si>
    <t>Poznámka k položce:_x000d_
výh.3B</t>
  </si>
  <si>
    <t>75</t>
  </si>
  <si>
    <t>674856882</t>
  </si>
  <si>
    <t>76</t>
  </si>
  <si>
    <t>-2067055812</t>
  </si>
  <si>
    <t>77</t>
  </si>
  <si>
    <t>5910136010</t>
  </si>
  <si>
    <t>Montáž pražcové kotvy v koleji</t>
  </si>
  <si>
    <t>-1337201202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</si>
  <si>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</si>
  <si>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Poznámka k položce:_x000d_
za KV3B směr 1.kolej každý 3.pražec v dl.50m</t>
  </si>
  <si>
    <t>78</t>
  </si>
  <si>
    <t>-984868739</t>
  </si>
  <si>
    <t>79</t>
  </si>
  <si>
    <t>5911117020</t>
  </si>
  <si>
    <t>Výměna přídržnice srdcovky jednoduché typ Kn60 přímé soustavy R65</t>
  </si>
  <si>
    <t>329238766</t>
  </si>
  <si>
    <t>Výměna přídržnice srdcovky jednoduché typ Kn60 přímé soustavy R65. Poznámka: 1. V cenách jsou započteny náklady na výměnu přídržnice, vymezení šíře žlábku a ošetření součástí mazivem. 2. V cenách nejsou obsaženy náklady na dodávku dílu.</t>
  </si>
  <si>
    <t>Poznámka k položce:_x000d_
demontáž a montáž přídržnice pro výměnu kolejnice v hlavním směru</t>
  </si>
  <si>
    <t>80</t>
  </si>
  <si>
    <t>5911117120</t>
  </si>
  <si>
    <t>Výměna přídržnice srdcovky jednoduché typ Kn60 ohnuté soustavy R65</t>
  </si>
  <si>
    <t>-2044573218</t>
  </si>
  <si>
    <t>Výměna přídržnice srdcovky jednoduché typ Kn60 ohnuté soustavy R65. Poznámka: 1. V cenách jsou započteny náklady na výměnu přídržnice, vymezení šíře žlábku a ošetření součástí mazivem. 2. V cenách nejsou obsaženy náklady na dodávku dílu.</t>
  </si>
  <si>
    <t>Poznámka k položce:_x000d_
demontáž a montáž přídržnice pro zhotovení sváru na KV3B v odbočném směru</t>
  </si>
  <si>
    <t>81</t>
  </si>
  <si>
    <t>-1217271507</t>
  </si>
  <si>
    <t>82</t>
  </si>
  <si>
    <t>1267498953</t>
  </si>
  <si>
    <t>83</t>
  </si>
  <si>
    <t>1202691690</t>
  </si>
  <si>
    <t>84</t>
  </si>
  <si>
    <t>994282951</t>
  </si>
  <si>
    <t xml:space="preserve">Poznámka k položce:_x000d_
výh.č.3B  včetně části přilehlé koleje č.1 mezi KV3B-námezníkem v dl.29m                      (19m R65, 10m S49)       + spojka mezi ZV3A-ZV3B dl.9,5m</t>
  </si>
  <si>
    <t>85</t>
  </si>
  <si>
    <t>1015332220</t>
  </si>
  <si>
    <t>86</t>
  </si>
  <si>
    <t>1204242728</t>
  </si>
  <si>
    <t>87</t>
  </si>
  <si>
    <t>-206360053</t>
  </si>
  <si>
    <t>88</t>
  </si>
  <si>
    <t>-845222025</t>
  </si>
  <si>
    <t>Trativod14</t>
  </si>
  <si>
    <t>Trativod</t>
  </si>
  <si>
    <t>131</t>
  </si>
  <si>
    <t>Šachty_trativodu_14</t>
  </si>
  <si>
    <t>Šachty trativodu</t>
  </si>
  <si>
    <t>Podloží_typ6_14</t>
  </si>
  <si>
    <t>Podloží typ 6</t>
  </si>
  <si>
    <t>2000</t>
  </si>
  <si>
    <t>GPK_14</t>
  </si>
  <si>
    <t>0,5</t>
  </si>
  <si>
    <t>Doplnění_KL_14</t>
  </si>
  <si>
    <t>Doplnění kolejového lože</t>
  </si>
  <si>
    <t>1075,037</t>
  </si>
  <si>
    <t>Dilatace_14</t>
  </si>
  <si>
    <t>Umožnění volné dilatace kolejnice</t>
  </si>
  <si>
    <t>500</t>
  </si>
  <si>
    <t>Sanace_14</t>
  </si>
  <si>
    <t>Sanace žel.spodku</t>
  </si>
  <si>
    <t>0,4</t>
  </si>
  <si>
    <t>Č14-zm1 - km 5,975 - km 6,375 1.TK Řehlovice-Trmice - změna_1</t>
  </si>
  <si>
    <t>HSV - Práce a dodávky HSV</t>
  </si>
  <si>
    <t xml:space="preserve">    5 - Komunikace pozemní</t>
  </si>
  <si>
    <t xml:space="preserve">    9 - Ostatní konstrukce a práce, bourání</t>
  </si>
  <si>
    <t>-437595632</t>
  </si>
  <si>
    <t>Poznámka k položce:_x000d_
odstranění nánosu mouru na stezce vně koleje v š.2m do hl. 20cm</t>
  </si>
  <si>
    <t>-1278020383</t>
  </si>
  <si>
    <t>VV</t>
  </si>
  <si>
    <t>(5,975-6,375)*-1</t>
  </si>
  <si>
    <t>Součet</t>
  </si>
  <si>
    <t>292447069</t>
  </si>
  <si>
    <t>(4117+(5639-4117)/150*124)*0,4/2</t>
  </si>
  <si>
    <t>300323647</t>
  </si>
  <si>
    <t>Sanace_14*2</t>
  </si>
  <si>
    <t>5905115010</t>
  </si>
  <si>
    <t>Příplatek za úpravu nadvýšení KL v oblouku o malém poloměru</t>
  </si>
  <si>
    <t>-1724884010</t>
  </si>
  <si>
    <t>Příplatek za úpravu nadvýšení KL v oblouku o malém poloměru. Poznámka: 1. V cenách jsou započteny náklady na úpravu nadvýšení KL ručně. 2. V cenách nejsou obsaženy náklady na doplnění a zřízení nadvýšení z vozů a na dodávku kameniva.</t>
  </si>
  <si>
    <t>5906025020</t>
  </si>
  <si>
    <t>Výměna pražců po vyjmutí KR pražce dřevěné příčné vystrojené</t>
  </si>
  <si>
    <t>1037873848</t>
  </si>
  <si>
    <t>Výměna pražců po vyjmutí KR pražce dřevěné příčné vystrojené. Poznámka: 1. V cenách jsou započteny náklady na demontáž upevňovadel, výměnu pražců, montáž upevňovadel a ošetření součástí mazivem. U nevystrojených a výhybkových pražců dřevěných vrtání otvorů pro vrtule. 2. V cenách nejsou obsaženy náklady na dodávku materiálu, dopravu výzisku na skládku a skládkovné.</t>
  </si>
  <si>
    <t>Poznámka k položce:_x000d_
výměna dřevěných pražců, vložení vystrojených pražců SB8P (18x vystrojené podkladnicí R4; 1x vystrojený podkladnicí S4)</t>
  </si>
  <si>
    <t>5906050010</t>
  </si>
  <si>
    <t>Příplatek za obtížnost ruční výměny pražce dřevěný za betonový</t>
  </si>
  <si>
    <t>91546023</t>
  </si>
  <si>
    <t>Příplatek za obtížnost ruční výměny pražce dřevěný za betonový. Poznámka: 1. V cenách jsou započteny náklady na manipulaci s pražci.</t>
  </si>
  <si>
    <t>5906055020</t>
  </si>
  <si>
    <t>Příplatek za současnou výměnu pražce s podkladnicovým upevněním a kompletů a pryžových podložek</t>
  </si>
  <si>
    <t>2063949354</t>
  </si>
  <si>
    <t>Příplatek za současnou výměnu pražce s podkladnicovým upevněním a kompletů a pryžových podložek. Poznámka: 1. V cenách jsou započteny náklady na potřebnou manipulaci, demontáž, výměnu a montáž součásti současně s výměnou pražce včetně případného ošetření mazivem. Položka platí pro všechny typy podpor. 2. V cenách nejsou obsaženy náklady na dodávku materiálu, dopravu výzisku na skládku a skládkovné.</t>
  </si>
  <si>
    <t>5906105010</t>
  </si>
  <si>
    <t>Demontáž pražce dřevěný</t>
  </si>
  <si>
    <t>-841938228</t>
  </si>
  <si>
    <t>Demontáž pražce dřevěný. Poznámka: 1. V cenách jsou započteny náklady na manipulaci, demontáž, odstrojení do součástí a uložení pražců.</t>
  </si>
  <si>
    <t>-769623334</t>
  </si>
  <si>
    <t>Poznámka k položce:_x000d_
2ks LIS tv.R65/dl.4,80m před ZV 1</t>
  </si>
  <si>
    <t>5906140200</t>
  </si>
  <si>
    <t>Demontáž kolejového roštu koleje v ose koleje pražce betonové tv. S49 rozdělení "d"</t>
  </si>
  <si>
    <t>-1908267775</t>
  </si>
  <si>
    <t>Demontáž kolejového roštu koleje v ose koleje pražce betonové tv. S49 rozdělení "d".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</si>
  <si>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Poznámka k souboru cen:_x000d_
1. V cenách jsou započteny náklady na případné odstranění kameniva, rozebrání roštu do součástí, manipulaci, naložení výzisku na dopravní prostředek a uložení na úložišti._x000d_
2. V cenách nejsou obsaženy náklady na dopravu a vytřídění.</t>
  </si>
  <si>
    <t>5906130180</t>
  </si>
  <si>
    <t>Montáž kolejového roštu v ose koleje pražce dřevěné vystrojené tv. S49 rozdělení "d"</t>
  </si>
  <si>
    <t>-1950721047</t>
  </si>
  <si>
    <t>Montáž kolejového roštu v ose koleje pražce dřevěné vystrojené tv. S49 rozdělení "d". Poznámka: 1. V cenách jsou započteny náklady na vrtání pražců dřevěných nevystrojených, manipulaci a montáž KR. 2. V cenách nejsou obsaženy náklady na dodávku materiálu.</t>
  </si>
  <si>
    <t>Poznámka k souboru cen:_x000d_
1. V cenách jsou započteny náklady na vrtání pražců dřevěných nevystrojených, manipulaci a montáž KR._x000d_
2. V cenách nejsou obsaženy náklady na dodávku materiálu.</t>
  </si>
  <si>
    <t>5907010080</t>
  </si>
  <si>
    <t>Výměna LISŮ tv. S49 rozdělení "d"</t>
  </si>
  <si>
    <t>-1422192798</t>
  </si>
  <si>
    <t>Výměna LISŮ tv. S49 rozdělení "d".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</si>
  <si>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Poznámka k položce:_x000d_
2ks LIS tv.49E-1/dl.3,60m u náv.L1</t>
  </si>
  <si>
    <t>5907050020</t>
  </si>
  <si>
    <t>Dělení kolejnic řezáním nebo rozbroušením tv. S49</t>
  </si>
  <si>
    <t>1948962646</t>
  </si>
  <si>
    <t>Dělení kolejnic řezáním nebo rozbroušením tv. S49. Poznámka: 1. V cenách jsou započteny náklady na manipulaci podložení, označení a provedení řezu kolejnice.</t>
  </si>
  <si>
    <t xml:space="preserve">Poznámka k položce:_x000d_
3x řezy po 120m                 2x řezy LIS                       1x řez vložka 5m</t>
  </si>
  <si>
    <t>390/6</t>
  </si>
  <si>
    <t>-1647587193</t>
  </si>
  <si>
    <t>Poznámka k položce:_x000d_
2x řezy LIS R65</t>
  </si>
  <si>
    <t>1676620</t>
  </si>
  <si>
    <t xml:space="preserve">"výměna svěrkových kompletů a gum v úsecích navazujících na sanaci  "2*(50+10)*1,64+3,2</t>
  </si>
  <si>
    <t>Upevnění_za_sanací14</t>
  </si>
  <si>
    <t>5909030020</t>
  </si>
  <si>
    <t>Následná úprava GPK koleje směrové a výškové uspořádání pražce betonové</t>
  </si>
  <si>
    <t>328183730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</si>
  <si>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</si>
  <si>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 xml:space="preserve">"následné propracování včetně části přilehlého úseku        " 0,500</t>
  </si>
  <si>
    <t>5909050010</t>
  </si>
  <si>
    <t>Stabilizace kolejového lože koleje nově zřízeného nebo čistého</t>
  </si>
  <si>
    <t>306853571</t>
  </si>
  <si>
    <t>Stabilizace kolejového lože koleje nově zřízeného nebo čistého. Poznámka: 1. V cenách jsou započteny náklady na stabilizaci v režimu s řízeným (konstantním) poklesem včetně měření a předání tištěných výstupů.</t>
  </si>
  <si>
    <t>Poznámka k položce:_x000d_
etapa TSO km 5,975 - 6,375</t>
  </si>
  <si>
    <t>1383648783</t>
  </si>
  <si>
    <t>Poznámka k položce:_x000d_
etapa propracování</t>
  </si>
  <si>
    <t>5910005120</t>
  </si>
  <si>
    <t>Odtavovací stykové svařování kolejnic nových ve stabilní svařovně vstupní délky přes 25 m tv. S49</t>
  </si>
  <si>
    <t>-1559572050</t>
  </si>
  <si>
    <t>Odtavovací stykové svařování kolejnic nových ve stabilní svařovně vstupní délky přes 25 m tv. S49. Poznámka: 1. V cenách jsou započteny náklady na případné odříznutí otvorů pro spojkové šrouby (pokud jsou vrtané), broušení kontaktních ploch, vyrovnání a svaření kolejnic opracování a dorovnání svaru, dělení kol. pásu na požadovanou délku, obroušení pojížděných ploch, vizuální prohlídka a měření geometrie svaru, vedení výrobní dokumentace. 2. V cenách nejsou obsaženy náklady na kontrolu svaru ultrazvukem a dodávku kolejnic.</t>
  </si>
  <si>
    <t>Poznámka k položce:_x000d_
svaření pasů dl.120m</t>
  </si>
  <si>
    <t>(5,975-6,365)*-1000</t>
  </si>
  <si>
    <t>KolPasy_14</t>
  </si>
  <si>
    <t>-1404809036</t>
  </si>
  <si>
    <t>Poznámka k položce:_x000d_
svaření LIS před ZV1</t>
  </si>
  <si>
    <t>5910021120</t>
  </si>
  <si>
    <t>Svařování kolejnic termitem zkrácený předehřev standardní spára svar jednotlivý tv. S49</t>
  </si>
  <si>
    <t>-1486787312</t>
  </si>
  <si>
    <t>Svařování kolejnic termitem zkrácený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</si>
  <si>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položce:_x000d_
L pas a LISy L+P pas</t>
  </si>
  <si>
    <t>5910035030</t>
  </si>
  <si>
    <t>Dosažení dovolené upínací teploty v BK prodloužením kolejnicového pásu v koleji tv. S49</t>
  </si>
  <si>
    <t>-953078166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</si>
  <si>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</si>
  <si>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5910040320</t>
  </si>
  <si>
    <t>Umožnění volné dilatace kolejnice demontáž upevňovadel s osazením kluzných podložek rozdělení pražců "d"</t>
  </si>
  <si>
    <t>1290782946</t>
  </si>
  <si>
    <t>Umožnění volné dilatace kolejnice demontáž upevňovadel s osazením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</si>
  <si>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 xml:space="preserve">"Ppas -400 m kol.pasy + 50m přilehlá BK                      "450</t>
  </si>
  <si>
    <t xml:space="preserve">"Lpas- 1x50m přilehlá BK                                                     "50</t>
  </si>
  <si>
    <t>5910040420</t>
  </si>
  <si>
    <t>Umožnění volné dilatace kolejnice montáž upevňovadel s odstraněním kluzných podložek rozdělení pražců "d"</t>
  </si>
  <si>
    <t>1683172005</t>
  </si>
  <si>
    <t>Umožnění volné dilatace kolejnice montáž upevňovadel s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</si>
  <si>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 xml:space="preserve">Poznámka k položce:_x000d_
Ppas -400 m kol.pasy + 50m přilehlá BK                      Lpas- 1x50m přilehlá BK</t>
  </si>
  <si>
    <t>5910135010</t>
  </si>
  <si>
    <t>Demontáž pražcové kotvy v koleji</t>
  </si>
  <si>
    <t>-46847528</t>
  </si>
  <si>
    <t>Demontáž pražcové kotvy v koleji. Poznámka: 1. V cenách jsou započteny náklady na odstranění kameniva, demontáž, dohození a úpravu kameniva a naložení výzisku na dopravní prostředek.</t>
  </si>
  <si>
    <t>Poznámka k položce:_x000d_
změna tvarů kolejnic</t>
  </si>
  <si>
    <t>874660757</t>
  </si>
  <si>
    <t>5912055010</t>
  </si>
  <si>
    <t>Výměna zajišťovací značky samostatné konzolové</t>
  </si>
  <si>
    <t>209390458</t>
  </si>
  <si>
    <t>Výměna zajišťovací značky samostatné konzolové. Poznámka: 1. V cenách jsou započteny náklady na demontáž, výměnu a montáž součástí značky včetně zemních prací a úpravy terénu. 2. V cenách nejsou obsaženy náklady na dodávku materiálu.</t>
  </si>
  <si>
    <t xml:space="preserve">Poznámka k položce:_x000d_
výměna popisných štítků na již osazených ZZ na záhlaví,  přesný počet bude stanoven PD</t>
  </si>
  <si>
    <t>5914055010</t>
  </si>
  <si>
    <t>Zřízení krytých odvodňovacích zařízení potrubí trativodu</t>
  </si>
  <si>
    <t>-1181832188</t>
  </si>
  <si>
    <t>Zřízení krytých odvodňovacích zařízení potrubí trativodu.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</si>
  <si>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Poznámka k souboru cen:_x000d_
1. V cenách jsou započteny náklady na zřízení podkladní vrstvy, uložení, obsypání a zásyp zařízení podle vzorového listu a rozprostření výzisku na terén nebo naložení na dopravní prostředek._x000d_
2. V cenách nejsou obsaženy náklady na provedení výkopku, ruční dočištění a dodávku materiálu.</t>
  </si>
  <si>
    <t xml:space="preserve">"zřízení krytého odvodnění           km "(6,271-6,402)*-1000</t>
  </si>
  <si>
    <t>5914055020</t>
  </si>
  <si>
    <t>Zřízení krytých odvodňovacích zařízení šachty trativodu</t>
  </si>
  <si>
    <t>-1814892599</t>
  </si>
  <si>
    <t>Zřízení krytých odvodňovacích zařízení šachty trativodu.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</si>
  <si>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"předpoklad 1x šachta vrcholová; 3x šachta kontrolní"4*1,5</t>
  </si>
  <si>
    <t>5914075430</t>
  </si>
  <si>
    <t>Zřízení konstrukční vrstvy pražcového podloží podle konstrukce typ 6</t>
  </si>
  <si>
    <t>-978482327</t>
  </si>
  <si>
    <t>Zřízení konstrukční vrstvy pražcového podloží podle konstrukce typ 6. Poznámka: 1. V cenách jsou započteny náklady na naložení výzisku na dopravní prostředek. 2. V cenách nejsou obsaženy náklady na dodávku materiálu a odtěžení zeminy.</t>
  </si>
  <si>
    <t>"v šíři 5m km "(5,975-6,375)*-1000*5</t>
  </si>
  <si>
    <t>5915005030</t>
  </si>
  <si>
    <t>Hloubení rýh nebo jam na železničním spodku III. třídy</t>
  </si>
  <si>
    <t>-192371001</t>
  </si>
  <si>
    <t>Hloubení rýh nebo jam na železničním spodku III. třídy. Poznámka: 1. V cenách jsou započteny náklady na hloubení a uložení výzisku na terén nebo naložení na dopravní prostředek a uložení na úložišti.</t>
  </si>
  <si>
    <t xml:space="preserve">"sondy pro uložení sítí                                                                   "2</t>
  </si>
  <si>
    <t xml:space="preserve">"přeložení kabelových sítí pro zřízení odvodnění               "20</t>
  </si>
  <si>
    <t xml:space="preserve">" výkopek trativod                                                                           "Trativod14*0,6*1,5</t>
  </si>
  <si>
    <t>-329680910</t>
  </si>
  <si>
    <t>Poznámka k souboru cen:_x000d_
1. V cenách jsou započteny náklady na manipulaci vyjmutí a snesení zdvihacím prostředkem, naložení, složení, přeprava v místě technologické manipulace. Položka obsahuje náklady na práce v blízkosti trakčního vedení.</t>
  </si>
  <si>
    <t xml:space="preserve">Poznámka k položce:_x000d_
snesení kol.roštu km 6,0-6,375                           (363m tv.S49/SB8,                   12m tv.R65/dř.)</t>
  </si>
  <si>
    <t xml:space="preserve">"Vyjmutí panelů silničních IZD/81/10 rozměr 100/240/20 cm         "(5,975-6,140)*-1000*(2,4*2)*0,2*2,6</t>
  </si>
  <si>
    <t>-1996438626</t>
  </si>
  <si>
    <t>614243424</t>
  </si>
  <si>
    <t>-690893598</t>
  </si>
  <si>
    <t>Doplnění_KL_14*1,6</t>
  </si>
  <si>
    <t>5955101020</t>
  </si>
  <si>
    <t>Kamenivo drcené štěrkodrť frakce 0/32</t>
  </si>
  <si>
    <t>1537310300</t>
  </si>
  <si>
    <t>Poznámka k položce:_x000d_
pro pražcové podloží, frakci stanoví PD</t>
  </si>
  <si>
    <t>Podloží_typ6_14*0,3*2,5</t>
  </si>
  <si>
    <t>5955101012</t>
  </si>
  <si>
    <t>Kamenivo drcené štěrk frakce 16/32</t>
  </si>
  <si>
    <t>801524364</t>
  </si>
  <si>
    <t>Poznámka k položce:_x000d_
pro zásyp trativodu</t>
  </si>
  <si>
    <t xml:space="preserve">" výkopek trativod                                                                           "Trativod14*0,6*1,5*1,7</t>
  </si>
  <si>
    <t xml:space="preserve">"odpočet za trubku                                                                         "-Trativod14*3,14*0,1*0,1*1,7</t>
  </si>
  <si>
    <t xml:space="preserve">"odpočet za šachty                                                                         "-Šachty_trativodu_14*3,14*0,2*0,2*1,7</t>
  </si>
  <si>
    <t>5956140050</t>
  </si>
  <si>
    <t>Pražec betonový příčný vystrojený včetně kompletů tv. SB 8 P upevnění pružné-Skl24</t>
  </si>
  <si>
    <t>1411958859</t>
  </si>
  <si>
    <t>Poznámka k položce:_x000d_
pražce vystrojené podkl.R4pl.</t>
  </si>
  <si>
    <t>5956140045</t>
  </si>
  <si>
    <t>Pražec betonový příčný vystrojený včetně kompletů tv. SB 8 P upevnění tuhé-ŽS4</t>
  </si>
  <si>
    <t>-289715014</t>
  </si>
  <si>
    <t>Poznámka k položce:_x000d_
pražec vystrojený podkladnicí S4pl.</t>
  </si>
  <si>
    <t>5957137010</t>
  </si>
  <si>
    <t>Lepený izolovaný styk tv. S49 z kolejnic vyšší jakosti délky 3,60 m</t>
  </si>
  <si>
    <t>-1557615298</t>
  </si>
  <si>
    <t>5957128070</t>
  </si>
  <si>
    <t>Lepený izolovaný styk tv. R65 s tepelně zpracovanou hlavou délky 4,80 m</t>
  </si>
  <si>
    <t>-1970019718</t>
  </si>
  <si>
    <t>5958128005</t>
  </si>
  <si>
    <t>Komplety Skl 24 (šroub RS 0, matice M 22, podložka Uls 6)</t>
  </si>
  <si>
    <t>1628684519</t>
  </si>
  <si>
    <t>Poznámka k položce:_x000d_
pro 18ks pražců SB8 vystrojených podkladnicí R4</t>
  </si>
  <si>
    <t>337964740</t>
  </si>
  <si>
    <t xml:space="preserve">" Pouze na jednotlivé výměny   "200</t>
  </si>
  <si>
    <t>-970628301</t>
  </si>
  <si>
    <t>-11884143</t>
  </si>
  <si>
    <t>Poznámka k položce:_x000d_
pro šrouby T5</t>
  </si>
  <si>
    <t xml:space="preserve">" Pouze na jednotlivé výměny   "500</t>
  </si>
  <si>
    <t>414805854</t>
  </si>
  <si>
    <t>-1497222930</t>
  </si>
  <si>
    <t>1365889205</t>
  </si>
  <si>
    <t>5962119010</t>
  </si>
  <si>
    <t>Zajištění PPK konzolová značka</t>
  </si>
  <si>
    <t>137486987</t>
  </si>
  <si>
    <t>66854593</t>
  </si>
  <si>
    <t>5964133020</t>
  </si>
  <si>
    <t>Geotextilie drenážní</t>
  </si>
  <si>
    <t>-80711653</t>
  </si>
  <si>
    <t>Trativod14*(2*1,5+2*0,6)</t>
  </si>
  <si>
    <t>58530171</t>
  </si>
  <si>
    <t>vápno nehašené CL 90-Q pro úpravu zemin bezprašné</t>
  </si>
  <si>
    <t>CS ÚRS 2020 01</t>
  </si>
  <si>
    <t>-980610547</t>
  </si>
  <si>
    <t xml:space="preserve">Poznámka k položce:_x000d_
pro zlepšenou zeminu - 2% vápna   1m3 = 1t</t>
  </si>
  <si>
    <t>58521113</t>
  </si>
  <si>
    <t>cement portlandský CEM I 52,5MPa</t>
  </si>
  <si>
    <t>1835661981</t>
  </si>
  <si>
    <t xml:space="preserve">Poznámka k položce:_x000d_
pro zlepšenou zeminu - 4% cementu   1m3 = 2,6-3,1t</t>
  </si>
  <si>
    <t>5964103035</t>
  </si>
  <si>
    <t>Drenážní plastové díly trubka s částečnou perforací DN 250 mm</t>
  </si>
  <si>
    <t>-436858778</t>
  </si>
  <si>
    <t>5964103120</t>
  </si>
  <si>
    <t xml:space="preserve">Drenážní plastové díly šachta průchozí DN 400/250  1 vtok/1 odtok DN 250 mm</t>
  </si>
  <si>
    <t>ks</t>
  </si>
  <si>
    <t>-851677204</t>
  </si>
  <si>
    <t>5964103135</t>
  </si>
  <si>
    <t>Drenážní plastové díly krytka šachty plastová D 400</t>
  </si>
  <si>
    <t>-1094662464</t>
  </si>
  <si>
    <t>HSV</t>
  </si>
  <si>
    <t>Práce a dodávky HSV</t>
  </si>
  <si>
    <t>Komunikace pozemní</t>
  </si>
  <si>
    <t>5914020010</t>
  </si>
  <si>
    <t>Čištění otevřených odvodňovacích zařízení strojně příkop zpevněný</t>
  </si>
  <si>
    <t>405335462</t>
  </si>
  <si>
    <t>Čištění otevřených odvodňovacích zařízení strojně příkop zpevněný. Poznámka: 1. V cenách jsou započteny náklady na odtěžení nánosu a nečistot, rozprostření výzisku na terén nebo naložení na dopravní prostředek. 2. V cenách nejsou obsaženy náklady na dopravu a skládkovné.</t>
  </si>
  <si>
    <t>Poznámka k souboru cen:_x000d_
1. V cenách jsou započteny náklady na odtěžení nánosu a nečistot, rozprostření výzisku na terén nebo naložení na dopravní prostředek._x000d_
2. V cenách nejsou obsaženy náklady na dopravu a skládkovné.</t>
  </si>
  <si>
    <t xml:space="preserve"> " čištění v průměrně hloubce 1 m, sklon svahu 1:1,25 "(1+1,25*2)*(5,975-6,271)*-1000</t>
  </si>
  <si>
    <t>Příkopy_14</t>
  </si>
  <si>
    <t>5915010030</t>
  </si>
  <si>
    <t>Těžení zeminy nebo horniny železničního spodku III. třídy</t>
  </si>
  <si>
    <t>67156586</t>
  </si>
  <si>
    <t>Těžení zeminy nebo horniny železničního spodku III. třídy. Poznámka: 1. V cenách jsou započteny náklady na těžení a uložení výzisku na terén nebo naložení na dopravní prostředek a uložení na úložišti.</t>
  </si>
  <si>
    <t>Poznámka k souboru cen:_x000d_
1. V cenách jsou započteny náklady na těžení a uložení výzisku na terén nebo naložení na dopravní prostředek a uložení na úložišti.</t>
  </si>
  <si>
    <t>"Odtěžení vrstvy pod panely km "(5,975-6,140)*-1000*4,8*0,05</t>
  </si>
  <si>
    <t>"Odtěžení vrstvy mimo panely km "(6,140-6,375)*-1000*4,8*0,25</t>
  </si>
  <si>
    <t>Odtěžení_ŠP_14</t>
  </si>
  <si>
    <t>Ostatní konstrukce a práce, bourání</t>
  </si>
  <si>
    <t>952904121</t>
  </si>
  <si>
    <t>Čištění mostních objektů - ruční odstranění nánosů z otvorů v do 1,5 m</t>
  </si>
  <si>
    <t>-11188476</t>
  </si>
  <si>
    <t>Čištění mostních objektů odstranění nánosů z otvorů ručně, světlé výšky otvoru do 1,5 m</t>
  </si>
  <si>
    <t xml:space="preserve">Poznámka k souboru cen:_x000d_
1. Množství měrných jednotek se určuje:_x000d_
a) u otvorů, vtoků a výtoků v m3 jejich objemu,_x000d_
b) u odvodňovačů v m jejich délky._x000d_
</t>
  </si>
  <si>
    <t xml:space="preserve">"km 6,039   "2*2</t>
  </si>
  <si>
    <t>"km 6,402 "2*2</t>
  </si>
  <si>
    <t>952904152</t>
  </si>
  <si>
    <t>Čištění mostních objektů - pročištění vtoků a výtoků ručně</t>
  </si>
  <si>
    <t>1257228566</t>
  </si>
  <si>
    <t>Čištění mostních objektů pročištění vtoků a výtoků ručně</t>
  </si>
  <si>
    <t xml:space="preserve">"km 6,039   "11,9*3,14*0,5*0,5/4</t>
  </si>
  <si>
    <t>"km 6,402 "10,71*3,14*0,4*0,4</t>
  </si>
  <si>
    <t>Odpad_zemina_15</t>
  </si>
  <si>
    <t>Odpad zeminy a štěrku na skládku</t>
  </si>
  <si>
    <t>5921,174</t>
  </si>
  <si>
    <t>Panely_skládka_15</t>
  </si>
  <si>
    <t>Panely na skládku</t>
  </si>
  <si>
    <t>411,84</t>
  </si>
  <si>
    <t>Č15-zm1 - mimostaveništní doprava - změna_1</t>
  </si>
  <si>
    <t>OST - Ostatní</t>
  </si>
  <si>
    <t>9902100200</t>
  </si>
  <si>
    <t xml:space="preserve">Doprava dodávek zhotovitele, dodávek objednatele nebo výzisku mechanizací přes 3,5 t sypanin  do 20 km</t>
  </si>
  <si>
    <t>-422363486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</si>
  <si>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</si>
  <si>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odvoz odpadu z KL, pražcového podloží, stezek a trativodu na skládku</t>
  </si>
  <si>
    <t>"KL"(1105+198)*1,8</t>
  </si>
  <si>
    <t>"Příkopy"1036*1,8</t>
  </si>
  <si>
    <t>"Trativody"(192+850)/1,7*1,8</t>
  </si>
  <si>
    <t>"Vrstva pod panely"321,6*1,8</t>
  </si>
  <si>
    <t>" Z čištění propustků km 6,039 a 6,402"16*1,8</t>
  </si>
  <si>
    <t>Mezisoučet</t>
  </si>
  <si>
    <t>-358247040</t>
  </si>
  <si>
    <t>Poznámka k položce:_x000d_
doprava štěrku pro kol.lože, pro pražcové podloží a pro trativod</t>
  </si>
  <si>
    <t>"Štěrk"2070</t>
  </si>
  <si>
    <t>"ŠD 16/32"192</t>
  </si>
  <si>
    <t>"SD 0/32"1500</t>
  </si>
  <si>
    <t>9902200100</t>
  </si>
  <si>
    <t>Doprava dodávek zhotovitele, dodávek objednatele nebo výzisku mechanizací přes 3,5 t objemnějšího kusového materiálu do 10 km</t>
  </si>
  <si>
    <t>-1321452467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</si>
  <si>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</si>
  <si>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doprava a vyložení vyzískaných kolejnic v Řehlovicích (odečet hm.7%)</t>
  </si>
  <si>
    <t>"Výzisk kolejnic z km 5,975 - km 6,375 "18,1</t>
  </si>
  <si>
    <t>"Výzisk panelů z km 5,975 - km 6,375 "411,840</t>
  </si>
  <si>
    <t>9902200200</t>
  </si>
  <si>
    <t>Doprava dodávek zhotovitele, dodávek objednatele nebo výzisku mechanizací přes 3,5 t objemnějšího kusového materiálu do 20 km</t>
  </si>
  <si>
    <t>-1617689662</t>
  </si>
  <si>
    <t>Doprava dodávek zhotovitele, dodávek objednatele nebo výzisku mechanizací přes 3,5 t objemnějšího kusového materiálu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</si>
  <si>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doprava kolejnic R350HT na stavbu</t>
  </si>
  <si>
    <t>9902900100</t>
  </si>
  <si>
    <t xml:space="preserve">Naložení  sypanin, drobného kusového materiálu, suti</t>
  </si>
  <si>
    <t>-337755580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</si>
  <si>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</si>
  <si>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Poznámka k položce:_x000d_
naložení odpadu z KL, pražcového podloží, stezek a trativodu na skládku</t>
  </si>
  <si>
    <t>9902900200</t>
  </si>
  <si>
    <t xml:space="preserve">Naložení  objemnějšího kusového materiálu, vybouraných hmot</t>
  </si>
  <si>
    <t>937068603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</si>
  <si>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</si>
  <si>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Poznámka k položce:_x000d_
naložení kolejnic na svařovně, naložení vyjmutých kolejnic, vyložení kolejnic R350HT z oběhových vozů</t>
  </si>
  <si>
    <t>2*19,1+18,5</t>
  </si>
  <si>
    <t>9909000100</t>
  </si>
  <si>
    <t>Poplatek za uložení suti nebo hmot na oficiální skládku</t>
  </si>
  <si>
    <t>-279430901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</si>
  <si>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</si>
  <si>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9909000400</t>
  </si>
  <si>
    <t>Poplatek za likvidaci plastových součástí</t>
  </si>
  <si>
    <t>-526765672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</si>
  <si>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</si>
  <si>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položce:_x000d_
odpad pryžovky a PE podložky</t>
  </si>
  <si>
    <t>OST</t>
  </si>
  <si>
    <t>Ostatní</t>
  </si>
  <si>
    <t>9909000500</t>
  </si>
  <si>
    <t>Poplatek uložení odpadu betonových prefabrikátů</t>
  </si>
  <si>
    <t>512</t>
  </si>
  <si>
    <t>-1830721807</t>
  </si>
  <si>
    <t>Poplatek uložení odpadu betonových prefabrikátů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</si>
  <si>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souboru cen:_x000d_
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</si>
  <si>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O2 - VRN</t>
  </si>
  <si>
    <t>Č21 - VRN</t>
  </si>
  <si>
    <t>VRN - Vedlejší rozpočtové náklady</t>
  </si>
  <si>
    <t>011101001</t>
  </si>
  <si>
    <t>Finanční náklady pojistné</t>
  </si>
  <si>
    <t>%</t>
  </si>
  <si>
    <t>1673470672</t>
  </si>
  <si>
    <t>021211001</t>
  </si>
  <si>
    <t>Průzkumné práce pro opravy Doplňující laboratorní rozbor kontaminace zeminy nebo kol. lože</t>
  </si>
  <si>
    <t>1024</t>
  </si>
  <si>
    <t>-823400921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</si>
  <si>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</si>
  <si>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Poznámka k souboru cen:_x000d_
V ceně jsou započteny náklady na doplňující rozbor kameniva nebo KL pro objasnění kontaminace ropnými látkami akreditovanou laboratoří včetně vyhodnocení a předání zprávy o výsledku.</t>
  </si>
  <si>
    <t>022101011</t>
  </si>
  <si>
    <t>Geodetické práce Geodetické práce v průběhu opravy</t>
  </si>
  <si>
    <t>-357548018</t>
  </si>
  <si>
    <t>022111011</t>
  </si>
  <si>
    <t>Geodetické práce Kontrola PPK při směrové a výškové úpravě koleje zaměřením APK trať dvoukolejná</t>
  </si>
  <si>
    <t>-1283677946</t>
  </si>
  <si>
    <t>Geodetické práce Kontrola PPK při směrové a výškové úpravě koleje zaměřením APK trať dvoukolejná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</si>
  <si>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Poznámka k souboru cen:_x000d_
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</si>
  <si>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 xml:space="preserve">"kolej                       "0,500</t>
  </si>
  <si>
    <t xml:space="preserve">"výhybky                "0,150</t>
  </si>
  <si>
    <t>022121001</t>
  </si>
  <si>
    <t>Geodetické práce Diagnostika technické infrastruktury Vytýčení trasy inženýrských sítí</t>
  </si>
  <si>
    <t>1240806550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</si>
  <si>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</si>
  <si>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Poznámka k souboru cen:_x000d_
V sazbě jsou započteny náklady na vyhledání trasy detektorem, zaměření a zobrazení trasy a předání výstupu zaměření. V sazbě nejsou obsaženy náklady na vytýčení sítí ve správě provozovatele.</t>
  </si>
  <si>
    <t>023131001</t>
  </si>
  <si>
    <t>Projektové práce Dokumentace skutečného provedení železničního svršku a spodku</t>
  </si>
  <si>
    <t>-2029687148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</si>
  <si>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</si>
  <si>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Poznámka k souboru cen:_x000d_
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</si>
  <si>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Poznámka k položce:_x000d_
3,892 km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</si>
  <si>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</si>
  <si>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</si>
  <si>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1251364707</t>
  </si>
  <si>
    <t>033111001</t>
  </si>
  <si>
    <t>Provozní vlivy Výluka silničního provozu se zajištěním objížďky</t>
  </si>
  <si>
    <t>-248511670</t>
  </si>
  <si>
    <t>033131001</t>
  </si>
  <si>
    <t>Provozní vlivy Organizační zajištění prací při zřizování a udržování BK kolejí a výhybek</t>
  </si>
  <si>
    <t>2067863364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</si>
  <si>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</si>
  <si>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Poznámka k souboru cen:_x000d_
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</si>
  <si>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 xml:space="preserve">"kolej                        "500+3*50</t>
  </si>
  <si>
    <t xml:space="preserve">"výhybky                 "3*40</t>
  </si>
  <si>
    <t>Vedlejší rozpočtové náklady</t>
  </si>
  <si>
    <t>021201001</t>
  </si>
  <si>
    <t>Průzkumné práce pro opravy Průzkum výskytu škodlivin kontaminace kameniva ropnými látkami</t>
  </si>
  <si>
    <t>1447884703</t>
  </si>
  <si>
    <t>022101001</t>
  </si>
  <si>
    <t>Geodetické práce Geodetické práce před opravou</t>
  </si>
  <si>
    <t>374120486</t>
  </si>
  <si>
    <t>022101021</t>
  </si>
  <si>
    <t>Geodetické práce Geodetické práce po ukončení opravy</t>
  </si>
  <si>
    <t>-132713628</t>
  </si>
  <si>
    <t>023113011</t>
  </si>
  <si>
    <t>Projektové práce Technický projekt zajištění PPK s optimalizací nivelety/osy koleje trať dvoukolejná</t>
  </si>
  <si>
    <t>1049898471</t>
  </si>
  <si>
    <t>Projektové práce Technický projekt zajištění PPK s optimalizací nivelety/osy koleje trať dvoukolejná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</si>
  <si>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Poznámka k souboru cen:_x000d_
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</si>
  <si>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3,892</t>
  </si>
  <si>
    <t>023121001</t>
  </si>
  <si>
    <t>Projektové práce Projektová dokumentace - přípravné práce Zjednodušený projekt opravy koleje</t>
  </si>
  <si>
    <t>697056868</t>
  </si>
  <si>
    <t>Projektové práce Projektová dokumentace - přípravné práce Zjednodušený projekt opravy koleje - V ceně jsou započteny náklady na vyhotovení projektové dokumentace podle požadavku objednatele v rozsahu pro ohlášení : 1) Technická zpráva; 2) Situace; 3) Podélný profil; 4) Vytyčovací výkres; 5) Seznam souřadnic vytyčovacích bodů.</t>
  </si>
  <si>
    <t>Poznámka k souboru cen:_x000d_
V ceně jsou započteny náklady na vyhotovení projektové dokumentace podle požadavku objednatele v rozsahu pro ohlášení : 1) Technická zpráva; 2) Situace; 3) Podélný profil; 4) Vytyčovací výkres; 5) Seznam souřadnic vytyčovacích bodů.</t>
  </si>
  <si>
    <t>024101401</t>
  </si>
  <si>
    <t>Inženýrská činnost koordinační a kompletační činnost</t>
  </si>
  <si>
    <t>-1791203623</t>
  </si>
  <si>
    <t>SEZNAM FIGUR</t>
  </si>
  <si>
    <t>Výměra</t>
  </si>
  <si>
    <t xml:space="preserve"> O1/ Č11</t>
  </si>
  <si>
    <t>VýhPražceDo3m</t>
  </si>
  <si>
    <t xml:space="preserve">Výhybkové  pražce do 3m</t>
  </si>
  <si>
    <t xml:space="preserve">"pražce č.01-04                                                                     "4                      </t>
  </si>
  <si>
    <t xml:space="preserve">"č.2-29                                                                                     "28    </t>
  </si>
  <si>
    <t xml:space="preserve">"č.47,49,51,53,55,57,59,61 v navazující části DSK     "8</t>
  </si>
  <si>
    <t>VýhPražceDo4m</t>
  </si>
  <si>
    <t xml:space="preserve">Výhybkové  pražce do 4 m</t>
  </si>
  <si>
    <t xml:space="preserve">"pražce č.30-44                                                                         "15</t>
  </si>
  <si>
    <t xml:space="preserve">"č.45,46,62,63 v navazující části DSK                                 "4</t>
  </si>
  <si>
    <t>VýhPražcePřes4m</t>
  </si>
  <si>
    <t xml:space="preserve">Výhybkové  pražce přes 4 m</t>
  </si>
  <si>
    <t xml:space="preserve">"pražce č.1                                                                                         "1</t>
  </si>
  <si>
    <t xml:space="preserve">"a 48,50,52,54,56,58,60 v navazující části DSK                       "7</t>
  </si>
  <si>
    <t xml:space="preserve"> O1/ Č14-zm1</t>
  </si>
  <si>
    <t>Použití figury:</t>
  </si>
  <si>
    <t>Výměna kolejnicových pasů</t>
  </si>
  <si>
    <t>Odtěžení části štěkopískové vrtsvy pod panely</t>
  </si>
  <si>
    <t>Čištění zpevněného příkopu</t>
  </si>
  <si>
    <t xml:space="preserve"> O1/ Č15-zm1</t>
  </si>
  <si>
    <t>Odpad_panely_15</t>
  </si>
  <si>
    <t>Panely z km 5,975 - km 6,375 na skládku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</si>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</sst>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3366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10" fillId="0" borderId="4" xfId="0" applyFont="1" applyBorder="1" applyAlignment="1"/>
    <xf numFmtId="0" fontId="10" fillId="0" borderId="15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0" fontId="10" fillId="0" borderId="16" xfId="0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39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49</v>
      </c>
      <c r="AL28" s="47"/>
      <c r="AM28" s="47"/>
      <c r="AN28" s="47"/>
      <c r="AO28" s="47"/>
      <c r="AP28" s="42"/>
      <c r="AQ28" s="42"/>
      <c r="AR28" s="46"/>
      <c r="BE28" s="32"/>
    </row>
    <row r="29" hidden="1" s="3" customFormat="1" ht="14.4" customHeight="1">
      <c r="A29" s="3"/>
      <c r="B29" s="48"/>
      <c r="C29" s="49"/>
      <c r="D29" s="33" t="s">
        <v>50</v>
      </c>
      <c r="E29" s="49"/>
      <c r="F29" s="33" t="s">
        <v>51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hidden="1" s="3" customFormat="1" ht="14.4" customHeight="1">
      <c r="A30" s="3"/>
      <c r="B30" s="48"/>
      <c r="C30" s="49"/>
      <c r="D30" s="49"/>
      <c r="E30" s="49"/>
      <c r="F30" s="33" t="s">
        <v>52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s="3" customFormat="1" ht="14.4" customHeight="1">
      <c r="A31" s="3"/>
      <c r="B31" s="48"/>
      <c r="C31" s="49"/>
      <c r="D31" s="54" t="s">
        <v>50</v>
      </c>
      <c r="E31" s="49"/>
      <c r="F31" s="33" t="s">
        <v>53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s="3" customFormat="1" ht="14.4" customHeight="1">
      <c r="A32" s="3"/>
      <c r="B32" s="48"/>
      <c r="C32" s="49"/>
      <c r="D32" s="49"/>
      <c r="E32" s="49"/>
      <c r="F32" s="33" t="s">
        <v>54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6"/>
      <c r="BE37" s="40"/>
    </row>
    <row r="41" s="2" customFormat="1" ht="6.96" customHeight="1">
      <c r="A41" s="40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6"/>
      <c r="BE41" s="40"/>
    </row>
    <row r="42" s="2" customFormat="1" ht="24.96" customHeight="1">
      <c r="A42" s="40"/>
      <c r="B42" s="41"/>
      <c r="C42" s="24" t="s">
        <v>59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6"/>
      <c r="C44" s="33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65020013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kolejí a výhybek v ŽST Řehlovice - změna_1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4" t="str">
        <f>IF(K8="","",K8)</f>
        <v>ŽST Řehlovice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5" t="str">
        <f>IF(AN8= "","",AN8)</f>
        <v>17. 1. 2020</v>
      </c>
      <c r="AN47" s="75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7" t="str">
        <f>IF(E11= "","",E11)</f>
        <v>Správa železnic s.o., OŘ UNL, ST Most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6" t="str">
        <f>IF(E17="","",E17)</f>
        <v xml:space="preserve"> </v>
      </c>
      <c r="AN49" s="67"/>
      <c r="AO49" s="67"/>
      <c r="AP49" s="67"/>
      <c r="AQ49" s="42"/>
      <c r="AR49" s="46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0"/>
    </row>
    <row r="50" s="2" customFormat="1" ht="40.0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7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6" t="str">
        <f>IF(E20="","",E20)</f>
        <v>Ing. Horák Jiří, horak@szdc.cz, +420 602155923</v>
      </c>
      <c r="AN50" s="67"/>
      <c r="AO50" s="67"/>
      <c r="AP50" s="67"/>
      <c r="AQ50" s="42"/>
      <c r="AR50" s="46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0"/>
    </row>
    <row r="52" s="2" customFormat="1" ht="29.28" customHeight="1">
      <c r="A52" s="40"/>
      <c r="B52" s="41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6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0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ROUND(AG55+AG61,2)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39</v>
      </c>
      <c r="AR54" s="107"/>
      <c r="AS54" s="108">
        <f>ROUND(AS55+AS61,2)</f>
        <v>0</v>
      </c>
      <c r="AT54" s="109">
        <f>ROUND(SUM(AV54:AW54),2)</f>
        <v>0</v>
      </c>
      <c r="AU54" s="110">
        <f>ROUND(AU55+AU61,5)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ROUND(AZ55+AZ61,2)</f>
        <v>0</v>
      </c>
      <c r="BA54" s="109">
        <f>ROUND(BA55+BA61,2)</f>
        <v>0</v>
      </c>
      <c r="BB54" s="109">
        <f>ROUND(BB55+BB61,2)</f>
        <v>0</v>
      </c>
      <c r="BC54" s="109">
        <f>ROUND(BC55+BC61,2)</f>
        <v>0</v>
      </c>
      <c r="BD54" s="111">
        <f>ROUND(BD55+BD61,2)</f>
        <v>0</v>
      </c>
      <c r="BE54" s="6"/>
      <c r="BS54" s="112" t="s">
        <v>79</v>
      </c>
      <c r="BT54" s="112" t="s">
        <v>80</v>
      </c>
      <c r="BU54" s="113" t="s">
        <v>81</v>
      </c>
      <c r="BV54" s="112" t="s">
        <v>82</v>
      </c>
      <c r="BW54" s="112" t="s">
        <v>5</v>
      </c>
      <c r="BX54" s="112" t="s">
        <v>83</v>
      </c>
      <c r="CL54" s="112" t="s">
        <v>19</v>
      </c>
    </row>
    <row r="55" s="7" customFormat="1" ht="16.5" customHeight="1">
      <c r="A55" s="7"/>
      <c r="B55" s="114"/>
      <c r="C55" s="115"/>
      <c r="D55" s="116" t="s">
        <v>84</v>
      </c>
      <c r="E55" s="116"/>
      <c r="F55" s="116"/>
      <c r="G55" s="116"/>
      <c r="H55" s="116"/>
      <c r="I55" s="117"/>
      <c r="J55" s="116" t="s">
        <v>85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ROUND(SUM(AG56:AG60),2)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86</v>
      </c>
      <c r="AR55" s="121"/>
      <c r="AS55" s="122">
        <f>ROUND(SUM(AS56:AS60),2)</f>
        <v>0</v>
      </c>
      <c r="AT55" s="123">
        <f>ROUND(SUM(AV55:AW55),2)</f>
        <v>0</v>
      </c>
      <c r="AU55" s="124">
        <f>ROUND(SUM(AU56:AU60),5)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ROUND(SUM(AZ56:AZ60),2)</f>
        <v>0</v>
      </c>
      <c r="BA55" s="123">
        <f>ROUND(SUM(BA56:BA60),2)</f>
        <v>0</v>
      </c>
      <c r="BB55" s="123">
        <f>ROUND(SUM(BB56:BB60),2)</f>
        <v>0</v>
      </c>
      <c r="BC55" s="123">
        <f>ROUND(SUM(BC56:BC60),2)</f>
        <v>0</v>
      </c>
      <c r="BD55" s="125">
        <f>ROUND(SUM(BD56:BD60),2)</f>
        <v>0</v>
      </c>
      <c r="BE55" s="7"/>
      <c r="BS55" s="126" t="s">
        <v>79</v>
      </c>
      <c r="BT55" s="126" t="s">
        <v>87</v>
      </c>
      <c r="BU55" s="126" t="s">
        <v>81</v>
      </c>
      <c r="BV55" s="126" t="s">
        <v>82</v>
      </c>
      <c r="BW55" s="126" t="s">
        <v>88</v>
      </c>
      <c r="BX55" s="126" t="s">
        <v>5</v>
      </c>
      <c r="CL55" s="126" t="s">
        <v>19</v>
      </c>
      <c r="CM55" s="126" t="s">
        <v>89</v>
      </c>
    </row>
    <row r="56" s="4" customFormat="1" ht="16.5" customHeight="1">
      <c r="A56" s="127" t="s">
        <v>90</v>
      </c>
      <c r="B56" s="66"/>
      <c r="C56" s="128"/>
      <c r="D56" s="128"/>
      <c r="E56" s="129" t="s">
        <v>91</v>
      </c>
      <c r="F56" s="129"/>
      <c r="G56" s="129"/>
      <c r="H56" s="129"/>
      <c r="I56" s="129"/>
      <c r="J56" s="128"/>
      <c r="K56" s="129" t="s">
        <v>92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'Č11 - Řehlovice výh.1'!J32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93</v>
      </c>
      <c r="AR56" s="68"/>
      <c r="AS56" s="132">
        <v>0</v>
      </c>
      <c r="AT56" s="133">
        <f>ROUND(SUM(AV56:AW56),2)</f>
        <v>0</v>
      </c>
      <c r="AU56" s="134">
        <f>'Č11 - Řehlovice výh.1'!P85</f>
        <v>0</v>
      </c>
      <c r="AV56" s="133">
        <f>'Č11 - Řehlovice výh.1'!J35</f>
        <v>0</v>
      </c>
      <c r="AW56" s="133">
        <f>'Č11 - Řehlovice výh.1'!J36</f>
        <v>0</v>
      </c>
      <c r="AX56" s="133">
        <f>'Č11 - Řehlovice výh.1'!J37</f>
        <v>0</v>
      </c>
      <c r="AY56" s="133">
        <f>'Č11 - Řehlovice výh.1'!J38</f>
        <v>0</v>
      </c>
      <c r="AZ56" s="133">
        <f>'Č11 - Řehlovice výh.1'!F35</f>
        <v>0</v>
      </c>
      <c r="BA56" s="133">
        <f>'Č11 - Řehlovice výh.1'!F36</f>
        <v>0</v>
      </c>
      <c r="BB56" s="133">
        <f>'Č11 - Řehlovice výh.1'!F37</f>
        <v>0</v>
      </c>
      <c r="BC56" s="133">
        <f>'Č11 - Řehlovice výh.1'!F38</f>
        <v>0</v>
      </c>
      <c r="BD56" s="135">
        <f>'Č11 - Řehlovice výh.1'!F39</f>
        <v>0</v>
      </c>
      <c r="BE56" s="4"/>
      <c r="BT56" s="136" t="s">
        <v>89</v>
      </c>
      <c r="BV56" s="136" t="s">
        <v>82</v>
      </c>
      <c r="BW56" s="136" t="s">
        <v>94</v>
      </c>
      <c r="BX56" s="136" t="s">
        <v>88</v>
      </c>
      <c r="CL56" s="136" t="s">
        <v>19</v>
      </c>
    </row>
    <row r="57" s="4" customFormat="1" ht="16.5" customHeight="1">
      <c r="A57" s="127" t="s">
        <v>90</v>
      </c>
      <c r="B57" s="66"/>
      <c r="C57" s="128"/>
      <c r="D57" s="128"/>
      <c r="E57" s="129" t="s">
        <v>95</v>
      </c>
      <c r="F57" s="129"/>
      <c r="G57" s="129"/>
      <c r="H57" s="129"/>
      <c r="I57" s="129"/>
      <c r="J57" s="128"/>
      <c r="K57" s="129" t="s">
        <v>96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'Č12 - Řehlovice výh.3A'!J32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93</v>
      </c>
      <c r="AR57" s="68"/>
      <c r="AS57" s="132">
        <v>0</v>
      </c>
      <c r="AT57" s="133">
        <f>ROUND(SUM(AV57:AW57),2)</f>
        <v>0</v>
      </c>
      <c r="AU57" s="134">
        <f>'Č12 - Řehlovice výh.3A'!P85</f>
        <v>0</v>
      </c>
      <c r="AV57" s="133">
        <f>'Č12 - Řehlovice výh.3A'!J35</f>
        <v>0</v>
      </c>
      <c r="AW57" s="133">
        <f>'Č12 - Řehlovice výh.3A'!J36</f>
        <v>0</v>
      </c>
      <c r="AX57" s="133">
        <f>'Č12 - Řehlovice výh.3A'!J37</f>
        <v>0</v>
      </c>
      <c r="AY57" s="133">
        <f>'Č12 - Řehlovice výh.3A'!J38</f>
        <v>0</v>
      </c>
      <c r="AZ57" s="133">
        <f>'Č12 - Řehlovice výh.3A'!F35</f>
        <v>0</v>
      </c>
      <c r="BA57" s="133">
        <f>'Č12 - Řehlovice výh.3A'!F36</f>
        <v>0</v>
      </c>
      <c r="BB57" s="133">
        <f>'Č12 - Řehlovice výh.3A'!F37</f>
        <v>0</v>
      </c>
      <c r="BC57" s="133">
        <f>'Č12 - Řehlovice výh.3A'!F38</f>
        <v>0</v>
      </c>
      <c r="BD57" s="135">
        <f>'Č12 - Řehlovice výh.3A'!F39</f>
        <v>0</v>
      </c>
      <c r="BE57" s="4"/>
      <c r="BT57" s="136" t="s">
        <v>89</v>
      </c>
      <c r="BV57" s="136" t="s">
        <v>82</v>
      </c>
      <c r="BW57" s="136" t="s">
        <v>97</v>
      </c>
      <c r="BX57" s="136" t="s">
        <v>88</v>
      </c>
      <c r="CL57" s="136" t="s">
        <v>19</v>
      </c>
    </row>
    <row r="58" s="4" customFormat="1" ht="16.5" customHeight="1">
      <c r="A58" s="127" t="s">
        <v>90</v>
      </c>
      <c r="B58" s="66"/>
      <c r="C58" s="128"/>
      <c r="D58" s="128"/>
      <c r="E58" s="129" t="s">
        <v>98</v>
      </c>
      <c r="F58" s="129"/>
      <c r="G58" s="129"/>
      <c r="H58" s="129"/>
      <c r="I58" s="129"/>
      <c r="J58" s="128"/>
      <c r="K58" s="129" t="s">
        <v>99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'Č13 - Řehlovice výh.3B'!J32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93</v>
      </c>
      <c r="AR58" s="68"/>
      <c r="AS58" s="132">
        <v>0</v>
      </c>
      <c r="AT58" s="133">
        <f>ROUND(SUM(AV58:AW58),2)</f>
        <v>0</v>
      </c>
      <c r="AU58" s="134">
        <f>'Č13 - Řehlovice výh.3B'!P85</f>
        <v>0</v>
      </c>
      <c r="AV58" s="133">
        <f>'Č13 - Řehlovice výh.3B'!J35</f>
        <v>0</v>
      </c>
      <c r="AW58" s="133">
        <f>'Č13 - Řehlovice výh.3B'!J36</f>
        <v>0</v>
      </c>
      <c r="AX58" s="133">
        <f>'Č13 - Řehlovice výh.3B'!J37</f>
        <v>0</v>
      </c>
      <c r="AY58" s="133">
        <f>'Č13 - Řehlovice výh.3B'!J38</f>
        <v>0</v>
      </c>
      <c r="AZ58" s="133">
        <f>'Č13 - Řehlovice výh.3B'!F35</f>
        <v>0</v>
      </c>
      <c r="BA58" s="133">
        <f>'Č13 - Řehlovice výh.3B'!F36</f>
        <v>0</v>
      </c>
      <c r="BB58" s="133">
        <f>'Č13 - Řehlovice výh.3B'!F37</f>
        <v>0</v>
      </c>
      <c r="BC58" s="133">
        <f>'Č13 - Řehlovice výh.3B'!F38</f>
        <v>0</v>
      </c>
      <c r="BD58" s="135">
        <f>'Č13 - Řehlovice výh.3B'!F39</f>
        <v>0</v>
      </c>
      <c r="BE58" s="4"/>
      <c r="BT58" s="136" t="s">
        <v>89</v>
      </c>
      <c r="BV58" s="136" t="s">
        <v>82</v>
      </c>
      <c r="BW58" s="136" t="s">
        <v>100</v>
      </c>
      <c r="BX58" s="136" t="s">
        <v>88</v>
      </c>
      <c r="CL58" s="136" t="s">
        <v>19</v>
      </c>
    </row>
    <row r="59" s="4" customFormat="1" ht="23.25" customHeight="1">
      <c r="A59" s="127" t="s">
        <v>90</v>
      </c>
      <c r="B59" s="66"/>
      <c r="C59" s="128"/>
      <c r="D59" s="128"/>
      <c r="E59" s="129" t="s">
        <v>101</v>
      </c>
      <c r="F59" s="129"/>
      <c r="G59" s="129"/>
      <c r="H59" s="129"/>
      <c r="I59" s="129"/>
      <c r="J59" s="128"/>
      <c r="K59" s="129" t="s">
        <v>102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'Č14-zm1 - km 5,975 - km 6...'!J32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93</v>
      </c>
      <c r="AR59" s="68"/>
      <c r="AS59" s="132">
        <v>0</v>
      </c>
      <c r="AT59" s="133">
        <f>ROUND(SUM(AV59:AW59),2)</f>
        <v>0</v>
      </c>
      <c r="AU59" s="134">
        <f>'Č14-zm1 - km 5,975 - km 6...'!P88</f>
        <v>0</v>
      </c>
      <c r="AV59" s="133">
        <f>'Č14-zm1 - km 5,975 - km 6...'!J35</f>
        <v>0</v>
      </c>
      <c r="AW59" s="133">
        <f>'Č14-zm1 - km 5,975 - km 6...'!J36</f>
        <v>0</v>
      </c>
      <c r="AX59" s="133">
        <f>'Č14-zm1 - km 5,975 - km 6...'!J37</f>
        <v>0</v>
      </c>
      <c r="AY59" s="133">
        <f>'Č14-zm1 - km 5,975 - km 6...'!J38</f>
        <v>0</v>
      </c>
      <c r="AZ59" s="133">
        <f>'Č14-zm1 - km 5,975 - km 6...'!F35</f>
        <v>0</v>
      </c>
      <c r="BA59" s="133">
        <f>'Č14-zm1 - km 5,975 - km 6...'!F36</f>
        <v>0</v>
      </c>
      <c r="BB59" s="133">
        <f>'Č14-zm1 - km 5,975 - km 6...'!F37</f>
        <v>0</v>
      </c>
      <c r="BC59" s="133">
        <f>'Č14-zm1 - km 5,975 - km 6...'!F38</f>
        <v>0</v>
      </c>
      <c r="BD59" s="135">
        <f>'Č14-zm1 - km 5,975 - km 6...'!F39</f>
        <v>0</v>
      </c>
      <c r="BE59" s="4"/>
      <c r="BT59" s="136" t="s">
        <v>89</v>
      </c>
      <c r="BV59" s="136" t="s">
        <v>82</v>
      </c>
      <c r="BW59" s="136" t="s">
        <v>103</v>
      </c>
      <c r="BX59" s="136" t="s">
        <v>88</v>
      </c>
      <c r="CL59" s="136" t="s">
        <v>19</v>
      </c>
    </row>
    <row r="60" s="4" customFormat="1" ht="16.5" customHeight="1">
      <c r="A60" s="127" t="s">
        <v>90</v>
      </c>
      <c r="B60" s="66"/>
      <c r="C60" s="128"/>
      <c r="D60" s="128"/>
      <c r="E60" s="129" t="s">
        <v>104</v>
      </c>
      <c r="F60" s="129"/>
      <c r="G60" s="129"/>
      <c r="H60" s="129"/>
      <c r="I60" s="129"/>
      <c r="J60" s="128"/>
      <c r="K60" s="129" t="s">
        <v>105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'Č15-zm1 - mimostaveništní...'!J32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93</v>
      </c>
      <c r="AR60" s="68"/>
      <c r="AS60" s="132">
        <v>0</v>
      </c>
      <c r="AT60" s="133">
        <f>ROUND(SUM(AV60:AW60),2)</f>
        <v>0</v>
      </c>
      <c r="AU60" s="134">
        <f>'Č15-zm1 - mimostaveništní...'!P86</f>
        <v>0</v>
      </c>
      <c r="AV60" s="133">
        <f>'Č15-zm1 - mimostaveništní...'!J35</f>
        <v>0</v>
      </c>
      <c r="AW60" s="133">
        <f>'Č15-zm1 - mimostaveništní...'!J36</f>
        <v>0</v>
      </c>
      <c r="AX60" s="133">
        <f>'Č15-zm1 - mimostaveništní...'!J37</f>
        <v>0</v>
      </c>
      <c r="AY60" s="133">
        <f>'Č15-zm1 - mimostaveništní...'!J38</f>
        <v>0</v>
      </c>
      <c r="AZ60" s="133">
        <f>'Č15-zm1 - mimostaveništní...'!F35</f>
        <v>0</v>
      </c>
      <c r="BA60" s="133">
        <f>'Č15-zm1 - mimostaveništní...'!F36</f>
        <v>0</v>
      </c>
      <c r="BB60" s="133">
        <f>'Č15-zm1 - mimostaveništní...'!F37</f>
        <v>0</v>
      </c>
      <c r="BC60" s="133">
        <f>'Č15-zm1 - mimostaveništní...'!F38</f>
        <v>0</v>
      </c>
      <c r="BD60" s="135">
        <f>'Č15-zm1 - mimostaveništní...'!F39</f>
        <v>0</v>
      </c>
      <c r="BE60" s="4"/>
      <c r="BT60" s="136" t="s">
        <v>89</v>
      </c>
      <c r="BV60" s="136" t="s">
        <v>82</v>
      </c>
      <c r="BW60" s="136" t="s">
        <v>106</v>
      </c>
      <c r="BX60" s="136" t="s">
        <v>88</v>
      </c>
      <c r="CL60" s="136" t="s">
        <v>19</v>
      </c>
    </row>
    <row r="61" s="7" customFormat="1" ht="16.5" customHeight="1">
      <c r="A61" s="7"/>
      <c r="B61" s="114"/>
      <c r="C61" s="115"/>
      <c r="D61" s="116" t="s">
        <v>107</v>
      </c>
      <c r="E61" s="116"/>
      <c r="F61" s="116"/>
      <c r="G61" s="116"/>
      <c r="H61" s="116"/>
      <c r="I61" s="117"/>
      <c r="J61" s="116" t="s">
        <v>108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ROUND(AG62,2)</f>
        <v>0</v>
      </c>
      <c r="AH61" s="117"/>
      <c r="AI61" s="117"/>
      <c r="AJ61" s="117"/>
      <c r="AK61" s="117"/>
      <c r="AL61" s="117"/>
      <c r="AM61" s="117"/>
      <c r="AN61" s="119">
        <f>SUM(AG61,AT61)</f>
        <v>0</v>
      </c>
      <c r="AO61" s="117"/>
      <c r="AP61" s="117"/>
      <c r="AQ61" s="120" t="s">
        <v>86</v>
      </c>
      <c r="AR61" s="121"/>
      <c r="AS61" s="122">
        <f>ROUND(AS62,2)</f>
        <v>0</v>
      </c>
      <c r="AT61" s="123">
        <f>ROUND(SUM(AV61:AW61),2)</f>
        <v>0</v>
      </c>
      <c r="AU61" s="124">
        <f>ROUND(AU62,5)</f>
        <v>0</v>
      </c>
      <c r="AV61" s="123">
        <f>ROUND(AZ61*L29,2)</f>
        <v>0</v>
      </c>
      <c r="AW61" s="123">
        <f>ROUND(BA61*L30,2)</f>
        <v>0</v>
      </c>
      <c r="AX61" s="123">
        <f>ROUND(BB61*L29,2)</f>
        <v>0</v>
      </c>
      <c r="AY61" s="123">
        <f>ROUND(BC61*L30,2)</f>
        <v>0</v>
      </c>
      <c r="AZ61" s="123">
        <f>ROUND(AZ62,2)</f>
        <v>0</v>
      </c>
      <c r="BA61" s="123">
        <f>ROUND(BA62,2)</f>
        <v>0</v>
      </c>
      <c r="BB61" s="123">
        <f>ROUND(BB62,2)</f>
        <v>0</v>
      </c>
      <c r="BC61" s="123">
        <f>ROUND(BC62,2)</f>
        <v>0</v>
      </c>
      <c r="BD61" s="125">
        <f>ROUND(BD62,2)</f>
        <v>0</v>
      </c>
      <c r="BE61" s="7"/>
      <c r="BS61" s="126" t="s">
        <v>79</v>
      </c>
      <c r="BT61" s="126" t="s">
        <v>87</v>
      </c>
      <c r="BU61" s="126" t="s">
        <v>81</v>
      </c>
      <c r="BV61" s="126" t="s">
        <v>82</v>
      </c>
      <c r="BW61" s="126" t="s">
        <v>109</v>
      </c>
      <c r="BX61" s="126" t="s">
        <v>5</v>
      </c>
      <c r="CL61" s="126" t="s">
        <v>19</v>
      </c>
      <c r="CM61" s="126" t="s">
        <v>89</v>
      </c>
    </row>
    <row r="62" s="4" customFormat="1" ht="16.5" customHeight="1">
      <c r="A62" s="127" t="s">
        <v>90</v>
      </c>
      <c r="B62" s="66"/>
      <c r="C62" s="128"/>
      <c r="D62" s="128"/>
      <c r="E62" s="129" t="s">
        <v>110</v>
      </c>
      <c r="F62" s="129"/>
      <c r="G62" s="129"/>
      <c r="H62" s="129"/>
      <c r="I62" s="129"/>
      <c r="J62" s="128"/>
      <c r="K62" s="129" t="s">
        <v>108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'Č21 - VRN'!J32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93</v>
      </c>
      <c r="AR62" s="68"/>
      <c r="AS62" s="137">
        <v>0</v>
      </c>
      <c r="AT62" s="138">
        <f>ROUND(SUM(AV62:AW62),2)</f>
        <v>0</v>
      </c>
      <c r="AU62" s="139">
        <f>'Č21 - VRN'!P86</f>
        <v>0</v>
      </c>
      <c r="AV62" s="138">
        <f>'Č21 - VRN'!J35</f>
        <v>0</v>
      </c>
      <c r="AW62" s="138">
        <f>'Č21 - VRN'!J36</f>
        <v>0</v>
      </c>
      <c r="AX62" s="138">
        <f>'Č21 - VRN'!J37</f>
        <v>0</v>
      </c>
      <c r="AY62" s="138">
        <f>'Č21 - VRN'!J38</f>
        <v>0</v>
      </c>
      <c r="AZ62" s="138">
        <f>'Č21 - VRN'!F35</f>
        <v>0</v>
      </c>
      <c r="BA62" s="138">
        <f>'Č21 - VRN'!F36</f>
        <v>0</v>
      </c>
      <c r="BB62" s="138">
        <f>'Č21 - VRN'!F37</f>
        <v>0</v>
      </c>
      <c r="BC62" s="138">
        <f>'Č21 - VRN'!F38</f>
        <v>0</v>
      </c>
      <c r="BD62" s="140">
        <f>'Č21 - VRN'!F39</f>
        <v>0</v>
      </c>
      <c r="BE62" s="4"/>
      <c r="BT62" s="136" t="s">
        <v>89</v>
      </c>
      <c r="BV62" s="136" t="s">
        <v>82</v>
      </c>
      <c r="BW62" s="136" t="s">
        <v>111</v>
      </c>
      <c r="BX62" s="136" t="s">
        <v>109</v>
      </c>
      <c r="CL62" s="136" t="s">
        <v>39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/tqzXiKJOylOOlszoacgIx+5vuTRCiMDFDGVRKDIccEhtg5fxG9AStbo2Zif4fTfVYBClmfiEZREz8T8DF6tJg==" hashValue="9CWvoswaJSbOwqEL55xq5RZ+STC6dOaLB5K5xp5pdh1XVeeL+IP5/VfDLM7B/uCb73K2wA6UEkSy5Qzmffp1lA==" algorithmName="SHA-512" password="CDD6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Č11 - Řehlovice výh.1'!C2" display="/"/>
    <hyperlink ref="A57" location="'Č12 - Řehlovice výh.3A'!C2" display="/"/>
    <hyperlink ref="A58" location="'Č13 - Řehlovice výh.3B'!C2" display="/"/>
    <hyperlink ref="A59" location="'Č14-zm1 - km 5,975 - km 6...'!C2" display="/"/>
    <hyperlink ref="A60" location="'Č15-zm1 - mimostaveništní...'!C2" display="/"/>
    <hyperlink ref="A62" location="'Č21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</row>
    <row r="4" s="1" customFormat="1" ht="24.96" customHeight="1">
      <c r="B4" s="21"/>
      <c r="D4" s="145" t="s">
        <v>112</v>
      </c>
      <c r="I4" s="141"/>
      <c r="L4" s="21"/>
      <c r="M4" s="146" t="s">
        <v>10</v>
      </c>
      <c r="AT4" s="18" t="s">
        <v>41</v>
      </c>
    </row>
    <row r="5" s="1" customFormat="1" ht="6.96" customHeight="1">
      <c r="B5" s="21"/>
      <c r="I5" s="141"/>
      <c r="L5" s="21"/>
    </row>
    <row r="6" s="1" customFormat="1" ht="12" customHeight="1">
      <c r="B6" s="21"/>
      <c r="D6" s="147" t="s">
        <v>16</v>
      </c>
      <c r="I6" s="141"/>
      <c r="L6" s="21"/>
    </row>
    <row r="7" s="1" customFormat="1" ht="16.5" customHeight="1">
      <c r="B7" s="21"/>
      <c r="E7" s="148" t="str">
        <f>'Rekapitulace zakázky'!K6</f>
        <v>Oprava kolejí a výhybek v ŽST Řehlovice - změna_1</v>
      </c>
      <c r="F7" s="147"/>
      <c r="G7" s="147"/>
      <c r="H7" s="147"/>
      <c r="I7" s="141"/>
      <c r="L7" s="21"/>
    </row>
    <row r="8" s="1" customFormat="1" ht="12" customHeight="1">
      <c r="B8" s="21"/>
      <c r="D8" s="147" t="s">
        <v>113</v>
      </c>
      <c r="I8" s="141"/>
      <c r="L8" s="21"/>
    </row>
    <row r="9" s="2" customFormat="1" ht="16.5" customHeight="1">
      <c r="A9" s="40"/>
      <c r="B9" s="46"/>
      <c r="C9" s="40"/>
      <c r="D9" s="40"/>
      <c r="E9" s="148" t="s">
        <v>114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115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116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6" t="s">
        <v>19</v>
      </c>
      <c r="G13" s="40"/>
      <c r="H13" s="40"/>
      <c r="I13" s="152" t="s">
        <v>20</v>
      </c>
      <c r="J13" s="136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6" t="s">
        <v>23</v>
      </c>
      <c r="G14" s="40"/>
      <c r="H14" s="40"/>
      <c r="I14" s="152" t="s">
        <v>24</v>
      </c>
      <c r="J14" s="153" t="str">
        <f>'Rekapitulace zakázky'!AN8</f>
        <v>17. 1. 2020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6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6" t="s">
        <v>33</v>
      </c>
      <c r="F17" s="40"/>
      <c r="G17" s="40"/>
      <c r="H17" s="40"/>
      <c r="I17" s="152" t="s">
        <v>34</v>
      </c>
      <c r="J17" s="136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6"/>
      <c r="G20" s="136"/>
      <c r="H20" s="136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6" t="str">
        <f>IF('Rekapitulace zakázky'!AN16="","",'Rekapitulace zakázky'!AN16)</f>
        <v/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6" t="str">
        <f>IF('Rekapitulace zakázky'!E17="","",'Rekapitulace zakázky'!E17)</f>
        <v xml:space="preserve"> </v>
      </c>
      <c r="F23" s="40"/>
      <c r="G23" s="40"/>
      <c r="H23" s="40"/>
      <c r="I23" s="152" t="s">
        <v>34</v>
      </c>
      <c r="J23" s="136" t="str">
        <f>IF('Rekapitulace zakázky'!AN17="","",'Rekapitulace zakázky'!AN17)</f>
        <v/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6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6" t="s">
        <v>43</v>
      </c>
      <c r="F26" s="40"/>
      <c r="G26" s="40"/>
      <c r="H26" s="40"/>
      <c r="I26" s="152" t="s">
        <v>34</v>
      </c>
      <c r="J26" s="136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45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ROUND(J85,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ROUND((SUM(BE85:BE274)),  2)</f>
        <v>0</v>
      </c>
      <c r="G35" s="40"/>
      <c r="H35" s="40"/>
      <c r="I35" s="167">
        <v>0.20999999999999999</v>
      </c>
      <c r="J35" s="166">
        <f>ROUND(((SUM(BE85:BE274))*I35),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7" t="s">
        <v>52</v>
      </c>
      <c r="F36" s="166">
        <f>ROUND((SUM(BF85:BF274)),  2)</f>
        <v>0</v>
      </c>
      <c r="G36" s="40"/>
      <c r="H36" s="40"/>
      <c r="I36" s="167">
        <v>0.14999999999999999</v>
      </c>
      <c r="J36" s="166">
        <f>ROUND(((SUM(BF85:BF274))*I36),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50</v>
      </c>
      <c r="E37" s="147" t="s">
        <v>53</v>
      </c>
      <c r="F37" s="166">
        <f>ROUND((SUM(BG85:BG274)),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54</v>
      </c>
      <c r="F38" s="166">
        <f>ROUND((SUM(BH85:BH274)),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ROUND((SUM(BI85:BI274)),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117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kolejí a výhybek v ŽST Řehlovice - změna_1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141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114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115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2" t="str">
        <f>E11</f>
        <v>Č11 - Řehlovice výh.1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ŽST Řehlovice</v>
      </c>
      <c r="G56" s="42"/>
      <c r="H56" s="42"/>
      <c r="I56" s="152" t="s">
        <v>24</v>
      </c>
      <c r="J56" s="75" t="str">
        <f>IF(J14="","",J14)</f>
        <v>17. 1. 2020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 s.o.,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118</v>
      </c>
      <c r="D61" s="184"/>
      <c r="E61" s="184"/>
      <c r="F61" s="184"/>
      <c r="G61" s="184"/>
      <c r="H61" s="184"/>
      <c r="I61" s="185"/>
      <c r="J61" s="186" t="s">
        <v>119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5">
        <f>J85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120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2"/>
      <c r="C65" s="63"/>
      <c r="D65" s="63"/>
      <c r="E65" s="63"/>
      <c r="F65" s="63"/>
      <c r="G65" s="63"/>
      <c r="H65" s="63"/>
      <c r="I65" s="178"/>
      <c r="J65" s="63"/>
      <c r="K65" s="63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4"/>
      <c r="C69" s="65"/>
      <c r="D69" s="65"/>
      <c r="E69" s="65"/>
      <c r="F69" s="65"/>
      <c r="G69" s="65"/>
      <c r="H69" s="65"/>
      <c r="I69" s="181"/>
      <c r="J69" s="65"/>
      <c r="K69" s="65"/>
      <c r="L69" s="15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121</v>
      </c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149"/>
      <c r="J71" s="42"/>
      <c r="K71" s="4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82" t="str">
        <f>E7</f>
        <v>Oprava kolejí a výhybek v ŽST Řehlovice - změna_1</v>
      </c>
      <c r="F73" s="33"/>
      <c r="G73" s="33"/>
      <c r="H73" s="33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2"/>
      <c r="C74" s="33" t="s">
        <v>113</v>
      </c>
      <c r="D74" s="23"/>
      <c r="E74" s="23"/>
      <c r="F74" s="23"/>
      <c r="G74" s="23"/>
      <c r="H74" s="23"/>
      <c r="I74" s="141"/>
      <c r="J74" s="23"/>
      <c r="K74" s="23"/>
      <c r="L74" s="21"/>
    </row>
    <row r="75" s="2" customFormat="1" ht="16.5" customHeight="1">
      <c r="A75" s="40"/>
      <c r="B75" s="41"/>
      <c r="C75" s="42"/>
      <c r="D75" s="42"/>
      <c r="E75" s="182" t="s">
        <v>114</v>
      </c>
      <c r="F75" s="42"/>
      <c r="G75" s="42"/>
      <c r="H75" s="42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115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2" t="str">
        <f>E11</f>
        <v>Č11 - Řehlovice výh.1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22</v>
      </c>
      <c r="D79" s="42"/>
      <c r="E79" s="42"/>
      <c r="F79" s="28" t="str">
        <f>F14</f>
        <v>ŽST Řehlovice</v>
      </c>
      <c r="G79" s="42"/>
      <c r="H79" s="42"/>
      <c r="I79" s="152" t="s">
        <v>24</v>
      </c>
      <c r="J79" s="75" t="str">
        <f>IF(J14="","",J14)</f>
        <v>17. 1. 2020</v>
      </c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30</v>
      </c>
      <c r="D81" s="42"/>
      <c r="E81" s="42"/>
      <c r="F81" s="28" t="str">
        <f>E17</f>
        <v>Správa železnic s.o., OŘ UNL, ST Most</v>
      </c>
      <c r="G81" s="42"/>
      <c r="H81" s="42"/>
      <c r="I81" s="152" t="s">
        <v>38</v>
      </c>
      <c r="J81" s="38" t="str">
        <f>E23</f>
        <v xml:space="preserve"> 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2"/>
      <c r="E82" s="42"/>
      <c r="F82" s="28" t="str">
        <f>IF(E20="","",E20)</f>
        <v>Vyplň údaj</v>
      </c>
      <c r="G82" s="42"/>
      <c r="H82" s="42"/>
      <c r="I82" s="152" t="s">
        <v>42</v>
      </c>
      <c r="J82" s="38" t="str">
        <f>E26</f>
        <v>Ing. Horák Jiří, horak@szdc.cz, +420 602155923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9" customFormat="1" ht="29.28" customHeight="1">
      <c r="A84" s="188"/>
      <c r="B84" s="189"/>
      <c r="C84" s="190" t="s">
        <v>122</v>
      </c>
      <c r="D84" s="191" t="s">
        <v>65</v>
      </c>
      <c r="E84" s="191" t="s">
        <v>61</v>
      </c>
      <c r="F84" s="191" t="s">
        <v>62</v>
      </c>
      <c r="G84" s="191" t="s">
        <v>123</v>
      </c>
      <c r="H84" s="191" t="s">
        <v>124</v>
      </c>
      <c r="I84" s="192" t="s">
        <v>125</v>
      </c>
      <c r="J84" s="191" t="s">
        <v>119</v>
      </c>
      <c r="K84" s="193" t="s">
        <v>126</v>
      </c>
      <c r="L84" s="194"/>
      <c r="M84" s="95" t="s">
        <v>39</v>
      </c>
      <c r="N84" s="96" t="s">
        <v>50</v>
      </c>
      <c r="O84" s="96" t="s">
        <v>127</v>
      </c>
      <c r="P84" s="96" t="s">
        <v>128</v>
      </c>
      <c r="Q84" s="96" t="s">
        <v>129</v>
      </c>
      <c r="R84" s="96" t="s">
        <v>130</v>
      </c>
      <c r="S84" s="96" t="s">
        <v>131</v>
      </c>
      <c r="T84" s="96" t="s">
        <v>132</v>
      </c>
      <c r="U84" s="97" t="s">
        <v>133</v>
      </c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0"/>
      <c r="B85" s="41"/>
      <c r="C85" s="102" t="s">
        <v>134</v>
      </c>
      <c r="D85" s="42"/>
      <c r="E85" s="42"/>
      <c r="F85" s="42"/>
      <c r="G85" s="42"/>
      <c r="H85" s="42"/>
      <c r="I85" s="149"/>
      <c r="J85" s="195">
        <f>BK85</f>
        <v>0</v>
      </c>
      <c r="K85" s="42"/>
      <c r="L85" s="46"/>
      <c r="M85" s="98"/>
      <c r="N85" s="196"/>
      <c r="O85" s="99"/>
      <c r="P85" s="197">
        <f>SUM(P86:P274)</f>
        <v>0</v>
      </c>
      <c r="Q85" s="99"/>
      <c r="R85" s="197">
        <f>SUM(R86:R274)</f>
        <v>0</v>
      </c>
      <c r="S85" s="99"/>
      <c r="T85" s="197">
        <f>SUM(T86:T274)</f>
        <v>0</v>
      </c>
      <c r="U85" s="10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79</v>
      </c>
      <c r="AU85" s="18" t="s">
        <v>120</v>
      </c>
      <c r="BK85" s="198">
        <f>SUM(BK86:BK274)</f>
        <v>0</v>
      </c>
    </row>
    <row r="86" s="2" customFormat="1" ht="21.75" customHeight="1">
      <c r="A86" s="40"/>
      <c r="B86" s="41"/>
      <c r="C86" s="199" t="s">
        <v>87</v>
      </c>
      <c r="D86" s="199" t="s">
        <v>135</v>
      </c>
      <c r="E86" s="200" t="s">
        <v>136</v>
      </c>
      <c r="F86" s="201" t="s">
        <v>137</v>
      </c>
      <c r="G86" s="202" t="s">
        <v>138</v>
      </c>
      <c r="H86" s="203">
        <v>70</v>
      </c>
      <c r="I86" s="204"/>
      <c r="J86" s="205">
        <f>ROUND(I86*H86,2)</f>
        <v>0</v>
      </c>
      <c r="K86" s="201" t="s">
        <v>39</v>
      </c>
      <c r="L86" s="46"/>
      <c r="M86" s="206" t="s">
        <v>39</v>
      </c>
      <c r="N86" s="207" t="s">
        <v>53</v>
      </c>
      <c r="O86" s="8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8">
        <f>S86*H86</f>
        <v>0</v>
      </c>
      <c r="U86" s="209" t="s">
        <v>39</v>
      </c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0" t="s">
        <v>139</v>
      </c>
      <c r="AT86" s="210" t="s">
        <v>135</v>
      </c>
      <c r="AU86" s="210" t="s">
        <v>80</v>
      </c>
      <c r="AY86" s="18" t="s">
        <v>140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8" t="s">
        <v>139</v>
      </c>
      <c r="BK86" s="211">
        <f>ROUND(I86*H86,2)</f>
        <v>0</v>
      </c>
      <c r="BL86" s="18" t="s">
        <v>139</v>
      </c>
      <c r="BM86" s="210" t="s">
        <v>141</v>
      </c>
    </row>
    <row r="87" s="2" customFormat="1">
      <c r="A87" s="40"/>
      <c r="B87" s="41"/>
      <c r="C87" s="42"/>
      <c r="D87" s="212" t="s">
        <v>142</v>
      </c>
      <c r="E87" s="42"/>
      <c r="F87" s="213" t="s">
        <v>143</v>
      </c>
      <c r="G87" s="42"/>
      <c r="H87" s="42"/>
      <c r="I87" s="149"/>
      <c r="J87" s="42"/>
      <c r="K87" s="42"/>
      <c r="L87" s="46"/>
      <c r="M87" s="214"/>
      <c r="N87" s="215"/>
      <c r="O87" s="87"/>
      <c r="P87" s="87"/>
      <c r="Q87" s="87"/>
      <c r="R87" s="87"/>
      <c r="S87" s="87"/>
      <c r="T87" s="87"/>
      <c r="U87" s="88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142</v>
      </c>
      <c r="AU87" s="18" t="s">
        <v>80</v>
      </c>
    </row>
    <row r="88" s="2" customFormat="1">
      <c r="A88" s="40"/>
      <c r="B88" s="41"/>
      <c r="C88" s="42"/>
      <c r="D88" s="212" t="s">
        <v>144</v>
      </c>
      <c r="E88" s="42"/>
      <c r="F88" s="216" t="s">
        <v>145</v>
      </c>
      <c r="G88" s="42"/>
      <c r="H88" s="42"/>
      <c r="I88" s="149"/>
      <c r="J88" s="42"/>
      <c r="K88" s="42"/>
      <c r="L88" s="46"/>
      <c r="M88" s="214"/>
      <c r="N88" s="215"/>
      <c r="O88" s="87"/>
      <c r="P88" s="87"/>
      <c r="Q88" s="87"/>
      <c r="R88" s="87"/>
      <c r="S88" s="87"/>
      <c r="T88" s="87"/>
      <c r="U88" s="8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144</v>
      </c>
      <c r="AU88" s="18" t="s">
        <v>80</v>
      </c>
    </row>
    <row r="89" s="2" customFormat="1" ht="21.75" customHeight="1">
      <c r="A89" s="40"/>
      <c r="B89" s="41"/>
      <c r="C89" s="199" t="s">
        <v>89</v>
      </c>
      <c r="D89" s="199" t="s">
        <v>135</v>
      </c>
      <c r="E89" s="200" t="s">
        <v>146</v>
      </c>
      <c r="F89" s="201" t="s">
        <v>147</v>
      </c>
      <c r="G89" s="202" t="s">
        <v>148</v>
      </c>
      <c r="H89" s="203">
        <v>53.607999999999997</v>
      </c>
      <c r="I89" s="204"/>
      <c r="J89" s="205">
        <f>ROUND(I89*H89,2)</f>
        <v>0</v>
      </c>
      <c r="K89" s="201" t="s">
        <v>39</v>
      </c>
      <c r="L89" s="46"/>
      <c r="M89" s="206" t="s">
        <v>39</v>
      </c>
      <c r="N89" s="207" t="s">
        <v>53</v>
      </c>
      <c r="O89" s="8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8">
        <f>S89*H89</f>
        <v>0</v>
      </c>
      <c r="U89" s="209" t="s">
        <v>39</v>
      </c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139</v>
      </c>
      <c r="AT89" s="210" t="s">
        <v>135</v>
      </c>
      <c r="AU89" s="210" t="s">
        <v>80</v>
      </c>
      <c r="AY89" s="18" t="s">
        <v>140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8" t="s">
        <v>139</v>
      </c>
      <c r="BK89" s="211">
        <f>ROUND(I89*H89,2)</f>
        <v>0</v>
      </c>
      <c r="BL89" s="18" t="s">
        <v>139</v>
      </c>
      <c r="BM89" s="210" t="s">
        <v>149</v>
      </c>
    </row>
    <row r="90" s="2" customFormat="1">
      <c r="A90" s="40"/>
      <c r="B90" s="41"/>
      <c r="C90" s="42"/>
      <c r="D90" s="212" t="s">
        <v>142</v>
      </c>
      <c r="E90" s="42"/>
      <c r="F90" s="213" t="s">
        <v>150</v>
      </c>
      <c r="G90" s="42"/>
      <c r="H90" s="42"/>
      <c r="I90" s="149"/>
      <c r="J90" s="42"/>
      <c r="K90" s="42"/>
      <c r="L90" s="46"/>
      <c r="M90" s="214"/>
      <c r="N90" s="215"/>
      <c r="O90" s="87"/>
      <c r="P90" s="87"/>
      <c r="Q90" s="87"/>
      <c r="R90" s="87"/>
      <c r="S90" s="87"/>
      <c r="T90" s="87"/>
      <c r="U90" s="88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142</v>
      </c>
      <c r="AU90" s="18" t="s">
        <v>80</v>
      </c>
    </row>
    <row r="91" s="2" customFormat="1">
      <c r="A91" s="40"/>
      <c r="B91" s="41"/>
      <c r="C91" s="42"/>
      <c r="D91" s="212" t="s">
        <v>144</v>
      </c>
      <c r="E91" s="42"/>
      <c r="F91" s="216" t="s">
        <v>151</v>
      </c>
      <c r="G91" s="42"/>
      <c r="H91" s="42"/>
      <c r="I91" s="149"/>
      <c r="J91" s="42"/>
      <c r="K91" s="42"/>
      <c r="L91" s="46"/>
      <c r="M91" s="214"/>
      <c r="N91" s="215"/>
      <c r="O91" s="87"/>
      <c r="P91" s="87"/>
      <c r="Q91" s="87"/>
      <c r="R91" s="87"/>
      <c r="S91" s="87"/>
      <c r="T91" s="87"/>
      <c r="U91" s="88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144</v>
      </c>
      <c r="AU91" s="18" t="s">
        <v>80</v>
      </c>
    </row>
    <row r="92" s="2" customFormat="1" ht="16.5" customHeight="1">
      <c r="A92" s="40"/>
      <c r="B92" s="41"/>
      <c r="C92" s="199" t="s">
        <v>152</v>
      </c>
      <c r="D92" s="199" t="s">
        <v>135</v>
      </c>
      <c r="E92" s="200" t="s">
        <v>153</v>
      </c>
      <c r="F92" s="201" t="s">
        <v>154</v>
      </c>
      <c r="G92" s="202" t="s">
        <v>155</v>
      </c>
      <c r="H92" s="203">
        <v>62</v>
      </c>
      <c r="I92" s="204"/>
      <c r="J92" s="205">
        <f>ROUND(I92*H92,2)</f>
        <v>0</v>
      </c>
      <c r="K92" s="201" t="s">
        <v>39</v>
      </c>
      <c r="L92" s="46"/>
      <c r="M92" s="206" t="s">
        <v>39</v>
      </c>
      <c r="N92" s="207" t="s">
        <v>53</v>
      </c>
      <c r="O92" s="87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8">
        <f>S92*H92</f>
        <v>0</v>
      </c>
      <c r="U92" s="209" t="s">
        <v>39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0" t="s">
        <v>139</v>
      </c>
      <c r="AT92" s="210" t="s">
        <v>135</v>
      </c>
      <c r="AU92" s="210" t="s">
        <v>80</v>
      </c>
      <c r="AY92" s="18" t="s">
        <v>140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8" t="s">
        <v>139</v>
      </c>
      <c r="BK92" s="211">
        <f>ROUND(I92*H92,2)</f>
        <v>0</v>
      </c>
      <c r="BL92" s="18" t="s">
        <v>139</v>
      </c>
      <c r="BM92" s="210" t="s">
        <v>156</v>
      </c>
    </row>
    <row r="93" s="2" customFormat="1">
      <c r="A93" s="40"/>
      <c r="B93" s="41"/>
      <c r="C93" s="42"/>
      <c r="D93" s="212" t="s">
        <v>142</v>
      </c>
      <c r="E93" s="42"/>
      <c r="F93" s="213" t="s">
        <v>157</v>
      </c>
      <c r="G93" s="42"/>
      <c r="H93" s="42"/>
      <c r="I93" s="149"/>
      <c r="J93" s="42"/>
      <c r="K93" s="42"/>
      <c r="L93" s="46"/>
      <c r="M93" s="214"/>
      <c r="N93" s="215"/>
      <c r="O93" s="87"/>
      <c r="P93" s="87"/>
      <c r="Q93" s="87"/>
      <c r="R93" s="87"/>
      <c r="S93" s="87"/>
      <c r="T93" s="87"/>
      <c r="U93" s="88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142</v>
      </c>
      <c r="AU93" s="18" t="s">
        <v>80</v>
      </c>
    </row>
    <row r="94" s="2" customFormat="1" ht="16.5" customHeight="1">
      <c r="A94" s="40"/>
      <c r="B94" s="41"/>
      <c r="C94" s="199" t="s">
        <v>139</v>
      </c>
      <c r="D94" s="199" t="s">
        <v>135</v>
      </c>
      <c r="E94" s="200" t="s">
        <v>158</v>
      </c>
      <c r="F94" s="201" t="s">
        <v>159</v>
      </c>
      <c r="G94" s="202" t="s">
        <v>148</v>
      </c>
      <c r="H94" s="203">
        <v>53.607999999999997</v>
      </c>
      <c r="I94" s="204"/>
      <c r="J94" s="205">
        <f>ROUND(I94*H94,2)</f>
        <v>0</v>
      </c>
      <c r="K94" s="201" t="s">
        <v>39</v>
      </c>
      <c r="L94" s="46"/>
      <c r="M94" s="206" t="s">
        <v>39</v>
      </c>
      <c r="N94" s="207" t="s">
        <v>53</v>
      </c>
      <c r="O94" s="87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8">
        <f>S94*H94</f>
        <v>0</v>
      </c>
      <c r="U94" s="209" t="s">
        <v>39</v>
      </c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139</v>
      </c>
      <c r="AT94" s="210" t="s">
        <v>135</v>
      </c>
      <c r="AU94" s="210" t="s">
        <v>80</v>
      </c>
      <c r="AY94" s="18" t="s">
        <v>140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8" t="s">
        <v>139</v>
      </c>
      <c r="BK94" s="211">
        <f>ROUND(I94*H94,2)</f>
        <v>0</v>
      </c>
      <c r="BL94" s="18" t="s">
        <v>139</v>
      </c>
      <c r="BM94" s="210" t="s">
        <v>160</v>
      </c>
    </row>
    <row r="95" s="2" customFormat="1">
      <c r="A95" s="40"/>
      <c r="B95" s="41"/>
      <c r="C95" s="42"/>
      <c r="D95" s="212" t="s">
        <v>142</v>
      </c>
      <c r="E95" s="42"/>
      <c r="F95" s="213" t="s">
        <v>161</v>
      </c>
      <c r="G95" s="42"/>
      <c r="H95" s="42"/>
      <c r="I95" s="149"/>
      <c r="J95" s="42"/>
      <c r="K95" s="42"/>
      <c r="L95" s="46"/>
      <c r="M95" s="214"/>
      <c r="N95" s="215"/>
      <c r="O95" s="87"/>
      <c r="P95" s="87"/>
      <c r="Q95" s="87"/>
      <c r="R95" s="87"/>
      <c r="S95" s="87"/>
      <c r="T95" s="87"/>
      <c r="U95" s="88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142</v>
      </c>
      <c r="AU95" s="18" t="s">
        <v>80</v>
      </c>
    </row>
    <row r="96" s="2" customFormat="1" ht="21.75" customHeight="1">
      <c r="A96" s="40"/>
      <c r="B96" s="41"/>
      <c r="C96" s="199" t="s">
        <v>162</v>
      </c>
      <c r="D96" s="199" t="s">
        <v>135</v>
      </c>
      <c r="E96" s="200" t="s">
        <v>163</v>
      </c>
      <c r="F96" s="201" t="s">
        <v>164</v>
      </c>
      <c r="G96" s="202" t="s">
        <v>165</v>
      </c>
      <c r="H96" s="203">
        <v>40</v>
      </c>
      <c r="I96" s="204"/>
      <c r="J96" s="205">
        <f>ROUND(I96*H96,2)</f>
        <v>0</v>
      </c>
      <c r="K96" s="201" t="s">
        <v>39</v>
      </c>
      <c r="L96" s="46"/>
      <c r="M96" s="206" t="s">
        <v>39</v>
      </c>
      <c r="N96" s="207" t="s">
        <v>53</v>
      </c>
      <c r="O96" s="87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8">
        <f>S96*H96</f>
        <v>0</v>
      </c>
      <c r="U96" s="209" t="s">
        <v>39</v>
      </c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0" t="s">
        <v>139</v>
      </c>
      <c r="AT96" s="210" t="s">
        <v>135</v>
      </c>
      <c r="AU96" s="210" t="s">
        <v>80</v>
      </c>
      <c r="AY96" s="18" t="s">
        <v>140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8" t="s">
        <v>139</v>
      </c>
      <c r="BK96" s="211">
        <f>ROUND(I96*H96,2)</f>
        <v>0</v>
      </c>
      <c r="BL96" s="18" t="s">
        <v>139</v>
      </c>
      <c r="BM96" s="210" t="s">
        <v>166</v>
      </c>
    </row>
    <row r="97" s="2" customFormat="1">
      <c r="A97" s="40"/>
      <c r="B97" s="41"/>
      <c r="C97" s="42"/>
      <c r="D97" s="212" t="s">
        <v>142</v>
      </c>
      <c r="E97" s="42"/>
      <c r="F97" s="213" t="s">
        <v>167</v>
      </c>
      <c r="G97" s="42"/>
      <c r="H97" s="42"/>
      <c r="I97" s="149"/>
      <c r="J97" s="42"/>
      <c r="K97" s="42"/>
      <c r="L97" s="46"/>
      <c r="M97" s="214"/>
      <c r="N97" s="215"/>
      <c r="O97" s="87"/>
      <c r="P97" s="87"/>
      <c r="Q97" s="87"/>
      <c r="R97" s="87"/>
      <c r="S97" s="87"/>
      <c r="T97" s="87"/>
      <c r="U97" s="88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142</v>
      </c>
      <c r="AU97" s="18" t="s">
        <v>80</v>
      </c>
    </row>
    <row r="98" s="2" customFormat="1">
      <c r="A98" s="40"/>
      <c r="B98" s="41"/>
      <c r="C98" s="42"/>
      <c r="D98" s="212" t="s">
        <v>144</v>
      </c>
      <c r="E98" s="42"/>
      <c r="F98" s="216" t="s">
        <v>168</v>
      </c>
      <c r="G98" s="42"/>
      <c r="H98" s="42"/>
      <c r="I98" s="149"/>
      <c r="J98" s="42"/>
      <c r="K98" s="42"/>
      <c r="L98" s="46"/>
      <c r="M98" s="214"/>
      <c r="N98" s="215"/>
      <c r="O98" s="87"/>
      <c r="P98" s="87"/>
      <c r="Q98" s="87"/>
      <c r="R98" s="87"/>
      <c r="S98" s="87"/>
      <c r="T98" s="87"/>
      <c r="U98" s="88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144</v>
      </c>
      <c r="AU98" s="18" t="s">
        <v>80</v>
      </c>
    </row>
    <row r="99" s="2" customFormat="1" ht="21.75" customHeight="1">
      <c r="A99" s="40"/>
      <c r="B99" s="41"/>
      <c r="C99" s="199" t="s">
        <v>169</v>
      </c>
      <c r="D99" s="199" t="s">
        <v>135</v>
      </c>
      <c r="E99" s="200" t="s">
        <v>170</v>
      </c>
      <c r="F99" s="201" t="s">
        <v>171</v>
      </c>
      <c r="G99" s="202" t="s">
        <v>165</v>
      </c>
      <c r="H99" s="203">
        <v>19</v>
      </c>
      <c r="I99" s="204"/>
      <c r="J99" s="205">
        <f>ROUND(I99*H99,2)</f>
        <v>0</v>
      </c>
      <c r="K99" s="201" t="s">
        <v>39</v>
      </c>
      <c r="L99" s="46"/>
      <c r="M99" s="206" t="s">
        <v>39</v>
      </c>
      <c r="N99" s="207" t="s">
        <v>53</v>
      </c>
      <c r="O99" s="87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8">
        <f>S99*H99</f>
        <v>0</v>
      </c>
      <c r="U99" s="209" t="s">
        <v>39</v>
      </c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0" t="s">
        <v>139</v>
      </c>
      <c r="AT99" s="210" t="s">
        <v>135</v>
      </c>
      <c r="AU99" s="210" t="s">
        <v>80</v>
      </c>
      <c r="AY99" s="18" t="s">
        <v>140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8" t="s">
        <v>139</v>
      </c>
      <c r="BK99" s="211">
        <f>ROUND(I99*H99,2)</f>
        <v>0</v>
      </c>
      <c r="BL99" s="18" t="s">
        <v>139</v>
      </c>
      <c r="BM99" s="210" t="s">
        <v>172</v>
      </c>
    </row>
    <row r="100" s="2" customFormat="1">
      <c r="A100" s="40"/>
      <c r="B100" s="41"/>
      <c r="C100" s="42"/>
      <c r="D100" s="212" t="s">
        <v>142</v>
      </c>
      <c r="E100" s="42"/>
      <c r="F100" s="213" t="s">
        <v>173</v>
      </c>
      <c r="G100" s="42"/>
      <c r="H100" s="42"/>
      <c r="I100" s="149"/>
      <c r="J100" s="42"/>
      <c r="K100" s="42"/>
      <c r="L100" s="46"/>
      <c r="M100" s="214"/>
      <c r="N100" s="215"/>
      <c r="O100" s="87"/>
      <c r="P100" s="87"/>
      <c r="Q100" s="87"/>
      <c r="R100" s="87"/>
      <c r="S100" s="87"/>
      <c r="T100" s="87"/>
      <c r="U100" s="88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142</v>
      </c>
      <c r="AU100" s="18" t="s">
        <v>80</v>
      </c>
    </row>
    <row r="101" s="2" customFormat="1">
      <c r="A101" s="40"/>
      <c r="B101" s="41"/>
      <c r="C101" s="42"/>
      <c r="D101" s="212" t="s">
        <v>144</v>
      </c>
      <c r="E101" s="42"/>
      <c r="F101" s="216" t="s">
        <v>174</v>
      </c>
      <c r="G101" s="42"/>
      <c r="H101" s="42"/>
      <c r="I101" s="149"/>
      <c r="J101" s="42"/>
      <c r="K101" s="42"/>
      <c r="L101" s="46"/>
      <c r="M101" s="214"/>
      <c r="N101" s="215"/>
      <c r="O101" s="87"/>
      <c r="P101" s="87"/>
      <c r="Q101" s="87"/>
      <c r="R101" s="87"/>
      <c r="S101" s="87"/>
      <c r="T101" s="87"/>
      <c r="U101" s="88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144</v>
      </c>
      <c r="AU101" s="18" t="s">
        <v>80</v>
      </c>
    </row>
    <row r="102" s="2" customFormat="1" ht="21.75" customHeight="1">
      <c r="A102" s="40"/>
      <c r="B102" s="41"/>
      <c r="C102" s="199" t="s">
        <v>175</v>
      </c>
      <c r="D102" s="199" t="s">
        <v>135</v>
      </c>
      <c r="E102" s="200" t="s">
        <v>176</v>
      </c>
      <c r="F102" s="201" t="s">
        <v>177</v>
      </c>
      <c r="G102" s="202" t="s">
        <v>165</v>
      </c>
      <c r="H102" s="203">
        <v>8</v>
      </c>
      <c r="I102" s="204"/>
      <c r="J102" s="205">
        <f>ROUND(I102*H102,2)</f>
        <v>0</v>
      </c>
      <c r="K102" s="201" t="s">
        <v>39</v>
      </c>
      <c r="L102" s="46"/>
      <c r="M102" s="206" t="s">
        <v>39</v>
      </c>
      <c r="N102" s="207" t="s">
        <v>53</v>
      </c>
      <c r="O102" s="87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8">
        <f>S102*H102</f>
        <v>0</v>
      </c>
      <c r="U102" s="209" t="s">
        <v>39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0" t="s">
        <v>139</v>
      </c>
      <c r="AT102" s="210" t="s">
        <v>135</v>
      </c>
      <c r="AU102" s="210" t="s">
        <v>80</v>
      </c>
      <c r="AY102" s="18" t="s">
        <v>140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8" t="s">
        <v>139</v>
      </c>
      <c r="BK102" s="211">
        <f>ROUND(I102*H102,2)</f>
        <v>0</v>
      </c>
      <c r="BL102" s="18" t="s">
        <v>139</v>
      </c>
      <c r="BM102" s="210" t="s">
        <v>178</v>
      </c>
    </row>
    <row r="103" s="2" customFormat="1">
      <c r="A103" s="40"/>
      <c r="B103" s="41"/>
      <c r="C103" s="42"/>
      <c r="D103" s="212" t="s">
        <v>142</v>
      </c>
      <c r="E103" s="42"/>
      <c r="F103" s="213" t="s">
        <v>179</v>
      </c>
      <c r="G103" s="42"/>
      <c r="H103" s="42"/>
      <c r="I103" s="149"/>
      <c r="J103" s="42"/>
      <c r="K103" s="42"/>
      <c r="L103" s="46"/>
      <c r="M103" s="214"/>
      <c r="N103" s="215"/>
      <c r="O103" s="87"/>
      <c r="P103" s="87"/>
      <c r="Q103" s="87"/>
      <c r="R103" s="87"/>
      <c r="S103" s="87"/>
      <c r="T103" s="87"/>
      <c r="U103" s="88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142</v>
      </c>
      <c r="AU103" s="18" t="s">
        <v>80</v>
      </c>
    </row>
    <row r="104" s="2" customFormat="1">
      <c r="A104" s="40"/>
      <c r="B104" s="41"/>
      <c r="C104" s="42"/>
      <c r="D104" s="212" t="s">
        <v>144</v>
      </c>
      <c r="E104" s="42"/>
      <c r="F104" s="216" t="s">
        <v>180</v>
      </c>
      <c r="G104" s="42"/>
      <c r="H104" s="42"/>
      <c r="I104" s="149"/>
      <c r="J104" s="42"/>
      <c r="K104" s="42"/>
      <c r="L104" s="46"/>
      <c r="M104" s="214"/>
      <c r="N104" s="215"/>
      <c r="O104" s="87"/>
      <c r="P104" s="87"/>
      <c r="Q104" s="87"/>
      <c r="R104" s="87"/>
      <c r="S104" s="87"/>
      <c r="T104" s="87"/>
      <c r="U104" s="88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144</v>
      </c>
      <c r="AU104" s="18" t="s">
        <v>80</v>
      </c>
    </row>
    <row r="105" s="2" customFormat="1" ht="33" customHeight="1">
      <c r="A105" s="40"/>
      <c r="B105" s="41"/>
      <c r="C105" s="199" t="s">
        <v>181</v>
      </c>
      <c r="D105" s="199" t="s">
        <v>135</v>
      </c>
      <c r="E105" s="200" t="s">
        <v>182</v>
      </c>
      <c r="F105" s="201" t="s">
        <v>183</v>
      </c>
      <c r="G105" s="202" t="s">
        <v>165</v>
      </c>
      <c r="H105" s="203">
        <v>102</v>
      </c>
      <c r="I105" s="204"/>
      <c r="J105" s="205">
        <f>ROUND(I105*H105,2)</f>
        <v>0</v>
      </c>
      <c r="K105" s="201" t="s">
        <v>39</v>
      </c>
      <c r="L105" s="46"/>
      <c r="M105" s="206" t="s">
        <v>39</v>
      </c>
      <c r="N105" s="207" t="s">
        <v>53</v>
      </c>
      <c r="O105" s="87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8">
        <f>S105*H105</f>
        <v>0</v>
      </c>
      <c r="U105" s="209" t="s">
        <v>39</v>
      </c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0" t="s">
        <v>139</v>
      </c>
      <c r="AT105" s="210" t="s">
        <v>135</v>
      </c>
      <c r="AU105" s="210" t="s">
        <v>80</v>
      </c>
      <c r="AY105" s="18" t="s">
        <v>140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8" t="s">
        <v>139</v>
      </c>
      <c r="BK105" s="211">
        <f>ROUND(I105*H105,2)</f>
        <v>0</v>
      </c>
      <c r="BL105" s="18" t="s">
        <v>139</v>
      </c>
      <c r="BM105" s="210" t="s">
        <v>184</v>
      </c>
    </row>
    <row r="106" s="2" customFormat="1">
      <c r="A106" s="40"/>
      <c r="B106" s="41"/>
      <c r="C106" s="42"/>
      <c r="D106" s="212" t="s">
        <v>142</v>
      </c>
      <c r="E106" s="42"/>
      <c r="F106" s="213" t="s">
        <v>185</v>
      </c>
      <c r="G106" s="42"/>
      <c r="H106" s="42"/>
      <c r="I106" s="149"/>
      <c r="J106" s="42"/>
      <c r="K106" s="42"/>
      <c r="L106" s="46"/>
      <c r="M106" s="214"/>
      <c r="N106" s="215"/>
      <c r="O106" s="87"/>
      <c r="P106" s="87"/>
      <c r="Q106" s="87"/>
      <c r="R106" s="87"/>
      <c r="S106" s="87"/>
      <c r="T106" s="87"/>
      <c r="U106" s="88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142</v>
      </c>
      <c r="AU106" s="18" t="s">
        <v>80</v>
      </c>
    </row>
    <row r="107" s="2" customFormat="1">
      <c r="A107" s="40"/>
      <c r="B107" s="41"/>
      <c r="C107" s="42"/>
      <c r="D107" s="212" t="s">
        <v>144</v>
      </c>
      <c r="E107" s="42"/>
      <c r="F107" s="216" t="s">
        <v>186</v>
      </c>
      <c r="G107" s="42"/>
      <c r="H107" s="42"/>
      <c r="I107" s="149"/>
      <c r="J107" s="42"/>
      <c r="K107" s="42"/>
      <c r="L107" s="46"/>
      <c r="M107" s="214"/>
      <c r="N107" s="215"/>
      <c r="O107" s="87"/>
      <c r="P107" s="87"/>
      <c r="Q107" s="87"/>
      <c r="R107" s="87"/>
      <c r="S107" s="87"/>
      <c r="T107" s="87"/>
      <c r="U107" s="88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144</v>
      </c>
      <c r="AU107" s="18" t="s">
        <v>80</v>
      </c>
    </row>
    <row r="108" s="2" customFormat="1" ht="16.5" customHeight="1">
      <c r="A108" s="40"/>
      <c r="B108" s="41"/>
      <c r="C108" s="199" t="s">
        <v>187</v>
      </c>
      <c r="D108" s="199" t="s">
        <v>135</v>
      </c>
      <c r="E108" s="200" t="s">
        <v>188</v>
      </c>
      <c r="F108" s="201" t="s">
        <v>189</v>
      </c>
      <c r="G108" s="202" t="s">
        <v>148</v>
      </c>
      <c r="H108" s="203">
        <v>10.5</v>
      </c>
      <c r="I108" s="204"/>
      <c r="J108" s="205">
        <f>ROUND(I108*H108,2)</f>
        <v>0</v>
      </c>
      <c r="K108" s="201" t="s">
        <v>39</v>
      </c>
      <c r="L108" s="46"/>
      <c r="M108" s="206" t="s">
        <v>39</v>
      </c>
      <c r="N108" s="207" t="s">
        <v>53</v>
      </c>
      <c r="O108" s="87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8">
        <f>S108*H108</f>
        <v>0</v>
      </c>
      <c r="U108" s="209" t="s">
        <v>39</v>
      </c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139</v>
      </c>
      <c r="AT108" s="210" t="s">
        <v>135</v>
      </c>
      <c r="AU108" s="210" t="s">
        <v>80</v>
      </c>
      <c r="AY108" s="18" t="s">
        <v>140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8" t="s">
        <v>139</v>
      </c>
      <c r="BK108" s="211">
        <f>ROUND(I108*H108,2)</f>
        <v>0</v>
      </c>
      <c r="BL108" s="18" t="s">
        <v>139</v>
      </c>
      <c r="BM108" s="210" t="s">
        <v>190</v>
      </c>
    </row>
    <row r="109" s="2" customFormat="1">
      <c r="A109" s="40"/>
      <c r="B109" s="41"/>
      <c r="C109" s="42"/>
      <c r="D109" s="212" t="s">
        <v>142</v>
      </c>
      <c r="E109" s="42"/>
      <c r="F109" s="213" t="s">
        <v>191</v>
      </c>
      <c r="G109" s="42"/>
      <c r="H109" s="42"/>
      <c r="I109" s="149"/>
      <c r="J109" s="42"/>
      <c r="K109" s="42"/>
      <c r="L109" s="46"/>
      <c r="M109" s="214"/>
      <c r="N109" s="215"/>
      <c r="O109" s="87"/>
      <c r="P109" s="87"/>
      <c r="Q109" s="87"/>
      <c r="R109" s="87"/>
      <c r="S109" s="87"/>
      <c r="T109" s="87"/>
      <c r="U109" s="88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142</v>
      </c>
      <c r="AU109" s="18" t="s">
        <v>80</v>
      </c>
    </row>
    <row r="110" s="2" customFormat="1">
      <c r="A110" s="40"/>
      <c r="B110" s="41"/>
      <c r="C110" s="42"/>
      <c r="D110" s="212" t="s">
        <v>144</v>
      </c>
      <c r="E110" s="42"/>
      <c r="F110" s="216" t="s">
        <v>192</v>
      </c>
      <c r="G110" s="42"/>
      <c r="H110" s="42"/>
      <c r="I110" s="149"/>
      <c r="J110" s="42"/>
      <c r="K110" s="42"/>
      <c r="L110" s="46"/>
      <c r="M110" s="214"/>
      <c r="N110" s="215"/>
      <c r="O110" s="87"/>
      <c r="P110" s="87"/>
      <c r="Q110" s="87"/>
      <c r="R110" s="87"/>
      <c r="S110" s="87"/>
      <c r="T110" s="87"/>
      <c r="U110" s="88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144</v>
      </c>
      <c r="AU110" s="18" t="s">
        <v>80</v>
      </c>
    </row>
    <row r="111" s="2" customFormat="1" ht="21.75" customHeight="1">
      <c r="A111" s="40"/>
      <c r="B111" s="41"/>
      <c r="C111" s="199" t="s">
        <v>193</v>
      </c>
      <c r="D111" s="199" t="s">
        <v>135</v>
      </c>
      <c r="E111" s="200" t="s">
        <v>194</v>
      </c>
      <c r="F111" s="201" t="s">
        <v>195</v>
      </c>
      <c r="G111" s="202" t="s">
        <v>148</v>
      </c>
      <c r="H111" s="203">
        <v>16</v>
      </c>
      <c r="I111" s="204"/>
      <c r="J111" s="205">
        <f>ROUND(I111*H111,2)</f>
        <v>0</v>
      </c>
      <c r="K111" s="201" t="s">
        <v>39</v>
      </c>
      <c r="L111" s="46"/>
      <c r="M111" s="206" t="s">
        <v>39</v>
      </c>
      <c r="N111" s="207" t="s">
        <v>53</v>
      </c>
      <c r="O111" s="87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8">
        <f>S111*H111</f>
        <v>0</v>
      </c>
      <c r="U111" s="209" t="s">
        <v>39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0" t="s">
        <v>139</v>
      </c>
      <c r="AT111" s="210" t="s">
        <v>135</v>
      </c>
      <c r="AU111" s="210" t="s">
        <v>80</v>
      </c>
      <c r="AY111" s="18" t="s">
        <v>140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8" t="s">
        <v>139</v>
      </c>
      <c r="BK111" s="211">
        <f>ROUND(I111*H111,2)</f>
        <v>0</v>
      </c>
      <c r="BL111" s="18" t="s">
        <v>139</v>
      </c>
      <c r="BM111" s="210" t="s">
        <v>196</v>
      </c>
    </row>
    <row r="112" s="2" customFormat="1">
      <c r="A112" s="40"/>
      <c r="B112" s="41"/>
      <c r="C112" s="42"/>
      <c r="D112" s="212" t="s">
        <v>142</v>
      </c>
      <c r="E112" s="42"/>
      <c r="F112" s="213" t="s">
        <v>197</v>
      </c>
      <c r="G112" s="42"/>
      <c r="H112" s="42"/>
      <c r="I112" s="149"/>
      <c r="J112" s="42"/>
      <c r="K112" s="42"/>
      <c r="L112" s="46"/>
      <c r="M112" s="214"/>
      <c r="N112" s="215"/>
      <c r="O112" s="87"/>
      <c r="P112" s="87"/>
      <c r="Q112" s="87"/>
      <c r="R112" s="87"/>
      <c r="S112" s="87"/>
      <c r="T112" s="87"/>
      <c r="U112" s="88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142</v>
      </c>
      <c r="AU112" s="18" t="s">
        <v>80</v>
      </c>
    </row>
    <row r="113" s="2" customFormat="1">
      <c r="A113" s="40"/>
      <c r="B113" s="41"/>
      <c r="C113" s="42"/>
      <c r="D113" s="212" t="s">
        <v>144</v>
      </c>
      <c r="E113" s="42"/>
      <c r="F113" s="216" t="s">
        <v>198</v>
      </c>
      <c r="G113" s="42"/>
      <c r="H113" s="42"/>
      <c r="I113" s="149"/>
      <c r="J113" s="42"/>
      <c r="K113" s="42"/>
      <c r="L113" s="46"/>
      <c r="M113" s="214"/>
      <c r="N113" s="215"/>
      <c r="O113" s="87"/>
      <c r="P113" s="87"/>
      <c r="Q113" s="87"/>
      <c r="R113" s="87"/>
      <c r="S113" s="87"/>
      <c r="T113" s="87"/>
      <c r="U113" s="88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144</v>
      </c>
      <c r="AU113" s="18" t="s">
        <v>80</v>
      </c>
    </row>
    <row r="114" s="2" customFormat="1" ht="16.5" customHeight="1">
      <c r="A114" s="40"/>
      <c r="B114" s="41"/>
      <c r="C114" s="199" t="s">
        <v>199</v>
      </c>
      <c r="D114" s="199" t="s">
        <v>135</v>
      </c>
      <c r="E114" s="200" t="s">
        <v>200</v>
      </c>
      <c r="F114" s="201" t="s">
        <v>201</v>
      </c>
      <c r="G114" s="202" t="s">
        <v>148</v>
      </c>
      <c r="H114" s="203">
        <v>32</v>
      </c>
      <c r="I114" s="204"/>
      <c r="J114" s="205">
        <f>ROUND(I114*H114,2)</f>
        <v>0</v>
      </c>
      <c r="K114" s="201" t="s">
        <v>39</v>
      </c>
      <c r="L114" s="46"/>
      <c r="M114" s="206" t="s">
        <v>39</v>
      </c>
      <c r="N114" s="207" t="s">
        <v>53</v>
      </c>
      <c r="O114" s="87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8">
        <f>S114*H114</f>
        <v>0</v>
      </c>
      <c r="U114" s="209" t="s">
        <v>39</v>
      </c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0" t="s">
        <v>139</v>
      </c>
      <c r="AT114" s="210" t="s">
        <v>135</v>
      </c>
      <c r="AU114" s="210" t="s">
        <v>80</v>
      </c>
      <c r="AY114" s="18" t="s">
        <v>140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8" t="s">
        <v>139</v>
      </c>
      <c r="BK114" s="211">
        <f>ROUND(I114*H114,2)</f>
        <v>0</v>
      </c>
      <c r="BL114" s="18" t="s">
        <v>139</v>
      </c>
      <c r="BM114" s="210" t="s">
        <v>202</v>
      </c>
    </row>
    <row r="115" s="2" customFormat="1">
      <c r="A115" s="40"/>
      <c r="B115" s="41"/>
      <c r="C115" s="42"/>
      <c r="D115" s="212" t="s">
        <v>142</v>
      </c>
      <c r="E115" s="42"/>
      <c r="F115" s="213" t="s">
        <v>203</v>
      </c>
      <c r="G115" s="42"/>
      <c r="H115" s="42"/>
      <c r="I115" s="149"/>
      <c r="J115" s="42"/>
      <c r="K115" s="42"/>
      <c r="L115" s="46"/>
      <c r="M115" s="214"/>
      <c r="N115" s="215"/>
      <c r="O115" s="87"/>
      <c r="P115" s="87"/>
      <c r="Q115" s="87"/>
      <c r="R115" s="87"/>
      <c r="S115" s="87"/>
      <c r="T115" s="87"/>
      <c r="U115" s="88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142</v>
      </c>
      <c r="AU115" s="18" t="s">
        <v>80</v>
      </c>
    </row>
    <row r="116" s="2" customFormat="1">
      <c r="A116" s="40"/>
      <c r="B116" s="41"/>
      <c r="C116" s="42"/>
      <c r="D116" s="212" t="s">
        <v>144</v>
      </c>
      <c r="E116" s="42"/>
      <c r="F116" s="216" t="s">
        <v>204</v>
      </c>
      <c r="G116" s="42"/>
      <c r="H116" s="42"/>
      <c r="I116" s="149"/>
      <c r="J116" s="42"/>
      <c r="K116" s="42"/>
      <c r="L116" s="46"/>
      <c r="M116" s="214"/>
      <c r="N116" s="215"/>
      <c r="O116" s="87"/>
      <c r="P116" s="87"/>
      <c r="Q116" s="87"/>
      <c r="R116" s="87"/>
      <c r="S116" s="87"/>
      <c r="T116" s="87"/>
      <c r="U116" s="88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144</v>
      </c>
      <c r="AU116" s="18" t="s">
        <v>80</v>
      </c>
    </row>
    <row r="117" s="2" customFormat="1" ht="16.5" customHeight="1">
      <c r="A117" s="40"/>
      <c r="B117" s="41"/>
      <c r="C117" s="199" t="s">
        <v>205</v>
      </c>
      <c r="D117" s="199" t="s">
        <v>135</v>
      </c>
      <c r="E117" s="200" t="s">
        <v>206</v>
      </c>
      <c r="F117" s="201" t="s">
        <v>207</v>
      </c>
      <c r="G117" s="202" t="s">
        <v>165</v>
      </c>
      <c r="H117" s="203">
        <v>28</v>
      </c>
      <c r="I117" s="204"/>
      <c r="J117" s="205">
        <f>ROUND(I117*H117,2)</f>
        <v>0</v>
      </c>
      <c r="K117" s="201" t="s">
        <v>39</v>
      </c>
      <c r="L117" s="46"/>
      <c r="M117" s="206" t="s">
        <v>39</v>
      </c>
      <c r="N117" s="207" t="s">
        <v>53</v>
      </c>
      <c r="O117" s="87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8">
        <f>S117*H117</f>
        <v>0</v>
      </c>
      <c r="U117" s="209" t="s">
        <v>39</v>
      </c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139</v>
      </c>
      <c r="AT117" s="210" t="s">
        <v>135</v>
      </c>
      <c r="AU117" s="210" t="s">
        <v>80</v>
      </c>
      <c r="AY117" s="18" t="s">
        <v>140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8" t="s">
        <v>139</v>
      </c>
      <c r="BK117" s="211">
        <f>ROUND(I117*H117,2)</f>
        <v>0</v>
      </c>
      <c r="BL117" s="18" t="s">
        <v>139</v>
      </c>
      <c r="BM117" s="210" t="s">
        <v>208</v>
      </c>
    </row>
    <row r="118" s="2" customFormat="1">
      <c r="A118" s="40"/>
      <c r="B118" s="41"/>
      <c r="C118" s="42"/>
      <c r="D118" s="212" t="s">
        <v>142</v>
      </c>
      <c r="E118" s="42"/>
      <c r="F118" s="213" t="s">
        <v>209</v>
      </c>
      <c r="G118" s="42"/>
      <c r="H118" s="42"/>
      <c r="I118" s="149"/>
      <c r="J118" s="42"/>
      <c r="K118" s="42"/>
      <c r="L118" s="46"/>
      <c r="M118" s="214"/>
      <c r="N118" s="215"/>
      <c r="O118" s="87"/>
      <c r="P118" s="87"/>
      <c r="Q118" s="87"/>
      <c r="R118" s="87"/>
      <c r="S118" s="87"/>
      <c r="T118" s="87"/>
      <c r="U118" s="88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142</v>
      </c>
      <c r="AU118" s="18" t="s">
        <v>80</v>
      </c>
    </row>
    <row r="119" s="2" customFormat="1" ht="16.5" customHeight="1">
      <c r="A119" s="40"/>
      <c r="B119" s="41"/>
      <c r="C119" s="199" t="s">
        <v>210</v>
      </c>
      <c r="D119" s="199" t="s">
        <v>135</v>
      </c>
      <c r="E119" s="200" t="s">
        <v>211</v>
      </c>
      <c r="F119" s="201" t="s">
        <v>212</v>
      </c>
      <c r="G119" s="202" t="s">
        <v>165</v>
      </c>
      <c r="H119" s="203">
        <v>4</v>
      </c>
      <c r="I119" s="204"/>
      <c r="J119" s="205">
        <f>ROUND(I119*H119,2)</f>
        <v>0</v>
      </c>
      <c r="K119" s="201" t="s">
        <v>39</v>
      </c>
      <c r="L119" s="46"/>
      <c r="M119" s="206" t="s">
        <v>39</v>
      </c>
      <c r="N119" s="207" t="s">
        <v>53</v>
      </c>
      <c r="O119" s="87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8">
        <f>S119*H119</f>
        <v>0</v>
      </c>
      <c r="U119" s="209" t="s">
        <v>39</v>
      </c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139</v>
      </c>
      <c r="AT119" s="210" t="s">
        <v>135</v>
      </c>
      <c r="AU119" s="210" t="s">
        <v>80</v>
      </c>
      <c r="AY119" s="18" t="s">
        <v>140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8" t="s">
        <v>139</v>
      </c>
      <c r="BK119" s="211">
        <f>ROUND(I119*H119,2)</f>
        <v>0</v>
      </c>
      <c r="BL119" s="18" t="s">
        <v>139</v>
      </c>
      <c r="BM119" s="210" t="s">
        <v>213</v>
      </c>
    </row>
    <row r="120" s="2" customFormat="1">
      <c r="A120" s="40"/>
      <c r="B120" s="41"/>
      <c r="C120" s="42"/>
      <c r="D120" s="212" t="s">
        <v>142</v>
      </c>
      <c r="E120" s="42"/>
      <c r="F120" s="213" t="s">
        <v>214</v>
      </c>
      <c r="G120" s="42"/>
      <c r="H120" s="42"/>
      <c r="I120" s="149"/>
      <c r="J120" s="42"/>
      <c r="K120" s="42"/>
      <c r="L120" s="46"/>
      <c r="M120" s="214"/>
      <c r="N120" s="215"/>
      <c r="O120" s="87"/>
      <c r="P120" s="87"/>
      <c r="Q120" s="87"/>
      <c r="R120" s="87"/>
      <c r="S120" s="87"/>
      <c r="T120" s="87"/>
      <c r="U120" s="88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142</v>
      </c>
      <c r="AU120" s="18" t="s">
        <v>80</v>
      </c>
    </row>
    <row r="121" s="2" customFormat="1">
      <c r="A121" s="40"/>
      <c r="B121" s="41"/>
      <c r="C121" s="42"/>
      <c r="D121" s="212" t="s">
        <v>144</v>
      </c>
      <c r="E121" s="42"/>
      <c r="F121" s="216" t="s">
        <v>215</v>
      </c>
      <c r="G121" s="42"/>
      <c r="H121" s="42"/>
      <c r="I121" s="149"/>
      <c r="J121" s="42"/>
      <c r="K121" s="42"/>
      <c r="L121" s="46"/>
      <c r="M121" s="214"/>
      <c r="N121" s="215"/>
      <c r="O121" s="87"/>
      <c r="P121" s="87"/>
      <c r="Q121" s="87"/>
      <c r="R121" s="87"/>
      <c r="S121" s="87"/>
      <c r="T121" s="87"/>
      <c r="U121" s="88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144</v>
      </c>
      <c r="AU121" s="18" t="s">
        <v>80</v>
      </c>
    </row>
    <row r="122" s="2" customFormat="1" ht="16.5" customHeight="1">
      <c r="A122" s="40"/>
      <c r="B122" s="41"/>
      <c r="C122" s="199" t="s">
        <v>216</v>
      </c>
      <c r="D122" s="199" t="s">
        <v>135</v>
      </c>
      <c r="E122" s="200" t="s">
        <v>217</v>
      </c>
      <c r="F122" s="201" t="s">
        <v>218</v>
      </c>
      <c r="G122" s="202" t="s">
        <v>165</v>
      </c>
      <c r="H122" s="203">
        <v>4</v>
      </c>
      <c r="I122" s="204"/>
      <c r="J122" s="205">
        <f>ROUND(I122*H122,2)</f>
        <v>0</v>
      </c>
      <c r="K122" s="201" t="s">
        <v>39</v>
      </c>
      <c r="L122" s="46"/>
      <c r="M122" s="206" t="s">
        <v>39</v>
      </c>
      <c r="N122" s="207" t="s">
        <v>53</v>
      </c>
      <c r="O122" s="8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8">
        <f>S122*H122</f>
        <v>0</v>
      </c>
      <c r="U122" s="209" t="s">
        <v>39</v>
      </c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139</v>
      </c>
      <c r="AT122" s="210" t="s">
        <v>135</v>
      </c>
      <c r="AU122" s="210" t="s">
        <v>80</v>
      </c>
      <c r="AY122" s="18" t="s">
        <v>140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8" t="s">
        <v>139</v>
      </c>
      <c r="BK122" s="211">
        <f>ROUND(I122*H122,2)</f>
        <v>0</v>
      </c>
      <c r="BL122" s="18" t="s">
        <v>139</v>
      </c>
      <c r="BM122" s="210" t="s">
        <v>219</v>
      </c>
    </row>
    <row r="123" s="2" customFormat="1">
      <c r="A123" s="40"/>
      <c r="B123" s="41"/>
      <c r="C123" s="42"/>
      <c r="D123" s="212" t="s">
        <v>142</v>
      </c>
      <c r="E123" s="42"/>
      <c r="F123" s="213" t="s">
        <v>220</v>
      </c>
      <c r="G123" s="42"/>
      <c r="H123" s="42"/>
      <c r="I123" s="149"/>
      <c r="J123" s="42"/>
      <c r="K123" s="42"/>
      <c r="L123" s="46"/>
      <c r="M123" s="214"/>
      <c r="N123" s="215"/>
      <c r="O123" s="87"/>
      <c r="P123" s="87"/>
      <c r="Q123" s="87"/>
      <c r="R123" s="87"/>
      <c r="S123" s="87"/>
      <c r="T123" s="87"/>
      <c r="U123" s="88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142</v>
      </c>
      <c r="AU123" s="18" t="s">
        <v>80</v>
      </c>
    </row>
    <row r="124" s="2" customFormat="1">
      <c r="A124" s="40"/>
      <c r="B124" s="41"/>
      <c r="C124" s="42"/>
      <c r="D124" s="212" t="s">
        <v>144</v>
      </c>
      <c r="E124" s="42"/>
      <c r="F124" s="216" t="s">
        <v>221</v>
      </c>
      <c r="G124" s="42"/>
      <c r="H124" s="42"/>
      <c r="I124" s="149"/>
      <c r="J124" s="42"/>
      <c r="K124" s="42"/>
      <c r="L124" s="46"/>
      <c r="M124" s="214"/>
      <c r="N124" s="215"/>
      <c r="O124" s="87"/>
      <c r="P124" s="87"/>
      <c r="Q124" s="87"/>
      <c r="R124" s="87"/>
      <c r="S124" s="87"/>
      <c r="T124" s="87"/>
      <c r="U124" s="88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144</v>
      </c>
      <c r="AU124" s="18" t="s">
        <v>80</v>
      </c>
    </row>
    <row r="125" s="2" customFormat="1" ht="21.75" customHeight="1">
      <c r="A125" s="40"/>
      <c r="B125" s="41"/>
      <c r="C125" s="199" t="s">
        <v>8</v>
      </c>
      <c r="D125" s="199" t="s">
        <v>135</v>
      </c>
      <c r="E125" s="200" t="s">
        <v>222</v>
      </c>
      <c r="F125" s="201" t="s">
        <v>223</v>
      </c>
      <c r="G125" s="202" t="s">
        <v>165</v>
      </c>
      <c r="H125" s="203">
        <v>46</v>
      </c>
      <c r="I125" s="204"/>
      <c r="J125" s="205">
        <f>ROUND(I125*H125,2)</f>
        <v>0</v>
      </c>
      <c r="K125" s="201" t="s">
        <v>39</v>
      </c>
      <c r="L125" s="46"/>
      <c r="M125" s="206" t="s">
        <v>39</v>
      </c>
      <c r="N125" s="207" t="s">
        <v>53</v>
      </c>
      <c r="O125" s="87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8">
        <f>S125*H125</f>
        <v>0</v>
      </c>
      <c r="U125" s="209" t="s">
        <v>39</v>
      </c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0" t="s">
        <v>139</v>
      </c>
      <c r="AT125" s="210" t="s">
        <v>135</v>
      </c>
      <c r="AU125" s="210" t="s">
        <v>80</v>
      </c>
      <c r="AY125" s="18" t="s">
        <v>140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8" t="s">
        <v>139</v>
      </c>
      <c r="BK125" s="211">
        <f>ROUND(I125*H125,2)</f>
        <v>0</v>
      </c>
      <c r="BL125" s="18" t="s">
        <v>139</v>
      </c>
      <c r="BM125" s="210" t="s">
        <v>224</v>
      </c>
    </row>
    <row r="126" s="2" customFormat="1">
      <c r="A126" s="40"/>
      <c r="B126" s="41"/>
      <c r="C126" s="42"/>
      <c r="D126" s="212" t="s">
        <v>142</v>
      </c>
      <c r="E126" s="42"/>
      <c r="F126" s="213" t="s">
        <v>225</v>
      </c>
      <c r="G126" s="42"/>
      <c r="H126" s="42"/>
      <c r="I126" s="149"/>
      <c r="J126" s="42"/>
      <c r="K126" s="42"/>
      <c r="L126" s="46"/>
      <c r="M126" s="214"/>
      <c r="N126" s="215"/>
      <c r="O126" s="87"/>
      <c r="P126" s="87"/>
      <c r="Q126" s="87"/>
      <c r="R126" s="87"/>
      <c r="S126" s="87"/>
      <c r="T126" s="87"/>
      <c r="U126" s="88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142</v>
      </c>
      <c r="AU126" s="18" t="s">
        <v>80</v>
      </c>
    </row>
    <row r="127" s="2" customFormat="1">
      <c r="A127" s="40"/>
      <c r="B127" s="41"/>
      <c r="C127" s="42"/>
      <c r="D127" s="212" t="s">
        <v>144</v>
      </c>
      <c r="E127" s="42"/>
      <c r="F127" s="216" t="s">
        <v>226</v>
      </c>
      <c r="G127" s="42"/>
      <c r="H127" s="42"/>
      <c r="I127" s="149"/>
      <c r="J127" s="42"/>
      <c r="K127" s="42"/>
      <c r="L127" s="46"/>
      <c r="M127" s="214"/>
      <c r="N127" s="215"/>
      <c r="O127" s="87"/>
      <c r="P127" s="87"/>
      <c r="Q127" s="87"/>
      <c r="R127" s="87"/>
      <c r="S127" s="87"/>
      <c r="T127" s="87"/>
      <c r="U127" s="88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144</v>
      </c>
      <c r="AU127" s="18" t="s">
        <v>80</v>
      </c>
    </row>
    <row r="128" s="2" customFormat="1" ht="21.75" customHeight="1">
      <c r="A128" s="40"/>
      <c r="B128" s="41"/>
      <c r="C128" s="199" t="s">
        <v>227</v>
      </c>
      <c r="D128" s="199" t="s">
        <v>135</v>
      </c>
      <c r="E128" s="200" t="s">
        <v>228</v>
      </c>
      <c r="F128" s="201" t="s">
        <v>229</v>
      </c>
      <c r="G128" s="202" t="s">
        <v>165</v>
      </c>
      <c r="H128" s="203">
        <v>92</v>
      </c>
      <c r="I128" s="204"/>
      <c r="J128" s="205">
        <f>ROUND(I128*H128,2)</f>
        <v>0</v>
      </c>
      <c r="K128" s="201" t="s">
        <v>39</v>
      </c>
      <c r="L128" s="46"/>
      <c r="M128" s="206" t="s">
        <v>39</v>
      </c>
      <c r="N128" s="207" t="s">
        <v>53</v>
      </c>
      <c r="O128" s="87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8">
        <f>S128*H128</f>
        <v>0</v>
      </c>
      <c r="U128" s="209" t="s">
        <v>39</v>
      </c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139</v>
      </c>
      <c r="AT128" s="210" t="s">
        <v>135</v>
      </c>
      <c r="AU128" s="210" t="s">
        <v>80</v>
      </c>
      <c r="AY128" s="18" t="s">
        <v>140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8" t="s">
        <v>139</v>
      </c>
      <c r="BK128" s="211">
        <f>ROUND(I128*H128,2)</f>
        <v>0</v>
      </c>
      <c r="BL128" s="18" t="s">
        <v>139</v>
      </c>
      <c r="BM128" s="210" t="s">
        <v>230</v>
      </c>
    </row>
    <row r="129" s="2" customFormat="1">
      <c r="A129" s="40"/>
      <c r="B129" s="41"/>
      <c r="C129" s="42"/>
      <c r="D129" s="212" t="s">
        <v>142</v>
      </c>
      <c r="E129" s="42"/>
      <c r="F129" s="213" t="s">
        <v>231</v>
      </c>
      <c r="G129" s="42"/>
      <c r="H129" s="42"/>
      <c r="I129" s="149"/>
      <c r="J129" s="42"/>
      <c r="K129" s="42"/>
      <c r="L129" s="46"/>
      <c r="M129" s="214"/>
      <c r="N129" s="215"/>
      <c r="O129" s="87"/>
      <c r="P129" s="87"/>
      <c r="Q129" s="87"/>
      <c r="R129" s="87"/>
      <c r="S129" s="87"/>
      <c r="T129" s="87"/>
      <c r="U129" s="88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142</v>
      </c>
      <c r="AU129" s="18" t="s">
        <v>80</v>
      </c>
    </row>
    <row r="130" s="2" customFormat="1">
      <c r="A130" s="40"/>
      <c r="B130" s="41"/>
      <c r="C130" s="42"/>
      <c r="D130" s="212" t="s">
        <v>144</v>
      </c>
      <c r="E130" s="42"/>
      <c r="F130" s="216" t="s">
        <v>232</v>
      </c>
      <c r="G130" s="42"/>
      <c r="H130" s="42"/>
      <c r="I130" s="149"/>
      <c r="J130" s="42"/>
      <c r="K130" s="42"/>
      <c r="L130" s="46"/>
      <c r="M130" s="214"/>
      <c r="N130" s="215"/>
      <c r="O130" s="87"/>
      <c r="P130" s="87"/>
      <c r="Q130" s="87"/>
      <c r="R130" s="87"/>
      <c r="S130" s="87"/>
      <c r="T130" s="87"/>
      <c r="U130" s="88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144</v>
      </c>
      <c r="AU130" s="18" t="s">
        <v>80</v>
      </c>
    </row>
    <row r="131" s="2" customFormat="1" ht="21.75" customHeight="1">
      <c r="A131" s="40"/>
      <c r="B131" s="41"/>
      <c r="C131" s="199" t="s">
        <v>233</v>
      </c>
      <c r="D131" s="199" t="s">
        <v>135</v>
      </c>
      <c r="E131" s="200" t="s">
        <v>234</v>
      </c>
      <c r="F131" s="201" t="s">
        <v>235</v>
      </c>
      <c r="G131" s="202" t="s">
        <v>148</v>
      </c>
      <c r="H131" s="203">
        <v>39.286999999999999</v>
      </c>
      <c r="I131" s="204"/>
      <c r="J131" s="205">
        <f>ROUND(I131*H131,2)</f>
        <v>0</v>
      </c>
      <c r="K131" s="201" t="s">
        <v>39</v>
      </c>
      <c r="L131" s="46"/>
      <c r="M131" s="206" t="s">
        <v>39</v>
      </c>
      <c r="N131" s="207" t="s">
        <v>53</v>
      </c>
      <c r="O131" s="87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8">
        <f>S131*H131</f>
        <v>0</v>
      </c>
      <c r="U131" s="209" t="s">
        <v>39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0" t="s">
        <v>139</v>
      </c>
      <c r="AT131" s="210" t="s">
        <v>135</v>
      </c>
      <c r="AU131" s="210" t="s">
        <v>80</v>
      </c>
      <c r="AY131" s="18" t="s">
        <v>140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8" t="s">
        <v>139</v>
      </c>
      <c r="BK131" s="211">
        <f>ROUND(I131*H131,2)</f>
        <v>0</v>
      </c>
      <c r="BL131" s="18" t="s">
        <v>139</v>
      </c>
      <c r="BM131" s="210" t="s">
        <v>236</v>
      </c>
    </row>
    <row r="132" s="2" customFormat="1">
      <c r="A132" s="40"/>
      <c r="B132" s="41"/>
      <c r="C132" s="42"/>
      <c r="D132" s="212" t="s">
        <v>142</v>
      </c>
      <c r="E132" s="42"/>
      <c r="F132" s="213" t="s">
        <v>237</v>
      </c>
      <c r="G132" s="42"/>
      <c r="H132" s="42"/>
      <c r="I132" s="149"/>
      <c r="J132" s="42"/>
      <c r="K132" s="42"/>
      <c r="L132" s="46"/>
      <c r="M132" s="214"/>
      <c r="N132" s="215"/>
      <c r="O132" s="87"/>
      <c r="P132" s="87"/>
      <c r="Q132" s="87"/>
      <c r="R132" s="87"/>
      <c r="S132" s="87"/>
      <c r="T132" s="87"/>
      <c r="U132" s="88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142</v>
      </c>
      <c r="AU132" s="18" t="s">
        <v>80</v>
      </c>
    </row>
    <row r="133" s="2" customFormat="1" ht="21.75" customHeight="1">
      <c r="A133" s="40"/>
      <c r="B133" s="41"/>
      <c r="C133" s="199" t="s">
        <v>238</v>
      </c>
      <c r="D133" s="199" t="s">
        <v>135</v>
      </c>
      <c r="E133" s="200" t="s">
        <v>239</v>
      </c>
      <c r="F133" s="201" t="s">
        <v>240</v>
      </c>
      <c r="G133" s="202" t="s">
        <v>241</v>
      </c>
      <c r="H133" s="203">
        <v>19</v>
      </c>
      <c r="I133" s="204"/>
      <c r="J133" s="205">
        <f>ROUND(I133*H133,2)</f>
        <v>0</v>
      </c>
      <c r="K133" s="201" t="s">
        <v>39</v>
      </c>
      <c r="L133" s="46"/>
      <c r="M133" s="206" t="s">
        <v>39</v>
      </c>
      <c r="N133" s="207" t="s">
        <v>53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8">
        <f>S133*H133</f>
        <v>0</v>
      </c>
      <c r="U133" s="209" t="s">
        <v>39</v>
      </c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139</v>
      </c>
      <c r="AT133" s="210" t="s">
        <v>135</v>
      </c>
      <c r="AU133" s="210" t="s">
        <v>80</v>
      </c>
      <c r="AY133" s="18" t="s">
        <v>140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8" t="s">
        <v>139</v>
      </c>
      <c r="BK133" s="211">
        <f>ROUND(I133*H133,2)</f>
        <v>0</v>
      </c>
      <c r="BL133" s="18" t="s">
        <v>139</v>
      </c>
      <c r="BM133" s="210" t="s">
        <v>242</v>
      </c>
    </row>
    <row r="134" s="2" customFormat="1">
      <c r="A134" s="40"/>
      <c r="B134" s="41"/>
      <c r="C134" s="42"/>
      <c r="D134" s="212" t="s">
        <v>142</v>
      </c>
      <c r="E134" s="42"/>
      <c r="F134" s="213" t="s">
        <v>243</v>
      </c>
      <c r="G134" s="42"/>
      <c r="H134" s="42"/>
      <c r="I134" s="149"/>
      <c r="J134" s="42"/>
      <c r="K134" s="42"/>
      <c r="L134" s="46"/>
      <c r="M134" s="214"/>
      <c r="N134" s="215"/>
      <c r="O134" s="87"/>
      <c r="P134" s="87"/>
      <c r="Q134" s="87"/>
      <c r="R134" s="87"/>
      <c r="S134" s="87"/>
      <c r="T134" s="87"/>
      <c r="U134" s="88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142</v>
      </c>
      <c r="AU134" s="18" t="s">
        <v>80</v>
      </c>
    </row>
    <row r="135" s="2" customFormat="1" ht="21.75" customHeight="1">
      <c r="A135" s="40"/>
      <c r="B135" s="41"/>
      <c r="C135" s="199" t="s">
        <v>244</v>
      </c>
      <c r="D135" s="199" t="s">
        <v>135</v>
      </c>
      <c r="E135" s="200" t="s">
        <v>245</v>
      </c>
      <c r="F135" s="201" t="s">
        <v>246</v>
      </c>
      <c r="G135" s="202" t="s">
        <v>241</v>
      </c>
      <c r="H135" s="203">
        <v>4</v>
      </c>
      <c r="I135" s="204"/>
      <c r="J135" s="205">
        <f>ROUND(I135*H135,2)</f>
        <v>0</v>
      </c>
      <c r="K135" s="201" t="s">
        <v>39</v>
      </c>
      <c r="L135" s="46"/>
      <c r="M135" s="206" t="s">
        <v>39</v>
      </c>
      <c r="N135" s="207" t="s">
        <v>53</v>
      </c>
      <c r="O135" s="87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8">
        <f>S135*H135</f>
        <v>0</v>
      </c>
      <c r="U135" s="209" t="s">
        <v>39</v>
      </c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0" t="s">
        <v>139</v>
      </c>
      <c r="AT135" s="210" t="s">
        <v>135</v>
      </c>
      <c r="AU135" s="210" t="s">
        <v>80</v>
      </c>
      <c r="AY135" s="18" t="s">
        <v>140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8" t="s">
        <v>139</v>
      </c>
      <c r="BK135" s="211">
        <f>ROUND(I135*H135,2)</f>
        <v>0</v>
      </c>
      <c r="BL135" s="18" t="s">
        <v>139</v>
      </c>
      <c r="BM135" s="210" t="s">
        <v>247</v>
      </c>
    </row>
    <row r="136" s="2" customFormat="1">
      <c r="A136" s="40"/>
      <c r="B136" s="41"/>
      <c r="C136" s="42"/>
      <c r="D136" s="212" t="s">
        <v>142</v>
      </c>
      <c r="E136" s="42"/>
      <c r="F136" s="213" t="s">
        <v>248</v>
      </c>
      <c r="G136" s="42"/>
      <c r="H136" s="42"/>
      <c r="I136" s="149"/>
      <c r="J136" s="42"/>
      <c r="K136" s="42"/>
      <c r="L136" s="46"/>
      <c r="M136" s="214"/>
      <c r="N136" s="215"/>
      <c r="O136" s="87"/>
      <c r="P136" s="87"/>
      <c r="Q136" s="87"/>
      <c r="R136" s="87"/>
      <c r="S136" s="87"/>
      <c r="T136" s="87"/>
      <c r="U136" s="88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142</v>
      </c>
      <c r="AU136" s="18" t="s">
        <v>80</v>
      </c>
    </row>
    <row r="137" s="2" customFormat="1" ht="21.75" customHeight="1">
      <c r="A137" s="40"/>
      <c r="B137" s="41"/>
      <c r="C137" s="199" t="s">
        <v>249</v>
      </c>
      <c r="D137" s="199" t="s">
        <v>135</v>
      </c>
      <c r="E137" s="200" t="s">
        <v>250</v>
      </c>
      <c r="F137" s="201" t="s">
        <v>251</v>
      </c>
      <c r="G137" s="202" t="s">
        <v>148</v>
      </c>
      <c r="H137" s="203">
        <v>39.286999999999999</v>
      </c>
      <c r="I137" s="204"/>
      <c r="J137" s="205">
        <f>ROUND(I137*H137,2)</f>
        <v>0</v>
      </c>
      <c r="K137" s="201" t="s">
        <v>39</v>
      </c>
      <c r="L137" s="46"/>
      <c r="M137" s="206" t="s">
        <v>39</v>
      </c>
      <c r="N137" s="207" t="s">
        <v>53</v>
      </c>
      <c r="O137" s="87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8">
        <f>S137*H137</f>
        <v>0</v>
      </c>
      <c r="U137" s="209" t="s">
        <v>39</v>
      </c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0" t="s">
        <v>139</v>
      </c>
      <c r="AT137" s="210" t="s">
        <v>135</v>
      </c>
      <c r="AU137" s="210" t="s">
        <v>80</v>
      </c>
      <c r="AY137" s="18" t="s">
        <v>140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8" t="s">
        <v>139</v>
      </c>
      <c r="BK137" s="211">
        <f>ROUND(I137*H137,2)</f>
        <v>0</v>
      </c>
      <c r="BL137" s="18" t="s">
        <v>139</v>
      </c>
      <c r="BM137" s="210" t="s">
        <v>252</v>
      </c>
    </row>
    <row r="138" s="2" customFormat="1">
      <c r="A138" s="40"/>
      <c r="B138" s="41"/>
      <c r="C138" s="42"/>
      <c r="D138" s="212" t="s">
        <v>142</v>
      </c>
      <c r="E138" s="42"/>
      <c r="F138" s="213" t="s">
        <v>253</v>
      </c>
      <c r="G138" s="42"/>
      <c r="H138" s="42"/>
      <c r="I138" s="149"/>
      <c r="J138" s="42"/>
      <c r="K138" s="42"/>
      <c r="L138" s="46"/>
      <c r="M138" s="214"/>
      <c r="N138" s="215"/>
      <c r="O138" s="87"/>
      <c r="P138" s="87"/>
      <c r="Q138" s="87"/>
      <c r="R138" s="87"/>
      <c r="S138" s="87"/>
      <c r="T138" s="87"/>
      <c r="U138" s="88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142</v>
      </c>
      <c r="AU138" s="18" t="s">
        <v>80</v>
      </c>
    </row>
    <row r="139" s="2" customFormat="1" ht="21.75" customHeight="1">
      <c r="A139" s="40"/>
      <c r="B139" s="41"/>
      <c r="C139" s="199" t="s">
        <v>7</v>
      </c>
      <c r="D139" s="199" t="s">
        <v>135</v>
      </c>
      <c r="E139" s="200" t="s">
        <v>254</v>
      </c>
      <c r="F139" s="201" t="s">
        <v>255</v>
      </c>
      <c r="G139" s="202" t="s">
        <v>148</v>
      </c>
      <c r="H139" s="203">
        <v>39.286999999999999</v>
      </c>
      <c r="I139" s="204"/>
      <c r="J139" s="205">
        <f>ROUND(I139*H139,2)</f>
        <v>0</v>
      </c>
      <c r="K139" s="201" t="s">
        <v>39</v>
      </c>
      <c r="L139" s="46"/>
      <c r="M139" s="206" t="s">
        <v>39</v>
      </c>
      <c r="N139" s="207" t="s">
        <v>53</v>
      </c>
      <c r="O139" s="8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8">
        <f>S139*H139</f>
        <v>0</v>
      </c>
      <c r="U139" s="209" t="s">
        <v>39</v>
      </c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0" t="s">
        <v>139</v>
      </c>
      <c r="AT139" s="210" t="s">
        <v>135</v>
      </c>
      <c r="AU139" s="210" t="s">
        <v>80</v>
      </c>
      <c r="AY139" s="18" t="s">
        <v>140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8" t="s">
        <v>139</v>
      </c>
      <c r="BK139" s="211">
        <f>ROUND(I139*H139,2)</f>
        <v>0</v>
      </c>
      <c r="BL139" s="18" t="s">
        <v>139</v>
      </c>
      <c r="BM139" s="210" t="s">
        <v>256</v>
      </c>
    </row>
    <row r="140" s="2" customFormat="1">
      <c r="A140" s="40"/>
      <c r="B140" s="41"/>
      <c r="C140" s="42"/>
      <c r="D140" s="212" t="s">
        <v>142</v>
      </c>
      <c r="E140" s="42"/>
      <c r="F140" s="213" t="s">
        <v>257</v>
      </c>
      <c r="G140" s="42"/>
      <c r="H140" s="42"/>
      <c r="I140" s="149"/>
      <c r="J140" s="42"/>
      <c r="K140" s="42"/>
      <c r="L140" s="46"/>
      <c r="M140" s="214"/>
      <c r="N140" s="215"/>
      <c r="O140" s="87"/>
      <c r="P140" s="87"/>
      <c r="Q140" s="87"/>
      <c r="R140" s="87"/>
      <c r="S140" s="87"/>
      <c r="T140" s="87"/>
      <c r="U140" s="88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142</v>
      </c>
      <c r="AU140" s="18" t="s">
        <v>80</v>
      </c>
    </row>
    <row r="141" s="2" customFormat="1" ht="16.5" customHeight="1">
      <c r="A141" s="40"/>
      <c r="B141" s="41"/>
      <c r="C141" s="199" t="s">
        <v>258</v>
      </c>
      <c r="D141" s="199" t="s">
        <v>135</v>
      </c>
      <c r="E141" s="200" t="s">
        <v>259</v>
      </c>
      <c r="F141" s="201" t="s">
        <v>260</v>
      </c>
      <c r="G141" s="202" t="s">
        <v>261</v>
      </c>
      <c r="H141" s="203">
        <v>1</v>
      </c>
      <c r="I141" s="204"/>
      <c r="J141" s="205">
        <f>ROUND(I141*H141,2)</f>
        <v>0</v>
      </c>
      <c r="K141" s="201" t="s">
        <v>39</v>
      </c>
      <c r="L141" s="46"/>
      <c r="M141" s="206" t="s">
        <v>39</v>
      </c>
      <c r="N141" s="207" t="s">
        <v>53</v>
      </c>
      <c r="O141" s="87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8">
        <f>S141*H141</f>
        <v>0</v>
      </c>
      <c r="U141" s="209" t="s">
        <v>39</v>
      </c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0" t="s">
        <v>139</v>
      </c>
      <c r="AT141" s="210" t="s">
        <v>135</v>
      </c>
      <c r="AU141" s="210" t="s">
        <v>80</v>
      </c>
      <c r="AY141" s="18" t="s">
        <v>140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8" t="s">
        <v>139</v>
      </c>
      <c r="BK141" s="211">
        <f>ROUND(I141*H141,2)</f>
        <v>0</v>
      </c>
      <c r="BL141" s="18" t="s">
        <v>139</v>
      </c>
      <c r="BM141" s="210" t="s">
        <v>262</v>
      </c>
    </row>
    <row r="142" s="2" customFormat="1">
      <c r="A142" s="40"/>
      <c r="B142" s="41"/>
      <c r="C142" s="42"/>
      <c r="D142" s="212" t="s">
        <v>142</v>
      </c>
      <c r="E142" s="42"/>
      <c r="F142" s="213" t="s">
        <v>263</v>
      </c>
      <c r="G142" s="42"/>
      <c r="H142" s="42"/>
      <c r="I142" s="149"/>
      <c r="J142" s="42"/>
      <c r="K142" s="42"/>
      <c r="L142" s="46"/>
      <c r="M142" s="214"/>
      <c r="N142" s="215"/>
      <c r="O142" s="87"/>
      <c r="P142" s="87"/>
      <c r="Q142" s="87"/>
      <c r="R142" s="87"/>
      <c r="S142" s="87"/>
      <c r="T142" s="87"/>
      <c r="U142" s="88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142</v>
      </c>
      <c r="AU142" s="18" t="s">
        <v>80</v>
      </c>
    </row>
    <row r="143" s="2" customFormat="1" ht="16.5" customHeight="1">
      <c r="A143" s="40"/>
      <c r="B143" s="41"/>
      <c r="C143" s="199" t="s">
        <v>264</v>
      </c>
      <c r="D143" s="199" t="s">
        <v>135</v>
      </c>
      <c r="E143" s="200" t="s">
        <v>265</v>
      </c>
      <c r="F143" s="201" t="s">
        <v>266</v>
      </c>
      <c r="G143" s="202" t="s">
        <v>261</v>
      </c>
      <c r="H143" s="203">
        <v>1</v>
      </c>
      <c r="I143" s="204"/>
      <c r="J143" s="205">
        <f>ROUND(I143*H143,2)</f>
        <v>0</v>
      </c>
      <c r="K143" s="201" t="s">
        <v>39</v>
      </c>
      <c r="L143" s="46"/>
      <c r="M143" s="206" t="s">
        <v>39</v>
      </c>
      <c r="N143" s="207" t="s">
        <v>53</v>
      </c>
      <c r="O143" s="8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8">
        <f>S143*H143</f>
        <v>0</v>
      </c>
      <c r="U143" s="209" t="s">
        <v>39</v>
      </c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139</v>
      </c>
      <c r="AT143" s="210" t="s">
        <v>135</v>
      </c>
      <c r="AU143" s="210" t="s">
        <v>80</v>
      </c>
      <c r="AY143" s="18" t="s">
        <v>140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8" t="s">
        <v>139</v>
      </c>
      <c r="BK143" s="211">
        <f>ROUND(I143*H143,2)</f>
        <v>0</v>
      </c>
      <c r="BL143" s="18" t="s">
        <v>139</v>
      </c>
      <c r="BM143" s="210" t="s">
        <v>267</v>
      </c>
    </row>
    <row r="144" s="2" customFormat="1">
      <c r="A144" s="40"/>
      <c r="B144" s="41"/>
      <c r="C144" s="42"/>
      <c r="D144" s="212" t="s">
        <v>142</v>
      </c>
      <c r="E144" s="42"/>
      <c r="F144" s="213" t="s">
        <v>268</v>
      </c>
      <c r="G144" s="42"/>
      <c r="H144" s="42"/>
      <c r="I144" s="149"/>
      <c r="J144" s="42"/>
      <c r="K144" s="42"/>
      <c r="L144" s="46"/>
      <c r="M144" s="214"/>
      <c r="N144" s="215"/>
      <c r="O144" s="87"/>
      <c r="P144" s="87"/>
      <c r="Q144" s="87"/>
      <c r="R144" s="87"/>
      <c r="S144" s="87"/>
      <c r="T144" s="87"/>
      <c r="U144" s="88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142</v>
      </c>
      <c r="AU144" s="18" t="s">
        <v>80</v>
      </c>
    </row>
    <row r="145" s="2" customFormat="1" ht="21.75" customHeight="1">
      <c r="A145" s="40"/>
      <c r="B145" s="41"/>
      <c r="C145" s="199" t="s">
        <v>269</v>
      </c>
      <c r="D145" s="199" t="s">
        <v>135</v>
      </c>
      <c r="E145" s="200" t="s">
        <v>270</v>
      </c>
      <c r="F145" s="201" t="s">
        <v>271</v>
      </c>
      <c r="G145" s="202" t="s">
        <v>148</v>
      </c>
      <c r="H145" s="203">
        <v>27.731999999999999</v>
      </c>
      <c r="I145" s="204"/>
      <c r="J145" s="205">
        <f>ROUND(I145*H145,2)</f>
        <v>0</v>
      </c>
      <c r="K145" s="201" t="s">
        <v>39</v>
      </c>
      <c r="L145" s="46"/>
      <c r="M145" s="206" t="s">
        <v>39</v>
      </c>
      <c r="N145" s="207" t="s">
        <v>53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8">
        <f>S145*H145</f>
        <v>0</v>
      </c>
      <c r="U145" s="209" t="s">
        <v>39</v>
      </c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139</v>
      </c>
      <c r="AT145" s="210" t="s">
        <v>135</v>
      </c>
      <c r="AU145" s="210" t="s">
        <v>80</v>
      </c>
      <c r="AY145" s="18" t="s">
        <v>140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8" t="s">
        <v>139</v>
      </c>
      <c r="BK145" s="211">
        <f>ROUND(I145*H145,2)</f>
        <v>0</v>
      </c>
      <c r="BL145" s="18" t="s">
        <v>139</v>
      </c>
      <c r="BM145" s="210" t="s">
        <v>272</v>
      </c>
    </row>
    <row r="146" s="2" customFormat="1">
      <c r="A146" s="40"/>
      <c r="B146" s="41"/>
      <c r="C146" s="42"/>
      <c r="D146" s="212" t="s">
        <v>142</v>
      </c>
      <c r="E146" s="42"/>
      <c r="F146" s="213" t="s">
        <v>273</v>
      </c>
      <c r="G146" s="42"/>
      <c r="H146" s="42"/>
      <c r="I146" s="149"/>
      <c r="J146" s="42"/>
      <c r="K146" s="42"/>
      <c r="L146" s="46"/>
      <c r="M146" s="214"/>
      <c r="N146" s="215"/>
      <c r="O146" s="87"/>
      <c r="P146" s="87"/>
      <c r="Q146" s="87"/>
      <c r="R146" s="87"/>
      <c r="S146" s="87"/>
      <c r="T146" s="87"/>
      <c r="U146" s="88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142</v>
      </c>
      <c r="AU146" s="18" t="s">
        <v>80</v>
      </c>
    </row>
    <row r="147" s="2" customFormat="1">
      <c r="A147" s="40"/>
      <c r="B147" s="41"/>
      <c r="C147" s="42"/>
      <c r="D147" s="212" t="s">
        <v>144</v>
      </c>
      <c r="E147" s="42"/>
      <c r="F147" s="216" t="s">
        <v>274</v>
      </c>
      <c r="G147" s="42"/>
      <c r="H147" s="42"/>
      <c r="I147" s="149"/>
      <c r="J147" s="42"/>
      <c r="K147" s="42"/>
      <c r="L147" s="46"/>
      <c r="M147" s="214"/>
      <c r="N147" s="215"/>
      <c r="O147" s="87"/>
      <c r="P147" s="87"/>
      <c r="Q147" s="87"/>
      <c r="R147" s="87"/>
      <c r="S147" s="87"/>
      <c r="T147" s="87"/>
      <c r="U147" s="88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144</v>
      </c>
      <c r="AU147" s="18" t="s">
        <v>80</v>
      </c>
    </row>
    <row r="148" s="2" customFormat="1" ht="21.75" customHeight="1">
      <c r="A148" s="40"/>
      <c r="B148" s="41"/>
      <c r="C148" s="199" t="s">
        <v>275</v>
      </c>
      <c r="D148" s="199" t="s">
        <v>135</v>
      </c>
      <c r="E148" s="200" t="s">
        <v>276</v>
      </c>
      <c r="F148" s="201" t="s">
        <v>277</v>
      </c>
      <c r="G148" s="202" t="s">
        <v>278</v>
      </c>
      <c r="H148" s="203">
        <v>1.45</v>
      </c>
      <c r="I148" s="204"/>
      <c r="J148" s="205">
        <f>ROUND(I148*H148,2)</f>
        <v>0</v>
      </c>
      <c r="K148" s="201" t="s">
        <v>39</v>
      </c>
      <c r="L148" s="46"/>
      <c r="M148" s="206" t="s">
        <v>39</v>
      </c>
      <c r="N148" s="207" t="s">
        <v>53</v>
      </c>
      <c r="O148" s="87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8">
        <f>S148*H148</f>
        <v>0</v>
      </c>
      <c r="U148" s="209" t="s">
        <v>39</v>
      </c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0" t="s">
        <v>139</v>
      </c>
      <c r="AT148" s="210" t="s">
        <v>135</v>
      </c>
      <c r="AU148" s="210" t="s">
        <v>80</v>
      </c>
      <c r="AY148" s="18" t="s">
        <v>140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8" t="s">
        <v>139</v>
      </c>
      <c r="BK148" s="211">
        <f>ROUND(I148*H148,2)</f>
        <v>0</v>
      </c>
      <c r="BL148" s="18" t="s">
        <v>139</v>
      </c>
      <c r="BM148" s="210" t="s">
        <v>279</v>
      </c>
    </row>
    <row r="149" s="2" customFormat="1">
      <c r="A149" s="40"/>
      <c r="B149" s="41"/>
      <c r="C149" s="42"/>
      <c r="D149" s="212" t="s">
        <v>142</v>
      </c>
      <c r="E149" s="42"/>
      <c r="F149" s="213" t="s">
        <v>280</v>
      </c>
      <c r="G149" s="42"/>
      <c r="H149" s="42"/>
      <c r="I149" s="149"/>
      <c r="J149" s="42"/>
      <c r="K149" s="42"/>
      <c r="L149" s="46"/>
      <c r="M149" s="214"/>
      <c r="N149" s="215"/>
      <c r="O149" s="87"/>
      <c r="P149" s="87"/>
      <c r="Q149" s="87"/>
      <c r="R149" s="87"/>
      <c r="S149" s="87"/>
      <c r="T149" s="87"/>
      <c r="U149" s="88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142</v>
      </c>
      <c r="AU149" s="18" t="s">
        <v>80</v>
      </c>
    </row>
    <row r="150" s="2" customFormat="1" ht="16.5" customHeight="1">
      <c r="A150" s="40"/>
      <c r="B150" s="41"/>
      <c r="C150" s="199" t="s">
        <v>281</v>
      </c>
      <c r="D150" s="199" t="s">
        <v>135</v>
      </c>
      <c r="E150" s="200" t="s">
        <v>282</v>
      </c>
      <c r="F150" s="201" t="s">
        <v>283</v>
      </c>
      <c r="G150" s="202" t="s">
        <v>165</v>
      </c>
      <c r="H150" s="203">
        <v>4</v>
      </c>
      <c r="I150" s="204"/>
      <c r="J150" s="205">
        <f>ROUND(I150*H150,2)</f>
        <v>0</v>
      </c>
      <c r="K150" s="201" t="s">
        <v>39</v>
      </c>
      <c r="L150" s="46"/>
      <c r="M150" s="206" t="s">
        <v>39</v>
      </c>
      <c r="N150" s="207" t="s">
        <v>53</v>
      </c>
      <c r="O150" s="87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8">
        <f>S150*H150</f>
        <v>0</v>
      </c>
      <c r="U150" s="209" t="s">
        <v>39</v>
      </c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0" t="s">
        <v>139</v>
      </c>
      <c r="AT150" s="210" t="s">
        <v>135</v>
      </c>
      <c r="AU150" s="210" t="s">
        <v>80</v>
      </c>
      <c r="AY150" s="18" t="s">
        <v>140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8" t="s">
        <v>139</v>
      </c>
      <c r="BK150" s="211">
        <f>ROUND(I150*H150,2)</f>
        <v>0</v>
      </c>
      <c r="BL150" s="18" t="s">
        <v>139</v>
      </c>
      <c r="BM150" s="210" t="s">
        <v>284</v>
      </c>
    </row>
    <row r="151" s="2" customFormat="1">
      <c r="A151" s="40"/>
      <c r="B151" s="41"/>
      <c r="C151" s="42"/>
      <c r="D151" s="212" t="s">
        <v>142</v>
      </c>
      <c r="E151" s="42"/>
      <c r="F151" s="213" t="s">
        <v>285</v>
      </c>
      <c r="G151" s="42"/>
      <c r="H151" s="42"/>
      <c r="I151" s="149"/>
      <c r="J151" s="42"/>
      <c r="K151" s="42"/>
      <c r="L151" s="46"/>
      <c r="M151" s="214"/>
      <c r="N151" s="215"/>
      <c r="O151" s="87"/>
      <c r="P151" s="87"/>
      <c r="Q151" s="87"/>
      <c r="R151" s="87"/>
      <c r="S151" s="87"/>
      <c r="T151" s="87"/>
      <c r="U151" s="88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142</v>
      </c>
      <c r="AU151" s="18" t="s">
        <v>80</v>
      </c>
    </row>
    <row r="152" s="2" customFormat="1">
      <c r="A152" s="40"/>
      <c r="B152" s="41"/>
      <c r="C152" s="42"/>
      <c r="D152" s="212" t="s">
        <v>144</v>
      </c>
      <c r="E152" s="42"/>
      <c r="F152" s="216" t="s">
        <v>286</v>
      </c>
      <c r="G152" s="42"/>
      <c r="H152" s="42"/>
      <c r="I152" s="149"/>
      <c r="J152" s="42"/>
      <c r="K152" s="42"/>
      <c r="L152" s="46"/>
      <c r="M152" s="214"/>
      <c r="N152" s="215"/>
      <c r="O152" s="87"/>
      <c r="P152" s="87"/>
      <c r="Q152" s="87"/>
      <c r="R152" s="87"/>
      <c r="S152" s="87"/>
      <c r="T152" s="87"/>
      <c r="U152" s="88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144</v>
      </c>
      <c r="AU152" s="18" t="s">
        <v>80</v>
      </c>
    </row>
    <row r="153" s="2" customFormat="1" ht="16.5" customHeight="1">
      <c r="A153" s="40"/>
      <c r="B153" s="41"/>
      <c r="C153" s="199" t="s">
        <v>287</v>
      </c>
      <c r="D153" s="199" t="s">
        <v>135</v>
      </c>
      <c r="E153" s="200" t="s">
        <v>288</v>
      </c>
      <c r="F153" s="201" t="s">
        <v>289</v>
      </c>
      <c r="G153" s="202" t="s">
        <v>165</v>
      </c>
      <c r="H153" s="203">
        <v>13</v>
      </c>
      <c r="I153" s="204"/>
      <c r="J153" s="205">
        <f>ROUND(I153*H153,2)</f>
        <v>0</v>
      </c>
      <c r="K153" s="201" t="s">
        <v>39</v>
      </c>
      <c r="L153" s="46"/>
      <c r="M153" s="206" t="s">
        <v>39</v>
      </c>
      <c r="N153" s="207" t="s">
        <v>53</v>
      </c>
      <c r="O153" s="87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8">
        <f>S153*H153</f>
        <v>0</v>
      </c>
      <c r="U153" s="209" t="s">
        <v>39</v>
      </c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139</v>
      </c>
      <c r="AT153" s="210" t="s">
        <v>135</v>
      </c>
      <c r="AU153" s="210" t="s">
        <v>80</v>
      </c>
      <c r="AY153" s="18" t="s">
        <v>140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8" t="s">
        <v>139</v>
      </c>
      <c r="BK153" s="211">
        <f>ROUND(I153*H153,2)</f>
        <v>0</v>
      </c>
      <c r="BL153" s="18" t="s">
        <v>139</v>
      </c>
      <c r="BM153" s="210" t="s">
        <v>290</v>
      </c>
    </row>
    <row r="154" s="2" customFormat="1">
      <c r="A154" s="40"/>
      <c r="B154" s="41"/>
      <c r="C154" s="42"/>
      <c r="D154" s="212" t="s">
        <v>142</v>
      </c>
      <c r="E154" s="42"/>
      <c r="F154" s="213" t="s">
        <v>291</v>
      </c>
      <c r="G154" s="42"/>
      <c r="H154" s="42"/>
      <c r="I154" s="149"/>
      <c r="J154" s="42"/>
      <c r="K154" s="42"/>
      <c r="L154" s="46"/>
      <c r="M154" s="214"/>
      <c r="N154" s="215"/>
      <c r="O154" s="87"/>
      <c r="P154" s="87"/>
      <c r="Q154" s="87"/>
      <c r="R154" s="87"/>
      <c r="S154" s="87"/>
      <c r="T154" s="87"/>
      <c r="U154" s="88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142</v>
      </c>
      <c r="AU154" s="18" t="s">
        <v>80</v>
      </c>
    </row>
    <row r="155" s="2" customFormat="1">
      <c r="A155" s="40"/>
      <c r="B155" s="41"/>
      <c r="C155" s="42"/>
      <c r="D155" s="212" t="s">
        <v>144</v>
      </c>
      <c r="E155" s="42"/>
      <c r="F155" s="216" t="s">
        <v>286</v>
      </c>
      <c r="G155" s="42"/>
      <c r="H155" s="42"/>
      <c r="I155" s="149"/>
      <c r="J155" s="42"/>
      <c r="K155" s="42"/>
      <c r="L155" s="46"/>
      <c r="M155" s="214"/>
      <c r="N155" s="215"/>
      <c r="O155" s="87"/>
      <c r="P155" s="87"/>
      <c r="Q155" s="87"/>
      <c r="R155" s="87"/>
      <c r="S155" s="87"/>
      <c r="T155" s="87"/>
      <c r="U155" s="88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144</v>
      </c>
      <c r="AU155" s="18" t="s">
        <v>80</v>
      </c>
    </row>
    <row r="156" s="2" customFormat="1" ht="16.5" customHeight="1">
      <c r="A156" s="40"/>
      <c r="B156" s="41"/>
      <c r="C156" s="199" t="s">
        <v>292</v>
      </c>
      <c r="D156" s="199" t="s">
        <v>135</v>
      </c>
      <c r="E156" s="200" t="s">
        <v>293</v>
      </c>
      <c r="F156" s="201" t="s">
        <v>294</v>
      </c>
      <c r="G156" s="202" t="s">
        <v>165</v>
      </c>
      <c r="H156" s="203">
        <v>4</v>
      </c>
      <c r="I156" s="204"/>
      <c r="J156" s="205">
        <f>ROUND(I156*H156,2)</f>
        <v>0</v>
      </c>
      <c r="K156" s="201" t="s">
        <v>39</v>
      </c>
      <c r="L156" s="46"/>
      <c r="M156" s="206" t="s">
        <v>39</v>
      </c>
      <c r="N156" s="207" t="s">
        <v>53</v>
      </c>
      <c r="O156" s="87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8">
        <f>S156*H156</f>
        <v>0</v>
      </c>
      <c r="U156" s="209" t="s">
        <v>39</v>
      </c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0" t="s">
        <v>139</v>
      </c>
      <c r="AT156" s="210" t="s">
        <v>135</v>
      </c>
      <c r="AU156" s="210" t="s">
        <v>80</v>
      </c>
      <c r="AY156" s="18" t="s">
        <v>140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8" t="s">
        <v>139</v>
      </c>
      <c r="BK156" s="211">
        <f>ROUND(I156*H156,2)</f>
        <v>0</v>
      </c>
      <c r="BL156" s="18" t="s">
        <v>139</v>
      </c>
      <c r="BM156" s="210" t="s">
        <v>295</v>
      </c>
    </row>
    <row r="157" s="2" customFormat="1">
      <c r="A157" s="40"/>
      <c r="B157" s="41"/>
      <c r="C157" s="42"/>
      <c r="D157" s="212" t="s">
        <v>142</v>
      </c>
      <c r="E157" s="42"/>
      <c r="F157" s="213" t="s">
        <v>296</v>
      </c>
      <c r="G157" s="42"/>
      <c r="H157" s="42"/>
      <c r="I157" s="149"/>
      <c r="J157" s="42"/>
      <c r="K157" s="42"/>
      <c r="L157" s="46"/>
      <c r="M157" s="214"/>
      <c r="N157" s="215"/>
      <c r="O157" s="87"/>
      <c r="P157" s="87"/>
      <c r="Q157" s="87"/>
      <c r="R157" s="87"/>
      <c r="S157" s="87"/>
      <c r="T157" s="87"/>
      <c r="U157" s="88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142</v>
      </c>
      <c r="AU157" s="18" t="s">
        <v>80</v>
      </c>
    </row>
    <row r="158" s="2" customFormat="1">
      <c r="A158" s="40"/>
      <c r="B158" s="41"/>
      <c r="C158" s="42"/>
      <c r="D158" s="212" t="s">
        <v>144</v>
      </c>
      <c r="E158" s="42"/>
      <c r="F158" s="216" t="s">
        <v>286</v>
      </c>
      <c r="G158" s="42"/>
      <c r="H158" s="42"/>
      <c r="I158" s="149"/>
      <c r="J158" s="42"/>
      <c r="K158" s="42"/>
      <c r="L158" s="46"/>
      <c r="M158" s="214"/>
      <c r="N158" s="215"/>
      <c r="O158" s="87"/>
      <c r="P158" s="87"/>
      <c r="Q158" s="87"/>
      <c r="R158" s="87"/>
      <c r="S158" s="87"/>
      <c r="T158" s="87"/>
      <c r="U158" s="88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144</v>
      </c>
      <c r="AU158" s="18" t="s">
        <v>80</v>
      </c>
    </row>
    <row r="159" s="2" customFormat="1" ht="16.5" customHeight="1">
      <c r="A159" s="40"/>
      <c r="B159" s="41"/>
      <c r="C159" s="199" t="s">
        <v>297</v>
      </c>
      <c r="D159" s="199" t="s">
        <v>135</v>
      </c>
      <c r="E159" s="200" t="s">
        <v>298</v>
      </c>
      <c r="F159" s="201" t="s">
        <v>299</v>
      </c>
      <c r="G159" s="202" t="s">
        <v>165</v>
      </c>
      <c r="H159" s="203">
        <v>13</v>
      </c>
      <c r="I159" s="204"/>
      <c r="J159" s="205">
        <f>ROUND(I159*H159,2)</f>
        <v>0</v>
      </c>
      <c r="K159" s="201" t="s">
        <v>39</v>
      </c>
      <c r="L159" s="46"/>
      <c r="M159" s="206" t="s">
        <v>39</v>
      </c>
      <c r="N159" s="207" t="s">
        <v>53</v>
      </c>
      <c r="O159" s="87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8">
        <f>S159*H159</f>
        <v>0</v>
      </c>
      <c r="U159" s="209" t="s">
        <v>39</v>
      </c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0" t="s">
        <v>139</v>
      </c>
      <c r="AT159" s="210" t="s">
        <v>135</v>
      </c>
      <c r="AU159" s="210" t="s">
        <v>80</v>
      </c>
      <c r="AY159" s="18" t="s">
        <v>140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8" t="s">
        <v>139</v>
      </c>
      <c r="BK159" s="211">
        <f>ROUND(I159*H159,2)</f>
        <v>0</v>
      </c>
      <c r="BL159" s="18" t="s">
        <v>139</v>
      </c>
      <c r="BM159" s="210" t="s">
        <v>300</v>
      </c>
    </row>
    <row r="160" s="2" customFormat="1">
      <c r="A160" s="40"/>
      <c r="B160" s="41"/>
      <c r="C160" s="42"/>
      <c r="D160" s="212" t="s">
        <v>142</v>
      </c>
      <c r="E160" s="42"/>
      <c r="F160" s="213" t="s">
        <v>301</v>
      </c>
      <c r="G160" s="42"/>
      <c r="H160" s="42"/>
      <c r="I160" s="149"/>
      <c r="J160" s="42"/>
      <c r="K160" s="42"/>
      <c r="L160" s="46"/>
      <c r="M160" s="214"/>
      <c r="N160" s="215"/>
      <c r="O160" s="87"/>
      <c r="P160" s="87"/>
      <c r="Q160" s="87"/>
      <c r="R160" s="87"/>
      <c r="S160" s="87"/>
      <c r="T160" s="87"/>
      <c r="U160" s="88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142</v>
      </c>
      <c r="AU160" s="18" t="s">
        <v>80</v>
      </c>
    </row>
    <row r="161" s="2" customFormat="1">
      <c r="A161" s="40"/>
      <c r="B161" s="41"/>
      <c r="C161" s="42"/>
      <c r="D161" s="212" t="s">
        <v>144</v>
      </c>
      <c r="E161" s="42"/>
      <c r="F161" s="216" t="s">
        <v>286</v>
      </c>
      <c r="G161" s="42"/>
      <c r="H161" s="42"/>
      <c r="I161" s="149"/>
      <c r="J161" s="42"/>
      <c r="K161" s="42"/>
      <c r="L161" s="46"/>
      <c r="M161" s="214"/>
      <c r="N161" s="215"/>
      <c r="O161" s="87"/>
      <c r="P161" s="87"/>
      <c r="Q161" s="87"/>
      <c r="R161" s="87"/>
      <c r="S161" s="87"/>
      <c r="T161" s="87"/>
      <c r="U161" s="88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144</v>
      </c>
      <c r="AU161" s="18" t="s">
        <v>80</v>
      </c>
    </row>
    <row r="162" s="2" customFormat="1" ht="33" customHeight="1">
      <c r="A162" s="40"/>
      <c r="B162" s="41"/>
      <c r="C162" s="199" t="s">
        <v>302</v>
      </c>
      <c r="D162" s="199" t="s">
        <v>135</v>
      </c>
      <c r="E162" s="200" t="s">
        <v>303</v>
      </c>
      <c r="F162" s="201" t="s">
        <v>304</v>
      </c>
      <c r="G162" s="202" t="s">
        <v>165</v>
      </c>
      <c r="H162" s="203">
        <v>2</v>
      </c>
      <c r="I162" s="204"/>
      <c r="J162" s="205">
        <f>ROUND(I162*H162,2)</f>
        <v>0</v>
      </c>
      <c r="K162" s="201" t="s">
        <v>39</v>
      </c>
      <c r="L162" s="46"/>
      <c r="M162" s="206" t="s">
        <v>39</v>
      </c>
      <c r="N162" s="207" t="s">
        <v>53</v>
      </c>
      <c r="O162" s="8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8">
        <f>S162*H162</f>
        <v>0</v>
      </c>
      <c r="U162" s="209" t="s">
        <v>39</v>
      </c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139</v>
      </c>
      <c r="AT162" s="210" t="s">
        <v>135</v>
      </c>
      <c r="AU162" s="210" t="s">
        <v>80</v>
      </c>
      <c r="AY162" s="18" t="s">
        <v>140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8" t="s">
        <v>139</v>
      </c>
      <c r="BK162" s="211">
        <f>ROUND(I162*H162,2)</f>
        <v>0</v>
      </c>
      <c r="BL162" s="18" t="s">
        <v>139</v>
      </c>
      <c r="BM162" s="210" t="s">
        <v>305</v>
      </c>
    </row>
    <row r="163" s="2" customFormat="1">
      <c r="A163" s="40"/>
      <c r="B163" s="41"/>
      <c r="C163" s="42"/>
      <c r="D163" s="212" t="s">
        <v>142</v>
      </c>
      <c r="E163" s="42"/>
      <c r="F163" s="213" t="s">
        <v>306</v>
      </c>
      <c r="G163" s="42"/>
      <c r="H163" s="42"/>
      <c r="I163" s="149"/>
      <c r="J163" s="42"/>
      <c r="K163" s="42"/>
      <c r="L163" s="46"/>
      <c r="M163" s="214"/>
      <c r="N163" s="215"/>
      <c r="O163" s="87"/>
      <c r="P163" s="87"/>
      <c r="Q163" s="87"/>
      <c r="R163" s="87"/>
      <c r="S163" s="87"/>
      <c r="T163" s="87"/>
      <c r="U163" s="88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142</v>
      </c>
      <c r="AU163" s="18" t="s">
        <v>80</v>
      </c>
    </row>
    <row r="164" s="2" customFormat="1">
      <c r="A164" s="40"/>
      <c r="B164" s="41"/>
      <c r="C164" s="42"/>
      <c r="D164" s="212" t="s">
        <v>144</v>
      </c>
      <c r="E164" s="42"/>
      <c r="F164" s="216" t="s">
        <v>307</v>
      </c>
      <c r="G164" s="42"/>
      <c r="H164" s="42"/>
      <c r="I164" s="149"/>
      <c r="J164" s="42"/>
      <c r="K164" s="42"/>
      <c r="L164" s="46"/>
      <c r="M164" s="214"/>
      <c r="N164" s="215"/>
      <c r="O164" s="87"/>
      <c r="P164" s="87"/>
      <c r="Q164" s="87"/>
      <c r="R164" s="87"/>
      <c r="S164" s="87"/>
      <c r="T164" s="87"/>
      <c r="U164" s="88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144</v>
      </c>
      <c r="AU164" s="18" t="s">
        <v>80</v>
      </c>
    </row>
    <row r="165" s="2" customFormat="1" ht="16.5" customHeight="1">
      <c r="A165" s="40"/>
      <c r="B165" s="41"/>
      <c r="C165" s="199" t="s">
        <v>308</v>
      </c>
      <c r="D165" s="199" t="s">
        <v>135</v>
      </c>
      <c r="E165" s="200" t="s">
        <v>309</v>
      </c>
      <c r="F165" s="201" t="s">
        <v>310</v>
      </c>
      <c r="G165" s="202" t="s">
        <v>165</v>
      </c>
      <c r="H165" s="203">
        <v>1</v>
      </c>
      <c r="I165" s="204"/>
      <c r="J165" s="205">
        <f>ROUND(I165*H165,2)</f>
        <v>0</v>
      </c>
      <c r="K165" s="201" t="s">
        <v>39</v>
      </c>
      <c r="L165" s="46"/>
      <c r="M165" s="206" t="s">
        <v>39</v>
      </c>
      <c r="N165" s="207" t="s">
        <v>53</v>
      </c>
      <c r="O165" s="87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8">
        <f>S165*H165</f>
        <v>0</v>
      </c>
      <c r="U165" s="209" t="s">
        <v>39</v>
      </c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0" t="s">
        <v>139</v>
      </c>
      <c r="AT165" s="210" t="s">
        <v>135</v>
      </c>
      <c r="AU165" s="210" t="s">
        <v>80</v>
      </c>
      <c r="AY165" s="18" t="s">
        <v>140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8" t="s">
        <v>139</v>
      </c>
      <c r="BK165" s="211">
        <f>ROUND(I165*H165,2)</f>
        <v>0</v>
      </c>
      <c r="BL165" s="18" t="s">
        <v>139</v>
      </c>
      <c r="BM165" s="210" t="s">
        <v>311</v>
      </c>
    </row>
    <row r="166" s="2" customFormat="1">
      <c r="A166" s="40"/>
      <c r="B166" s="41"/>
      <c r="C166" s="42"/>
      <c r="D166" s="212" t="s">
        <v>142</v>
      </c>
      <c r="E166" s="42"/>
      <c r="F166" s="213" t="s">
        <v>312</v>
      </c>
      <c r="G166" s="42"/>
      <c r="H166" s="42"/>
      <c r="I166" s="149"/>
      <c r="J166" s="42"/>
      <c r="K166" s="42"/>
      <c r="L166" s="46"/>
      <c r="M166" s="214"/>
      <c r="N166" s="215"/>
      <c r="O166" s="87"/>
      <c r="P166" s="87"/>
      <c r="Q166" s="87"/>
      <c r="R166" s="87"/>
      <c r="S166" s="87"/>
      <c r="T166" s="87"/>
      <c r="U166" s="88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142</v>
      </c>
      <c r="AU166" s="18" t="s">
        <v>80</v>
      </c>
    </row>
    <row r="167" s="2" customFormat="1" ht="16.5" customHeight="1">
      <c r="A167" s="40"/>
      <c r="B167" s="41"/>
      <c r="C167" s="199" t="s">
        <v>313</v>
      </c>
      <c r="D167" s="199" t="s">
        <v>135</v>
      </c>
      <c r="E167" s="200" t="s">
        <v>314</v>
      </c>
      <c r="F167" s="201" t="s">
        <v>315</v>
      </c>
      <c r="G167" s="202" t="s">
        <v>165</v>
      </c>
      <c r="H167" s="203">
        <v>1</v>
      </c>
      <c r="I167" s="204"/>
      <c r="J167" s="205">
        <f>ROUND(I167*H167,2)</f>
        <v>0</v>
      </c>
      <c r="K167" s="201" t="s">
        <v>39</v>
      </c>
      <c r="L167" s="46"/>
      <c r="M167" s="206" t="s">
        <v>39</v>
      </c>
      <c r="N167" s="207" t="s">
        <v>53</v>
      </c>
      <c r="O167" s="87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8">
        <f>S167*H167</f>
        <v>0</v>
      </c>
      <c r="U167" s="209" t="s">
        <v>39</v>
      </c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0" t="s">
        <v>139</v>
      </c>
      <c r="AT167" s="210" t="s">
        <v>135</v>
      </c>
      <c r="AU167" s="210" t="s">
        <v>80</v>
      </c>
      <c r="AY167" s="18" t="s">
        <v>140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8" t="s">
        <v>139</v>
      </c>
      <c r="BK167" s="211">
        <f>ROUND(I167*H167,2)</f>
        <v>0</v>
      </c>
      <c r="BL167" s="18" t="s">
        <v>139</v>
      </c>
      <c r="BM167" s="210" t="s">
        <v>316</v>
      </c>
    </row>
    <row r="168" s="2" customFormat="1">
      <c r="A168" s="40"/>
      <c r="B168" s="41"/>
      <c r="C168" s="42"/>
      <c r="D168" s="212" t="s">
        <v>142</v>
      </c>
      <c r="E168" s="42"/>
      <c r="F168" s="213" t="s">
        <v>317</v>
      </c>
      <c r="G168" s="42"/>
      <c r="H168" s="42"/>
      <c r="I168" s="149"/>
      <c r="J168" s="42"/>
      <c r="K168" s="42"/>
      <c r="L168" s="46"/>
      <c r="M168" s="214"/>
      <c r="N168" s="215"/>
      <c r="O168" s="87"/>
      <c r="P168" s="87"/>
      <c r="Q168" s="87"/>
      <c r="R168" s="87"/>
      <c r="S168" s="87"/>
      <c r="T168" s="87"/>
      <c r="U168" s="88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142</v>
      </c>
      <c r="AU168" s="18" t="s">
        <v>80</v>
      </c>
    </row>
    <row r="169" s="2" customFormat="1" ht="16.5" customHeight="1">
      <c r="A169" s="40"/>
      <c r="B169" s="41"/>
      <c r="C169" s="199" t="s">
        <v>318</v>
      </c>
      <c r="D169" s="199" t="s">
        <v>135</v>
      </c>
      <c r="E169" s="200" t="s">
        <v>319</v>
      </c>
      <c r="F169" s="201" t="s">
        <v>320</v>
      </c>
      <c r="G169" s="202" t="s">
        <v>165</v>
      </c>
      <c r="H169" s="203">
        <v>5</v>
      </c>
      <c r="I169" s="204"/>
      <c r="J169" s="205">
        <f>ROUND(I169*H169,2)</f>
        <v>0</v>
      </c>
      <c r="K169" s="201" t="s">
        <v>39</v>
      </c>
      <c r="L169" s="46"/>
      <c r="M169" s="206" t="s">
        <v>39</v>
      </c>
      <c r="N169" s="207" t="s">
        <v>53</v>
      </c>
      <c r="O169" s="87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8">
        <f>S169*H169</f>
        <v>0</v>
      </c>
      <c r="U169" s="209" t="s">
        <v>39</v>
      </c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0" t="s">
        <v>139</v>
      </c>
      <c r="AT169" s="210" t="s">
        <v>135</v>
      </c>
      <c r="AU169" s="210" t="s">
        <v>80</v>
      </c>
      <c r="AY169" s="18" t="s">
        <v>140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8" t="s">
        <v>139</v>
      </c>
      <c r="BK169" s="211">
        <f>ROUND(I169*H169,2)</f>
        <v>0</v>
      </c>
      <c r="BL169" s="18" t="s">
        <v>139</v>
      </c>
      <c r="BM169" s="210" t="s">
        <v>321</v>
      </c>
    </row>
    <row r="170" s="2" customFormat="1">
      <c r="A170" s="40"/>
      <c r="B170" s="41"/>
      <c r="C170" s="42"/>
      <c r="D170" s="212" t="s">
        <v>142</v>
      </c>
      <c r="E170" s="42"/>
      <c r="F170" s="213" t="s">
        <v>322</v>
      </c>
      <c r="G170" s="42"/>
      <c r="H170" s="42"/>
      <c r="I170" s="149"/>
      <c r="J170" s="42"/>
      <c r="K170" s="42"/>
      <c r="L170" s="46"/>
      <c r="M170" s="214"/>
      <c r="N170" s="215"/>
      <c r="O170" s="87"/>
      <c r="P170" s="87"/>
      <c r="Q170" s="87"/>
      <c r="R170" s="87"/>
      <c r="S170" s="87"/>
      <c r="T170" s="87"/>
      <c r="U170" s="88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142</v>
      </c>
      <c r="AU170" s="18" t="s">
        <v>80</v>
      </c>
    </row>
    <row r="171" s="2" customFormat="1">
      <c r="A171" s="40"/>
      <c r="B171" s="41"/>
      <c r="C171" s="42"/>
      <c r="D171" s="212" t="s">
        <v>144</v>
      </c>
      <c r="E171" s="42"/>
      <c r="F171" s="216" t="s">
        <v>323</v>
      </c>
      <c r="G171" s="42"/>
      <c r="H171" s="42"/>
      <c r="I171" s="149"/>
      <c r="J171" s="42"/>
      <c r="K171" s="42"/>
      <c r="L171" s="46"/>
      <c r="M171" s="214"/>
      <c r="N171" s="215"/>
      <c r="O171" s="87"/>
      <c r="P171" s="87"/>
      <c r="Q171" s="87"/>
      <c r="R171" s="87"/>
      <c r="S171" s="87"/>
      <c r="T171" s="87"/>
      <c r="U171" s="88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144</v>
      </c>
      <c r="AU171" s="18" t="s">
        <v>80</v>
      </c>
    </row>
    <row r="172" s="2" customFormat="1" ht="21.75" customHeight="1">
      <c r="A172" s="40"/>
      <c r="B172" s="41"/>
      <c r="C172" s="199" t="s">
        <v>324</v>
      </c>
      <c r="D172" s="199" t="s">
        <v>135</v>
      </c>
      <c r="E172" s="200" t="s">
        <v>325</v>
      </c>
      <c r="F172" s="201" t="s">
        <v>326</v>
      </c>
      <c r="G172" s="202" t="s">
        <v>278</v>
      </c>
      <c r="H172" s="203">
        <v>25</v>
      </c>
      <c r="I172" s="204"/>
      <c r="J172" s="205">
        <f>ROUND(I172*H172,2)</f>
        <v>0</v>
      </c>
      <c r="K172" s="201" t="s">
        <v>39</v>
      </c>
      <c r="L172" s="46"/>
      <c r="M172" s="206" t="s">
        <v>39</v>
      </c>
      <c r="N172" s="207" t="s">
        <v>53</v>
      </c>
      <c r="O172" s="87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8">
        <f>S172*H172</f>
        <v>0</v>
      </c>
      <c r="U172" s="209" t="s">
        <v>39</v>
      </c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0" t="s">
        <v>139</v>
      </c>
      <c r="AT172" s="210" t="s">
        <v>135</v>
      </c>
      <c r="AU172" s="210" t="s">
        <v>80</v>
      </c>
      <c r="AY172" s="18" t="s">
        <v>140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8" t="s">
        <v>139</v>
      </c>
      <c r="BK172" s="211">
        <f>ROUND(I172*H172,2)</f>
        <v>0</v>
      </c>
      <c r="BL172" s="18" t="s">
        <v>139</v>
      </c>
      <c r="BM172" s="210" t="s">
        <v>327</v>
      </c>
    </row>
    <row r="173" s="2" customFormat="1">
      <c r="A173" s="40"/>
      <c r="B173" s="41"/>
      <c r="C173" s="42"/>
      <c r="D173" s="212" t="s">
        <v>142</v>
      </c>
      <c r="E173" s="42"/>
      <c r="F173" s="213" t="s">
        <v>328</v>
      </c>
      <c r="G173" s="42"/>
      <c r="H173" s="42"/>
      <c r="I173" s="149"/>
      <c r="J173" s="42"/>
      <c r="K173" s="42"/>
      <c r="L173" s="46"/>
      <c r="M173" s="214"/>
      <c r="N173" s="215"/>
      <c r="O173" s="87"/>
      <c r="P173" s="87"/>
      <c r="Q173" s="87"/>
      <c r="R173" s="87"/>
      <c r="S173" s="87"/>
      <c r="T173" s="87"/>
      <c r="U173" s="88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142</v>
      </c>
      <c r="AU173" s="18" t="s">
        <v>80</v>
      </c>
    </row>
    <row r="174" s="2" customFormat="1">
      <c r="A174" s="40"/>
      <c r="B174" s="41"/>
      <c r="C174" s="42"/>
      <c r="D174" s="212" t="s">
        <v>144</v>
      </c>
      <c r="E174" s="42"/>
      <c r="F174" s="216" t="s">
        <v>151</v>
      </c>
      <c r="G174" s="42"/>
      <c r="H174" s="42"/>
      <c r="I174" s="149"/>
      <c r="J174" s="42"/>
      <c r="K174" s="42"/>
      <c r="L174" s="46"/>
      <c r="M174" s="214"/>
      <c r="N174" s="215"/>
      <c r="O174" s="87"/>
      <c r="P174" s="87"/>
      <c r="Q174" s="87"/>
      <c r="R174" s="87"/>
      <c r="S174" s="87"/>
      <c r="T174" s="87"/>
      <c r="U174" s="88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144</v>
      </c>
      <c r="AU174" s="18" t="s">
        <v>80</v>
      </c>
    </row>
    <row r="175" s="2" customFormat="1" ht="16.5" customHeight="1">
      <c r="A175" s="40"/>
      <c r="B175" s="41"/>
      <c r="C175" s="199" t="s">
        <v>329</v>
      </c>
      <c r="D175" s="199" t="s">
        <v>135</v>
      </c>
      <c r="E175" s="200" t="s">
        <v>330</v>
      </c>
      <c r="F175" s="201" t="s">
        <v>331</v>
      </c>
      <c r="G175" s="202" t="s">
        <v>278</v>
      </c>
      <c r="H175" s="203">
        <v>25</v>
      </c>
      <c r="I175" s="204"/>
      <c r="J175" s="205">
        <f>ROUND(I175*H175,2)</f>
        <v>0</v>
      </c>
      <c r="K175" s="201" t="s">
        <v>39</v>
      </c>
      <c r="L175" s="46"/>
      <c r="M175" s="206" t="s">
        <v>39</v>
      </c>
      <c r="N175" s="207" t="s">
        <v>53</v>
      </c>
      <c r="O175" s="87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8">
        <f>S175*H175</f>
        <v>0</v>
      </c>
      <c r="U175" s="209" t="s">
        <v>39</v>
      </c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0" t="s">
        <v>139</v>
      </c>
      <c r="AT175" s="210" t="s">
        <v>135</v>
      </c>
      <c r="AU175" s="210" t="s">
        <v>80</v>
      </c>
      <c r="AY175" s="18" t="s">
        <v>140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8" t="s">
        <v>139</v>
      </c>
      <c r="BK175" s="211">
        <f>ROUND(I175*H175,2)</f>
        <v>0</v>
      </c>
      <c r="BL175" s="18" t="s">
        <v>139</v>
      </c>
      <c r="BM175" s="210" t="s">
        <v>332</v>
      </c>
    </row>
    <row r="176" s="2" customFormat="1">
      <c r="A176" s="40"/>
      <c r="B176" s="41"/>
      <c r="C176" s="42"/>
      <c r="D176" s="212" t="s">
        <v>142</v>
      </c>
      <c r="E176" s="42"/>
      <c r="F176" s="213" t="s">
        <v>333</v>
      </c>
      <c r="G176" s="42"/>
      <c r="H176" s="42"/>
      <c r="I176" s="149"/>
      <c r="J176" s="42"/>
      <c r="K176" s="42"/>
      <c r="L176" s="46"/>
      <c r="M176" s="214"/>
      <c r="N176" s="215"/>
      <c r="O176" s="87"/>
      <c r="P176" s="87"/>
      <c r="Q176" s="87"/>
      <c r="R176" s="87"/>
      <c r="S176" s="87"/>
      <c r="T176" s="87"/>
      <c r="U176" s="88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142</v>
      </c>
      <c r="AU176" s="18" t="s">
        <v>80</v>
      </c>
    </row>
    <row r="177" s="2" customFormat="1" ht="21.75" customHeight="1">
      <c r="A177" s="40"/>
      <c r="B177" s="41"/>
      <c r="C177" s="199" t="s">
        <v>334</v>
      </c>
      <c r="D177" s="199" t="s">
        <v>135</v>
      </c>
      <c r="E177" s="200" t="s">
        <v>335</v>
      </c>
      <c r="F177" s="201" t="s">
        <v>336</v>
      </c>
      <c r="G177" s="202" t="s">
        <v>165</v>
      </c>
      <c r="H177" s="203">
        <v>3</v>
      </c>
      <c r="I177" s="204"/>
      <c r="J177" s="205">
        <f>ROUND(I177*H177,2)</f>
        <v>0</v>
      </c>
      <c r="K177" s="201" t="s">
        <v>39</v>
      </c>
      <c r="L177" s="46"/>
      <c r="M177" s="206" t="s">
        <v>39</v>
      </c>
      <c r="N177" s="207" t="s">
        <v>53</v>
      </c>
      <c r="O177" s="87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8">
        <f>S177*H177</f>
        <v>0</v>
      </c>
      <c r="U177" s="209" t="s">
        <v>39</v>
      </c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0" t="s">
        <v>139</v>
      </c>
      <c r="AT177" s="210" t="s">
        <v>135</v>
      </c>
      <c r="AU177" s="210" t="s">
        <v>80</v>
      </c>
      <c r="AY177" s="18" t="s">
        <v>140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8" t="s">
        <v>139</v>
      </c>
      <c r="BK177" s="211">
        <f>ROUND(I177*H177,2)</f>
        <v>0</v>
      </c>
      <c r="BL177" s="18" t="s">
        <v>139</v>
      </c>
      <c r="BM177" s="210" t="s">
        <v>337</v>
      </c>
    </row>
    <row r="178" s="2" customFormat="1">
      <c r="A178" s="40"/>
      <c r="B178" s="41"/>
      <c r="C178" s="42"/>
      <c r="D178" s="212" t="s">
        <v>142</v>
      </c>
      <c r="E178" s="42"/>
      <c r="F178" s="213" t="s">
        <v>336</v>
      </c>
      <c r="G178" s="42"/>
      <c r="H178" s="42"/>
      <c r="I178" s="149"/>
      <c r="J178" s="42"/>
      <c r="K178" s="42"/>
      <c r="L178" s="46"/>
      <c r="M178" s="214"/>
      <c r="N178" s="215"/>
      <c r="O178" s="87"/>
      <c r="P178" s="87"/>
      <c r="Q178" s="87"/>
      <c r="R178" s="87"/>
      <c r="S178" s="87"/>
      <c r="T178" s="87"/>
      <c r="U178" s="88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142</v>
      </c>
      <c r="AU178" s="18" t="s">
        <v>80</v>
      </c>
    </row>
    <row r="179" s="2" customFormat="1" ht="33" customHeight="1">
      <c r="A179" s="40"/>
      <c r="B179" s="41"/>
      <c r="C179" s="199" t="s">
        <v>338</v>
      </c>
      <c r="D179" s="199" t="s">
        <v>135</v>
      </c>
      <c r="E179" s="200" t="s">
        <v>339</v>
      </c>
      <c r="F179" s="201" t="s">
        <v>340</v>
      </c>
      <c r="G179" s="202" t="s">
        <v>165</v>
      </c>
      <c r="H179" s="203">
        <v>3</v>
      </c>
      <c r="I179" s="204"/>
      <c r="J179" s="205">
        <f>ROUND(I179*H179,2)</f>
        <v>0</v>
      </c>
      <c r="K179" s="201" t="s">
        <v>39</v>
      </c>
      <c r="L179" s="46"/>
      <c r="M179" s="206" t="s">
        <v>39</v>
      </c>
      <c r="N179" s="207" t="s">
        <v>53</v>
      </c>
      <c r="O179" s="87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8">
        <f>S179*H179</f>
        <v>0</v>
      </c>
      <c r="U179" s="209" t="s">
        <v>39</v>
      </c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0" t="s">
        <v>139</v>
      </c>
      <c r="AT179" s="210" t="s">
        <v>135</v>
      </c>
      <c r="AU179" s="210" t="s">
        <v>80</v>
      </c>
      <c r="AY179" s="18" t="s">
        <v>140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8" t="s">
        <v>139</v>
      </c>
      <c r="BK179" s="211">
        <f>ROUND(I179*H179,2)</f>
        <v>0</v>
      </c>
      <c r="BL179" s="18" t="s">
        <v>139</v>
      </c>
      <c r="BM179" s="210" t="s">
        <v>341</v>
      </c>
    </row>
    <row r="180" s="2" customFormat="1">
      <c r="A180" s="40"/>
      <c r="B180" s="41"/>
      <c r="C180" s="42"/>
      <c r="D180" s="212" t="s">
        <v>142</v>
      </c>
      <c r="E180" s="42"/>
      <c r="F180" s="213" t="s">
        <v>342</v>
      </c>
      <c r="G180" s="42"/>
      <c r="H180" s="42"/>
      <c r="I180" s="149"/>
      <c r="J180" s="42"/>
      <c r="K180" s="42"/>
      <c r="L180" s="46"/>
      <c r="M180" s="214"/>
      <c r="N180" s="215"/>
      <c r="O180" s="87"/>
      <c r="P180" s="87"/>
      <c r="Q180" s="87"/>
      <c r="R180" s="87"/>
      <c r="S180" s="87"/>
      <c r="T180" s="87"/>
      <c r="U180" s="88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142</v>
      </c>
      <c r="AU180" s="18" t="s">
        <v>80</v>
      </c>
    </row>
    <row r="181" s="2" customFormat="1" ht="16.5" customHeight="1">
      <c r="A181" s="40"/>
      <c r="B181" s="41"/>
      <c r="C181" s="199" t="s">
        <v>343</v>
      </c>
      <c r="D181" s="199" t="s">
        <v>135</v>
      </c>
      <c r="E181" s="200" t="s">
        <v>344</v>
      </c>
      <c r="F181" s="201" t="s">
        <v>345</v>
      </c>
      <c r="G181" s="202" t="s">
        <v>165</v>
      </c>
      <c r="H181" s="203">
        <v>627</v>
      </c>
      <c r="I181" s="204"/>
      <c r="J181" s="205">
        <f>ROUND(I181*H181,2)</f>
        <v>0</v>
      </c>
      <c r="K181" s="201" t="s">
        <v>39</v>
      </c>
      <c r="L181" s="46"/>
      <c r="M181" s="206" t="s">
        <v>39</v>
      </c>
      <c r="N181" s="207" t="s">
        <v>53</v>
      </c>
      <c r="O181" s="87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8">
        <f>S181*H181</f>
        <v>0</v>
      </c>
      <c r="U181" s="209" t="s">
        <v>39</v>
      </c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0" t="s">
        <v>139</v>
      </c>
      <c r="AT181" s="210" t="s">
        <v>135</v>
      </c>
      <c r="AU181" s="210" t="s">
        <v>80</v>
      </c>
      <c r="AY181" s="18" t="s">
        <v>140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8" t="s">
        <v>139</v>
      </c>
      <c r="BK181" s="211">
        <f>ROUND(I181*H181,2)</f>
        <v>0</v>
      </c>
      <c r="BL181" s="18" t="s">
        <v>139</v>
      </c>
      <c r="BM181" s="210" t="s">
        <v>346</v>
      </c>
    </row>
    <row r="182" s="2" customFormat="1">
      <c r="A182" s="40"/>
      <c r="B182" s="41"/>
      <c r="C182" s="42"/>
      <c r="D182" s="212" t="s">
        <v>142</v>
      </c>
      <c r="E182" s="42"/>
      <c r="F182" s="213" t="s">
        <v>347</v>
      </c>
      <c r="G182" s="42"/>
      <c r="H182" s="42"/>
      <c r="I182" s="149"/>
      <c r="J182" s="42"/>
      <c r="K182" s="42"/>
      <c r="L182" s="46"/>
      <c r="M182" s="214"/>
      <c r="N182" s="215"/>
      <c r="O182" s="87"/>
      <c r="P182" s="87"/>
      <c r="Q182" s="87"/>
      <c r="R182" s="87"/>
      <c r="S182" s="87"/>
      <c r="T182" s="87"/>
      <c r="U182" s="88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142</v>
      </c>
      <c r="AU182" s="18" t="s">
        <v>80</v>
      </c>
    </row>
    <row r="183" s="2" customFormat="1">
      <c r="A183" s="40"/>
      <c r="B183" s="41"/>
      <c r="C183" s="42"/>
      <c r="D183" s="212" t="s">
        <v>144</v>
      </c>
      <c r="E183" s="42"/>
      <c r="F183" s="216" t="s">
        <v>348</v>
      </c>
      <c r="G183" s="42"/>
      <c r="H183" s="42"/>
      <c r="I183" s="149"/>
      <c r="J183" s="42"/>
      <c r="K183" s="42"/>
      <c r="L183" s="46"/>
      <c r="M183" s="214"/>
      <c r="N183" s="215"/>
      <c r="O183" s="87"/>
      <c r="P183" s="87"/>
      <c r="Q183" s="87"/>
      <c r="R183" s="87"/>
      <c r="S183" s="87"/>
      <c r="T183" s="87"/>
      <c r="U183" s="88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144</v>
      </c>
      <c r="AU183" s="18" t="s">
        <v>80</v>
      </c>
    </row>
    <row r="184" s="2" customFormat="1" ht="16.5" customHeight="1">
      <c r="A184" s="40"/>
      <c r="B184" s="41"/>
      <c r="C184" s="217" t="s">
        <v>349</v>
      </c>
      <c r="D184" s="217" t="s">
        <v>350</v>
      </c>
      <c r="E184" s="218" t="s">
        <v>351</v>
      </c>
      <c r="F184" s="219" t="s">
        <v>352</v>
      </c>
      <c r="G184" s="220" t="s">
        <v>278</v>
      </c>
      <c r="H184" s="221">
        <v>95</v>
      </c>
      <c r="I184" s="222"/>
      <c r="J184" s="223">
        <f>ROUND(I184*H184,2)</f>
        <v>0</v>
      </c>
      <c r="K184" s="219" t="s">
        <v>39</v>
      </c>
      <c r="L184" s="224"/>
      <c r="M184" s="225" t="s">
        <v>39</v>
      </c>
      <c r="N184" s="226" t="s">
        <v>53</v>
      </c>
      <c r="O184" s="87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8">
        <f>S184*H184</f>
        <v>0</v>
      </c>
      <c r="U184" s="209" t="s">
        <v>39</v>
      </c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0" t="s">
        <v>181</v>
      </c>
      <c r="AT184" s="210" t="s">
        <v>350</v>
      </c>
      <c r="AU184" s="210" t="s">
        <v>80</v>
      </c>
      <c r="AY184" s="18" t="s">
        <v>140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8" t="s">
        <v>139</v>
      </c>
      <c r="BK184" s="211">
        <f>ROUND(I184*H184,2)</f>
        <v>0</v>
      </c>
      <c r="BL184" s="18" t="s">
        <v>139</v>
      </c>
      <c r="BM184" s="210" t="s">
        <v>353</v>
      </c>
    </row>
    <row r="185" s="2" customFormat="1">
      <c r="A185" s="40"/>
      <c r="B185" s="41"/>
      <c r="C185" s="42"/>
      <c r="D185" s="212" t="s">
        <v>142</v>
      </c>
      <c r="E185" s="42"/>
      <c r="F185" s="213" t="s">
        <v>352</v>
      </c>
      <c r="G185" s="42"/>
      <c r="H185" s="42"/>
      <c r="I185" s="149"/>
      <c r="J185" s="42"/>
      <c r="K185" s="42"/>
      <c r="L185" s="46"/>
      <c r="M185" s="214"/>
      <c r="N185" s="215"/>
      <c r="O185" s="87"/>
      <c r="P185" s="87"/>
      <c r="Q185" s="87"/>
      <c r="R185" s="87"/>
      <c r="S185" s="87"/>
      <c r="T185" s="87"/>
      <c r="U185" s="88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142</v>
      </c>
      <c r="AU185" s="18" t="s">
        <v>80</v>
      </c>
    </row>
    <row r="186" s="2" customFormat="1" ht="21.75" customHeight="1">
      <c r="A186" s="40"/>
      <c r="B186" s="41"/>
      <c r="C186" s="217" t="s">
        <v>354</v>
      </c>
      <c r="D186" s="217" t="s">
        <v>350</v>
      </c>
      <c r="E186" s="218" t="s">
        <v>355</v>
      </c>
      <c r="F186" s="219" t="s">
        <v>356</v>
      </c>
      <c r="G186" s="220" t="s">
        <v>165</v>
      </c>
      <c r="H186" s="221">
        <v>18</v>
      </c>
      <c r="I186" s="222"/>
      <c r="J186" s="223">
        <f>ROUND(I186*H186,2)</f>
        <v>0</v>
      </c>
      <c r="K186" s="219" t="s">
        <v>39</v>
      </c>
      <c r="L186" s="224"/>
      <c r="M186" s="225" t="s">
        <v>39</v>
      </c>
      <c r="N186" s="226" t="s">
        <v>53</v>
      </c>
      <c r="O186" s="87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8">
        <f>S186*H186</f>
        <v>0</v>
      </c>
      <c r="U186" s="209" t="s">
        <v>39</v>
      </c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0" t="s">
        <v>181</v>
      </c>
      <c r="AT186" s="210" t="s">
        <v>350</v>
      </c>
      <c r="AU186" s="210" t="s">
        <v>80</v>
      </c>
      <c r="AY186" s="18" t="s">
        <v>140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8" t="s">
        <v>139</v>
      </c>
      <c r="BK186" s="211">
        <f>ROUND(I186*H186,2)</f>
        <v>0</v>
      </c>
      <c r="BL186" s="18" t="s">
        <v>139</v>
      </c>
      <c r="BM186" s="210" t="s">
        <v>357</v>
      </c>
    </row>
    <row r="187" s="2" customFormat="1">
      <c r="A187" s="40"/>
      <c r="B187" s="41"/>
      <c r="C187" s="42"/>
      <c r="D187" s="212" t="s">
        <v>142</v>
      </c>
      <c r="E187" s="42"/>
      <c r="F187" s="213" t="s">
        <v>356</v>
      </c>
      <c r="G187" s="42"/>
      <c r="H187" s="42"/>
      <c r="I187" s="149"/>
      <c r="J187" s="42"/>
      <c r="K187" s="42"/>
      <c r="L187" s="46"/>
      <c r="M187" s="214"/>
      <c r="N187" s="215"/>
      <c r="O187" s="87"/>
      <c r="P187" s="87"/>
      <c r="Q187" s="87"/>
      <c r="R187" s="87"/>
      <c r="S187" s="87"/>
      <c r="T187" s="87"/>
      <c r="U187" s="88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142</v>
      </c>
      <c r="AU187" s="18" t="s">
        <v>80</v>
      </c>
    </row>
    <row r="188" s="2" customFormat="1">
      <c r="A188" s="40"/>
      <c r="B188" s="41"/>
      <c r="C188" s="42"/>
      <c r="D188" s="212" t="s">
        <v>144</v>
      </c>
      <c r="E188" s="42"/>
      <c r="F188" s="216" t="s">
        <v>358</v>
      </c>
      <c r="G188" s="42"/>
      <c r="H188" s="42"/>
      <c r="I188" s="149"/>
      <c r="J188" s="42"/>
      <c r="K188" s="42"/>
      <c r="L188" s="46"/>
      <c r="M188" s="214"/>
      <c r="N188" s="215"/>
      <c r="O188" s="87"/>
      <c r="P188" s="87"/>
      <c r="Q188" s="87"/>
      <c r="R188" s="87"/>
      <c r="S188" s="87"/>
      <c r="T188" s="87"/>
      <c r="U188" s="88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144</v>
      </c>
      <c r="AU188" s="18" t="s">
        <v>80</v>
      </c>
    </row>
    <row r="189" s="2" customFormat="1" ht="21.75" customHeight="1">
      <c r="A189" s="40"/>
      <c r="B189" s="41"/>
      <c r="C189" s="217" t="s">
        <v>359</v>
      </c>
      <c r="D189" s="217" t="s">
        <v>350</v>
      </c>
      <c r="E189" s="218" t="s">
        <v>360</v>
      </c>
      <c r="F189" s="219" t="s">
        <v>361</v>
      </c>
      <c r="G189" s="220" t="s">
        <v>165</v>
      </c>
      <c r="H189" s="221">
        <v>7</v>
      </c>
      <c r="I189" s="222"/>
      <c r="J189" s="223">
        <f>ROUND(I189*H189,2)</f>
        <v>0</v>
      </c>
      <c r="K189" s="219" t="s">
        <v>39</v>
      </c>
      <c r="L189" s="224"/>
      <c r="M189" s="225" t="s">
        <v>39</v>
      </c>
      <c r="N189" s="226" t="s">
        <v>53</v>
      </c>
      <c r="O189" s="87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8">
        <f>S189*H189</f>
        <v>0</v>
      </c>
      <c r="U189" s="209" t="s">
        <v>39</v>
      </c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181</v>
      </c>
      <c r="AT189" s="210" t="s">
        <v>350</v>
      </c>
      <c r="AU189" s="210" t="s">
        <v>80</v>
      </c>
      <c r="AY189" s="18" t="s">
        <v>140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8" t="s">
        <v>139</v>
      </c>
      <c r="BK189" s="211">
        <f>ROUND(I189*H189,2)</f>
        <v>0</v>
      </c>
      <c r="BL189" s="18" t="s">
        <v>139</v>
      </c>
      <c r="BM189" s="210" t="s">
        <v>362</v>
      </c>
    </row>
    <row r="190" s="2" customFormat="1">
      <c r="A190" s="40"/>
      <c r="B190" s="41"/>
      <c r="C190" s="42"/>
      <c r="D190" s="212" t="s">
        <v>142</v>
      </c>
      <c r="E190" s="42"/>
      <c r="F190" s="213" t="s">
        <v>361</v>
      </c>
      <c r="G190" s="42"/>
      <c r="H190" s="42"/>
      <c r="I190" s="149"/>
      <c r="J190" s="42"/>
      <c r="K190" s="42"/>
      <c r="L190" s="46"/>
      <c r="M190" s="214"/>
      <c r="N190" s="215"/>
      <c r="O190" s="87"/>
      <c r="P190" s="87"/>
      <c r="Q190" s="87"/>
      <c r="R190" s="87"/>
      <c r="S190" s="87"/>
      <c r="T190" s="87"/>
      <c r="U190" s="88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142</v>
      </c>
      <c r="AU190" s="18" t="s">
        <v>80</v>
      </c>
    </row>
    <row r="191" s="2" customFormat="1">
      <c r="A191" s="40"/>
      <c r="B191" s="41"/>
      <c r="C191" s="42"/>
      <c r="D191" s="212" t="s">
        <v>144</v>
      </c>
      <c r="E191" s="42"/>
      <c r="F191" s="216" t="s">
        <v>363</v>
      </c>
      <c r="G191" s="42"/>
      <c r="H191" s="42"/>
      <c r="I191" s="149"/>
      <c r="J191" s="42"/>
      <c r="K191" s="42"/>
      <c r="L191" s="46"/>
      <c r="M191" s="214"/>
      <c r="N191" s="215"/>
      <c r="O191" s="87"/>
      <c r="P191" s="87"/>
      <c r="Q191" s="87"/>
      <c r="R191" s="87"/>
      <c r="S191" s="87"/>
      <c r="T191" s="87"/>
      <c r="U191" s="88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144</v>
      </c>
      <c r="AU191" s="18" t="s">
        <v>80</v>
      </c>
    </row>
    <row r="192" s="2" customFormat="1" ht="21.75" customHeight="1">
      <c r="A192" s="40"/>
      <c r="B192" s="41"/>
      <c r="C192" s="217" t="s">
        <v>364</v>
      </c>
      <c r="D192" s="217" t="s">
        <v>350</v>
      </c>
      <c r="E192" s="218" t="s">
        <v>365</v>
      </c>
      <c r="F192" s="219" t="s">
        <v>366</v>
      </c>
      <c r="G192" s="220" t="s">
        <v>165</v>
      </c>
      <c r="H192" s="221">
        <v>5</v>
      </c>
      <c r="I192" s="222"/>
      <c r="J192" s="223">
        <f>ROUND(I192*H192,2)</f>
        <v>0</v>
      </c>
      <c r="K192" s="219" t="s">
        <v>39</v>
      </c>
      <c r="L192" s="224"/>
      <c r="M192" s="225" t="s">
        <v>39</v>
      </c>
      <c r="N192" s="226" t="s">
        <v>53</v>
      </c>
      <c r="O192" s="87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8">
        <f>S192*H192</f>
        <v>0</v>
      </c>
      <c r="U192" s="209" t="s">
        <v>39</v>
      </c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181</v>
      </c>
      <c r="AT192" s="210" t="s">
        <v>350</v>
      </c>
      <c r="AU192" s="210" t="s">
        <v>80</v>
      </c>
      <c r="AY192" s="18" t="s">
        <v>140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8" t="s">
        <v>139</v>
      </c>
      <c r="BK192" s="211">
        <f>ROUND(I192*H192,2)</f>
        <v>0</v>
      </c>
      <c r="BL192" s="18" t="s">
        <v>139</v>
      </c>
      <c r="BM192" s="210" t="s">
        <v>367</v>
      </c>
    </row>
    <row r="193" s="2" customFormat="1">
      <c r="A193" s="40"/>
      <c r="B193" s="41"/>
      <c r="C193" s="42"/>
      <c r="D193" s="212" t="s">
        <v>142</v>
      </c>
      <c r="E193" s="42"/>
      <c r="F193" s="213" t="s">
        <v>366</v>
      </c>
      <c r="G193" s="42"/>
      <c r="H193" s="42"/>
      <c r="I193" s="149"/>
      <c r="J193" s="42"/>
      <c r="K193" s="42"/>
      <c r="L193" s="46"/>
      <c r="M193" s="214"/>
      <c r="N193" s="215"/>
      <c r="O193" s="87"/>
      <c r="P193" s="87"/>
      <c r="Q193" s="87"/>
      <c r="R193" s="87"/>
      <c r="S193" s="87"/>
      <c r="T193" s="87"/>
      <c r="U193" s="88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142</v>
      </c>
      <c r="AU193" s="18" t="s">
        <v>80</v>
      </c>
    </row>
    <row r="194" s="2" customFormat="1">
      <c r="A194" s="40"/>
      <c r="B194" s="41"/>
      <c r="C194" s="42"/>
      <c r="D194" s="212" t="s">
        <v>144</v>
      </c>
      <c r="E194" s="42"/>
      <c r="F194" s="216" t="s">
        <v>368</v>
      </c>
      <c r="G194" s="42"/>
      <c r="H194" s="42"/>
      <c r="I194" s="149"/>
      <c r="J194" s="42"/>
      <c r="K194" s="42"/>
      <c r="L194" s="46"/>
      <c r="M194" s="214"/>
      <c r="N194" s="215"/>
      <c r="O194" s="87"/>
      <c r="P194" s="87"/>
      <c r="Q194" s="87"/>
      <c r="R194" s="87"/>
      <c r="S194" s="87"/>
      <c r="T194" s="87"/>
      <c r="U194" s="88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144</v>
      </c>
      <c r="AU194" s="18" t="s">
        <v>80</v>
      </c>
    </row>
    <row r="195" s="2" customFormat="1" ht="21.75" customHeight="1">
      <c r="A195" s="40"/>
      <c r="B195" s="41"/>
      <c r="C195" s="217" t="s">
        <v>369</v>
      </c>
      <c r="D195" s="217" t="s">
        <v>350</v>
      </c>
      <c r="E195" s="218" t="s">
        <v>370</v>
      </c>
      <c r="F195" s="219" t="s">
        <v>371</v>
      </c>
      <c r="G195" s="220" t="s">
        <v>165</v>
      </c>
      <c r="H195" s="221">
        <v>7</v>
      </c>
      <c r="I195" s="222"/>
      <c r="J195" s="223">
        <f>ROUND(I195*H195,2)</f>
        <v>0</v>
      </c>
      <c r="K195" s="219" t="s">
        <v>39</v>
      </c>
      <c r="L195" s="224"/>
      <c r="M195" s="225" t="s">
        <v>39</v>
      </c>
      <c r="N195" s="226" t="s">
        <v>53</v>
      </c>
      <c r="O195" s="87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8">
        <f>S195*H195</f>
        <v>0</v>
      </c>
      <c r="U195" s="209" t="s">
        <v>39</v>
      </c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0" t="s">
        <v>181</v>
      </c>
      <c r="AT195" s="210" t="s">
        <v>350</v>
      </c>
      <c r="AU195" s="210" t="s">
        <v>80</v>
      </c>
      <c r="AY195" s="18" t="s">
        <v>140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8" t="s">
        <v>139</v>
      </c>
      <c r="BK195" s="211">
        <f>ROUND(I195*H195,2)</f>
        <v>0</v>
      </c>
      <c r="BL195" s="18" t="s">
        <v>139</v>
      </c>
      <c r="BM195" s="210" t="s">
        <v>372</v>
      </c>
    </row>
    <row r="196" s="2" customFormat="1">
      <c r="A196" s="40"/>
      <c r="B196" s="41"/>
      <c r="C196" s="42"/>
      <c r="D196" s="212" t="s">
        <v>142</v>
      </c>
      <c r="E196" s="42"/>
      <c r="F196" s="213" t="s">
        <v>371</v>
      </c>
      <c r="G196" s="42"/>
      <c r="H196" s="42"/>
      <c r="I196" s="149"/>
      <c r="J196" s="42"/>
      <c r="K196" s="42"/>
      <c r="L196" s="46"/>
      <c r="M196" s="214"/>
      <c r="N196" s="215"/>
      <c r="O196" s="87"/>
      <c r="P196" s="87"/>
      <c r="Q196" s="87"/>
      <c r="R196" s="87"/>
      <c r="S196" s="87"/>
      <c r="T196" s="87"/>
      <c r="U196" s="88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142</v>
      </c>
      <c r="AU196" s="18" t="s">
        <v>80</v>
      </c>
    </row>
    <row r="197" s="2" customFormat="1">
      <c r="A197" s="40"/>
      <c r="B197" s="41"/>
      <c r="C197" s="42"/>
      <c r="D197" s="212" t="s">
        <v>144</v>
      </c>
      <c r="E197" s="42"/>
      <c r="F197" s="216" t="s">
        <v>373</v>
      </c>
      <c r="G197" s="42"/>
      <c r="H197" s="42"/>
      <c r="I197" s="149"/>
      <c r="J197" s="42"/>
      <c r="K197" s="42"/>
      <c r="L197" s="46"/>
      <c r="M197" s="214"/>
      <c r="N197" s="215"/>
      <c r="O197" s="87"/>
      <c r="P197" s="87"/>
      <c r="Q197" s="87"/>
      <c r="R197" s="87"/>
      <c r="S197" s="87"/>
      <c r="T197" s="87"/>
      <c r="U197" s="88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144</v>
      </c>
      <c r="AU197" s="18" t="s">
        <v>80</v>
      </c>
    </row>
    <row r="198" s="2" customFormat="1" ht="21.75" customHeight="1">
      <c r="A198" s="40"/>
      <c r="B198" s="41"/>
      <c r="C198" s="217" t="s">
        <v>374</v>
      </c>
      <c r="D198" s="217" t="s">
        <v>350</v>
      </c>
      <c r="E198" s="218" t="s">
        <v>375</v>
      </c>
      <c r="F198" s="219" t="s">
        <v>376</v>
      </c>
      <c r="G198" s="220" t="s">
        <v>165</v>
      </c>
      <c r="H198" s="221">
        <v>3</v>
      </c>
      <c r="I198" s="222"/>
      <c r="J198" s="223">
        <f>ROUND(I198*H198,2)</f>
        <v>0</v>
      </c>
      <c r="K198" s="219" t="s">
        <v>39</v>
      </c>
      <c r="L198" s="224"/>
      <c r="M198" s="225" t="s">
        <v>39</v>
      </c>
      <c r="N198" s="226" t="s">
        <v>53</v>
      </c>
      <c r="O198" s="87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8">
        <f>S198*H198</f>
        <v>0</v>
      </c>
      <c r="U198" s="209" t="s">
        <v>39</v>
      </c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181</v>
      </c>
      <c r="AT198" s="210" t="s">
        <v>350</v>
      </c>
      <c r="AU198" s="210" t="s">
        <v>80</v>
      </c>
      <c r="AY198" s="18" t="s">
        <v>140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8" t="s">
        <v>139</v>
      </c>
      <c r="BK198" s="211">
        <f>ROUND(I198*H198,2)</f>
        <v>0</v>
      </c>
      <c r="BL198" s="18" t="s">
        <v>139</v>
      </c>
      <c r="BM198" s="210" t="s">
        <v>377</v>
      </c>
    </row>
    <row r="199" s="2" customFormat="1">
      <c r="A199" s="40"/>
      <c r="B199" s="41"/>
      <c r="C199" s="42"/>
      <c r="D199" s="212" t="s">
        <v>142</v>
      </c>
      <c r="E199" s="42"/>
      <c r="F199" s="213" t="s">
        <v>376</v>
      </c>
      <c r="G199" s="42"/>
      <c r="H199" s="42"/>
      <c r="I199" s="149"/>
      <c r="J199" s="42"/>
      <c r="K199" s="42"/>
      <c r="L199" s="46"/>
      <c r="M199" s="214"/>
      <c r="N199" s="215"/>
      <c r="O199" s="87"/>
      <c r="P199" s="87"/>
      <c r="Q199" s="87"/>
      <c r="R199" s="87"/>
      <c r="S199" s="87"/>
      <c r="T199" s="87"/>
      <c r="U199" s="88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142</v>
      </c>
      <c r="AU199" s="18" t="s">
        <v>80</v>
      </c>
    </row>
    <row r="200" s="2" customFormat="1">
      <c r="A200" s="40"/>
      <c r="B200" s="41"/>
      <c r="C200" s="42"/>
      <c r="D200" s="212" t="s">
        <v>144</v>
      </c>
      <c r="E200" s="42"/>
      <c r="F200" s="216" t="s">
        <v>378</v>
      </c>
      <c r="G200" s="42"/>
      <c r="H200" s="42"/>
      <c r="I200" s="149"/>
      <c r="J200" s="42"/>
      <c r="K200" s="42"/>
      <c r="L200" s="46"/>
      <c r="M200" s="214"/>
      <c r="N200" s="215"/>
      <c r="O200" s="87"/>
      <c r="P200" s="87"/>
      <c r="Q200" s="87"/>
      <c r="R200" s="87"/>
      <c r="S200" s="87"/>
      <c r="T200" s="87"/>
      <c r="U200" s="88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144</v>
      </c>
      <c r="AU200" s="18" t="s">
        <v>80</v>
      </c>
    </row>
    <row r="201" s="2" customFormat="1" ht="21.75" customHeight="1">
      <c r="A201" s="40"/>
      <c r="B201" s="41"/>
      <c r="C201" s="217" t="s">
        <v>379</v>
      </c>
      <c r="D201" s="217" t="s">
        <v>350</v>
      </c>
      <c r="E201" s="218" t="s">
        <v>380</v>
      </c>
      <c r="F201" s="219" t="s">
        <v>381</v>
      </c>
      <c r="G201" s="220" t="s">
        <v>165</v>
      </c>
      <c r="H201" s="221">
        <v>3</v>
      </c>
      <c r="I201" s="222"/>
      <c r="J201" s="223">
        <f>ROUND(I201*H201,2)</f>
        <v>0</v>
      </c>
      <c r="K201" s="219" t="s">
        <v>39</v>
      </c>
      <c r="L201" s="224"/>
      <c r="M201" s="225" t="s">
        <v>39</v>
      </c>
      <c r="N201" s="226" t="s">
        <v>53</v>
      </c>
      <c r="O201" s="87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8">
        <f>S201*H201</f>
        <v>0</v>
      </c>
      <c r="U201" s="209" t="s">
        <v>39</v>
      </c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0" t="s">
        <v>181</v>
      </c>
      <c r="AT201" s="210" t="s">
        <v>350</v>
      </c>
      <c r="AU201" s="210" t="s">
        <v>80</v>
      </c>
      <c r="AY201" s="18" t="s">
        <v>140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8" t="s">
        <v>139</v>
      </c>
      <c r="BK201" s="211">
        <f>ROUND(I201*H201,2)</f>
        <v>0</v>
      </c>
      <c r="BL201" s="18" t="s">
        <v>139</v>
      </c>
      <c r="BM201" s="210" t="s">
        <v>382</v>
      </c>
    </row>
    <row r="202" s="2" customFormat="1">
      <c r="A202" s="40"/>
      <c r="B202" s="41"/>
      <c r="C202" s="42"/>
      <c r="D202" s="212" t="s">
        <v>142</v>
      </c>
      <c r="E202" s="42"/>
      <c r="F202" s="213" t="s">
        <v>381</v>
      </c>
      <c r="G202" s="42"/>
      <c r="H202" s="42"/>
      <c r="I202" s="149"/>
      <c r="J202" s="42"/>
      <c r="K202" s="42"/>
      <c r="L202" s="46"/>
      <c r="M202" s="214"/>
      <c r="N202" s="215"/>
      <c r="O202" s="87"/>
      <c r="P202" s="87"/>
      <c r="Q202" s="87"/>
      <c r="R202" s="87"/>
      <c r="S202" s="87"/>
      <c r="T202" s="87"/>
      <c r="U202" s="88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142</v>
      </c>
      <c r="AU202" s="18" t="s">
        <v>80</v>
      </c>
    </row>
    <row r="203" s="2" customFormat="1">
      <c r="A203" s="40"/>
      <c r="B203" s="41"/>
      <c r="C203" s="42"/>
      <c r="D203" s="212" t="s">
        <v>144</v>
      </c>
      <c r="E203" s="42"/>
      <c r="F203" s="216" t="s">
        <v>383</v>
      </c>
      <c r="G203" s="42"/>
      <c r="H203" s="42"/>
      <c r="I203" s="149"/>
      <c r="J203" s="42"/>
      <c r="K203" s="42"/>
      <c r="L203" s="46"/>
      <c r="M203" s="214"/>
      <c r="N203" s="215"/>
      <c r="O203" s="87"/>
      <c r="P203" s="87"/>
      <c r="Q203" s="87"/>
      <c r="R203" s="87"/>
      <c r="S203" s="87"/>
      <c r="T203" s="87"/>
      <c r="U203" s="88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144</v>
      </c>
      <c r="AU203" s="18" t="s">
        <v>80</v>
      </c>
    </row>
    <row r="204" s="2" customFormat="1" ht="21.75" customHeight="1">
      <c r="A204" s="40"/>
      <c r="B204" s="41"/>
      <c r="C204" s="217" t="s">
        <v>384</v>
      </c>
      <c r="D204" s="217" t="s">
        <v>350</v>
      </c>
      <c r="E204" s="218" t="s">
        <v>385</v>
      </c>
      <c r="F204" s="219" t="s">
        <v>386</v>
      </c>
      <c r="G204" s="220" t="s">
        <v>165</v>
      </c>
      <c r="H204" s="221">
        <v>2</v>
      </c>
      <c r="I204" s="222"/>
      <c r="J204" s="223">
        <f>ROUND(I204*H204,2)</f>
        <v>0</v>
      </c>
      <c r="K204" s="219" t="s">
        <v>39</v>
      </c>
      <c r="L204" s="224"/>
      <c r="M204" s="225" t="s">
        <v>39</v>
      </c>
      <c r="N204" s="226" t="s">
        <v>53</v>
      </c>
      <c r="O204" s="87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8">
        <f>S204*H204</f>
        <v>0</v>
      </c>
      <c r="U204" s="209" t="s">
        <v>39</v>
      </c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0" t="s">
        <v>181</v>
      </c>
      <c r="AT204" s="210" t="s">
        <v>350</v>
      </c>
      <c r="AU204" s="210" t="s">
        <v>80</v>
      </c>
      <c r="AY204" s="18" t="s">
        <v>140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8" t="s">
        <v>139</v>
      </c>
      <c r="BK204" s="211">
        <f>ROUND(I204*H204,2)</f>
        <v>0</v>
      </c>
      <c r="BL204" s="18" t="s">
        <v>139</v>
      </c>
      <c r="BM204" s="210" t="s">
        <v>387</v>
      </c>
    </row>
    <row r="205" s="2" customFormat="1">
      <c r="A205" s="40"/>
      <c r="B205" s="41"/>
      <c r="C205" s="42"/>
      <c r="D205" s="212" t="s">
        <v>142</v>
      </c>
      <c r="E205" s="42"/>
      <c r="F205" s="213" t="s">
        <v>386</v>
      </c>
      <c r="G205" s="42"/>
      <c r="H205" s="42"/>
      <c r="I205" s="149"/>
      <c r="J205" s="42"/>
      <c r="K205" s="42"/>
      <c r="L205" s="46"/>
      <c r="M205" s="214"/>
      <c r="N205" s="215"/>
      <c r="O205" s="87"/>
      <c r="P205" s="87"/>
      <c r="Q205" s="87"/>
      <c r="R205" s="87"/>
      <c r="S205" s="87"/>
      <c r="T205" s="87"/>
      <c r="U205" s="88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142</v>
      </c>
      <c r="AU205" s="18" t="s">
        <v>80</v>
      </c>
    </row>
    <row r="206" s="2" customFormat="1">
      <c r="A206" s="40"/>
      <c r="B206" s="41"/>
      <c r="C206" s="42"/>
      <c r="D206" s="212" t="s">
        <v>144</v>
      </c>
      <c r="E206" s="42"/>
      <c r="F206" s="216" t="s">
        <v>388</v>
      </c>
      <c r="G206" s="42"/>
      <c r="H206" s="42"/>
      <c r="I206" s="149"/>
      <c r="J206" s="42"/>
      <c r="K206" s="42"/>
      <c r="L206" s="46"/>
      <c r="M206" s="214"/>
      <c r="N206" s="215"/>
      <c r="O206" s="87"/>
      <c r="P206" s="87"/>
      <c r="Q206" s="87"/>
      <c r="R206" s="87"/>
      <c r="S206" s="87"/>
      <c r="T206" s="87"/>
      <c r="U206" s="88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144</v>
      </c>
      <c r="AU206" s="18" t="s">
        <v>80</v>
      </c>
    </row>
    <row r="207" s="2" customFormat="1" ht="21.75" customHeight="1">
      <c r="A207" s="40"/>
      <c r="B207" s="41"/>
      <c r="C207" s="217" t="s">
        <v>389</v>
      </c>
      <c r="D207" s="217" t="s">
        <v>350</v>
      </c>
      <c r="E207" s="218" t="s">
        <v>390</v>
      </c>
      <c r="F207" s="219" t="s">
        <v>391</v>
      </c>
      <c r="G207" s="220" t="s">
        <v>165</v>
      </c>
      <c r="H207" s="221">
        <v>3</v>
      </c>
      <c r="I207" s="222"/>
      <c r="J207" s="223">
        <f>ROUND(I207*H207,2)</f>
        <v>0</v>
      </c>
      <c r="K207" s="219" t="s">
        <v>39</v>
      </c>
      <c r="L207" s="224"/>
      <c r="M207" s="225" t="s">
        <v>39</v>
      </c>
      <c r="N207" s="226" t="s">
        <v>53</v>
      </c>
      <c r="O207" s="87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8">
        <f>S207*H207</f>
        <v>0</v>
      </c>
      <c r="U207" s="209" t="s">
        <v>39</v>
      </c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181</v>
      </c>
      <c r="AT207" s="210" t="s">
        <v>350</v>
      </c>
      <c r="AU207" s="210" t="s">
        <v>80</v>
      </c>
      <c r="AY207" s="18" t="s">
        <v>140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8" t="s">
        <v>139</v>
      </c>
      <c r="BK207" s="211">
        <f>ROUND(I207*H207,2)</f>
        <v>0</v>
      </c>
      <c r="BL207" s="18" t="s">
        <v>139</v>
      </c>
      <c r="BM207" s="210" t="s">
        <v>392</v>
      </c>
    </row>
    <row r="208" s="2" customFormat="1">
      <c r="A208" s="40"/>
      <c r="B208" s="41"/>
      <c r="C208" s="42"/>
      <c r="D208" s="212" t="s">
        <v>142</v>
      </c>
      <c r="E208" s="42"/>
      <c r="F208" s="213" t="s">
        <v>391</v>
      </c>
      <c r="G208" s="42"/>
      <c r="H208" s="42"/>
      <c r="I208" s="149"/>
      <c r="J208" s="42"/>
      <c r="K208" s="42"/>
      <c r="L208" s="46"/>
      <c r="M208" s="214"/>
      <c r="N208" s="215"/>
      <c r="O208" s="87"/>
      <c r="P208" s="87"/>
      <c r="Q208" s="87"/>
      <c r="R208" s="87"/>
      <c r="S208" s="87"/>
      <c r="T208" s="87"/>
      <c r="U208" s="88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142</v>
      </c>
      <c r="AU208" s="18" t="s">
        <v>80</v>
      </c>
    </row>
    <row r="209" s="2" customFormat="1">
      <c r="A209" s="40"/>
      <c r="B209" s="41"/>
      <c r="C209" s="42"/>
      <c r="D209" s="212" t="s">
        <v>144</v>
      </c>
      <c r="E209" s="42"/>
      <c r="F209" s="216" t="s">
        <v>393</v>
      </c>
      <c r="G209" s="42"/>
      <c r="H209" s="42"/>
      <c r="I209" s="149"/>
      <c r="J209" s="42"/>
      <c r="K209" s="42"/>
      <c r="L209" s="46"/>
      <c r="M209" s="214"/>
      <c r="N209" s="215"/>
      <c r="O209" s="87"/>
      <c r="P209" s="87"/>
      <c r="Q209" s="87"/>
      <c r="R209" s="87"/>
      <c r="S209" s="87"/>
      <c r="T209" s="87"/>
      <c r="U209" s="88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144</v>
      </c>
      <c r="AU209" s="18" t="s">
        <v>80</v>
      </c>
    </row>
    <row r="210" s="2" customFormat="1" ht="21.75" customHeight="1">
      <c r="A210" s="40"/>
      <c r="B210" s="41"/>
      <c r="C210" s="217" t="s">
        <v>394</v>
      </c>
      <c r="D210" s="217" t="s">
        <v>350</v>
      </c>
      <c r="E210" s="218" t="s">
        <v>395</v>
      </c>
      <c r="F210" s="219" t="s">
        <v>396</v>
      </c>
      <c r="G210" s="220" t="s">
        <v>165</v>
      </c>
      <c r="H210" s="221">
        <v>2</v>
      </c>
      <c r="I210" s="222"/>
      <c r="J210" s="223">
        <f>ROUND(I210*H210,2)</f>
        <v>0</v>
      </c>
      <c r="K210" s="219" t="s">
        <v>39</v>
      </c>
      <c r="L210" s="224"/>
      <c r="M210" s="225" t="s">
        <v>39</v>
      </c>
      <c r="N210" s="226" t="s">
        <v>53</v>
      </c>
      <c r="O210" s="87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8">
        <f>S210*H210</f>
        <v>0</v>
      </c>
      <c r="U210" s="209" t="s">
        <v>39</v>
      </c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0" t="s">
        <v>181</v>
      </c>
      <c r="AT210" s="210" t="s">
        <v>350</v>
      </c>
      <c r="AU210" s="210" t="s">
        <v>80</v>
      </c>
      <c r="AY210" s="18" t="s">
        <v>140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8" t="s">
        <v>139</v>
      </c>
      <c r="BK210" s="211">
        <f>ROUND(I210*H210,2)</f>
        <v>0</v>
      </c>
      <c r="BL210" s="18" t="s">
        <v>139</v>
      </c>
      <c r="BM210" s="210" t="s">
        <v>397</v>
      </c>
    </row>
    <row r="211" s="2" customFormat="1">
      <c r="A211" s="40"/>
      <c r="B211" s="41"/>
      <c r="C211" s="42"/>
      <c r="D211" s="212" t="s">
        <v>142</v>
      </c>
      <c r="E211" s="42"/>
      <c r="F211" s="213" t="s">
        <v>396</v>
      </c>
      <c r="G211" s="42"/>
      <c r="H211" s="42"/>
      <c r="I211" s="149"/>
      <c r="J211" s="42"/>
      <c r="K211" s="42"/>
      <c r="L211" s="46"/>
      <c r="M211" s="214"/>
      <c r="N211" s="215"/>
      <c r="O211" s="87"/>
      <c r="P211" s="87"/>
      <c r="Q211" s="87"/>
      <c r="R211" s="87"/>
      <c r="S211" s="87"/>
      <c r="T211" s="87"/>
      <c r="U211" s="88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142</v>
      </c>
      <c r="AU211" s="18" t="s">
        <v>80</v>
      </c>
    </row>
    <row r="212" s="2" customFormat="1">
      <c r="A212" s="40"/>
      <c r="B212" s="41"/>
      <c r="C212" s="42"/>
      <c r="D212" s="212" t="s">
        <v>144</v>
      </c>
      <c r="E212" s="42"/>
      <c r="F212" s="216" t="s">
        <v>398</v>
      </c>
      <c r="G212" s="42"/>
      <c r="H212" s="42"/>
      <c r="I212" s="149"/>
      <c r="J212" s="42"/>
      <c r="K212" s="42"/>
      <c r="L212" s="46"/>
      <c r="M212" s="214"/>
      <c r="N212" s="215"/>
      <c r="O212" s="87"/>
      <c r="P212" s="87"/>
      <c r="Q212" s="87"/>
      <c r="R212" s="87"/>
      <c r="S212" s="87"/>
      <c r="T212" s="87"/>
      <c r="U212" s="88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144</v>
      </c>
      <c r="AU212" s="18" t="s">
        <v>80</v>
      </c>
    </row>
    <row r="213" s="2" customFormat="1" ht="21.75" customHeight="1">
      <c r="A213" s="40"/>
      <c r="B213" s="41"/>
      <c r="C213" s="217" t="s">
        <v>399</v>
      </c>
      <c r="D213" s="217" t="s">
        <v>350</v>
      </c>
      <c r="E213" s="218" t="s">
        <v>400</v>
      </c>
      <c r="F213" s="219" t="s">
        <v>401</v>
      </c>
      <c r="G213" s="220" t="s">
        <v>165</v>
      </c>
      <c r="H213" s="221">
        <v>2</v>
      </c>
      <c r="I213" s="222"/>
      <c r="J213" s="223">
        <f>ROUND(I213*H213,2)</f>
        <v>0</v>
      </c>
      <c r="K213" s="219" t="s">
        <v>39</v>
      </c>
      <c r="L213" s="224"/>
      <c r="M213" s="225" t="s">
        <v>39</v>
      </c>
      <c r="N213" s="226" t="s">
        <v>53</v>
      </c>
      <c r="O213" s="87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8">
        <f>S213*H213</f>
        <v>0</v>
      </c>
      <c r="U213" s="209" t="s">
        <v>39</v>
      </c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0" t="s">
        <v>181</v>
      </c>
      <c r="AT213" s="210" t="s">
        <v>350</v>
      </c>
      <c r="AU213" s="210" t="s">
        <v>80</v>
      </c>
      <c r="AY213" s="18" t="s">
        <v>140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8" t="s">
        <v>139</v>
      </c>
      <c r="BK213" s="211">
        <f>ROUND(I213*H213,2)</f>
        <v>0</v>
      </c>
      <c r="BL213" s="18" t="s">
        <v>139</v>
      </c>
      <c r="BM213" s="210" t="s">
        <v>402</v>
      </c>
    </row>
    <row r="214" s="2" customFormat="1">
      <c r="A214" s="40"/>
      <c r="B214" s="41"/>
      <c r="C214" s="42"/>
      <c r="D214" s="212" t="s">
        <v>142</v>
      </c>
      <c r="E214" s="42"/>
      <c r="F214" s="213" t="s">
        <v>401</v>
      </c>
      <c r="G214" s="42"/>
      <c r="H214" s="42"/>
      <c r="I214" s="149"/>
      <c r="J214" s="42"/>
      <c r="K214" s="42"/>
      <c r="L214" s="46"/>
      <c r="M214" s="214"/>
      <c r="N214" s="215"/>
      <c r="O214" s="87"/>
      <c r="P214" s="87"/>
      <c r="Q214" s="87"/>
      <c r="R214" s="87"/>
      <c r="S214" s="87"/>
      <c r="T214" s="87"/>
      <c r="U214" s="88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142</v>
      </c>
      <c r="AU214" s="18" t="s">
        <v>80</v>
      </c>
    </row>
    <row r="215" s="2" customFormat="1">
      <c r="A215" s="40"/>
      <c r="B215" s="41"/>
      <c r="C215" s="42"/>
      <c r="D215" s="212" t="s">
        <v>144</v>
      </c>
      <c r="E215" s="42"/>
      <c r="F215" s="216" t="s">
        <v>403</v>
      </c>
      <c r="G215" s="42"/>
      <c r="H215" s="42"/>
      <c r="I215" s="149"/>
      <c r="J215" s="42"/>
      <c r="K215" s="42"/>
      <c r="L215" s="46"/>
      <c r="M215" s="214"/>
      <c r="N215" s="215"/>
      <c r="O215" s="87"/>
      <c r="P215" s="87"/>
      <c r="Q215" s="87"/>
      <c r="R215" s="87"/>
      <c r="S215" s="87"/>
      <c r="T215" s="87"/>
      <c r="U215" s="88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144</v>
      </c>
      <c r="AU215" s="18" t="s">
        <v>80</v>
      </c>
    </row>
    <row r="216" s="2" customFormat="1" ht="21.75" customHeight="1">
      <c r="A216" s="40"/>
      <c r="B216" s="41"/>
      <c r="C216" s="217" t="s">
        <v>404</v>
      </c>
      <c r="D216" s="217" t="s">
        <v>350</v>
      </c>
      <c r="E216" s="218" t="s">
        <v>405</v>
      </c>
      <c r="F216" s="219" t="s">
        <v>406</v>
      </c>
      <c r="G216" s="220" t="s">
        <v>165</v>
      </c>
      <c r="H216" s="221">
        <v>7</v>
      </c>
      <c r="I216" s="222"/>
      <c r="J216" s="223">
        <f>ROUND(I216*H216,2)</f>
        <v>0</v>
      </c>
      <c r="K216" s="219" t="s">
        <v>39</v>
      </c>
      <c r="L216" s="224"/>
      <c r="M216" s="225" t="s">
        <v>39</v>
      </c>
      <c r="N216" s="226" t="s">
        <v>53</v>
      </c>
      <c r="O216" s="87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8">
        <f>S216*H216</f>
        <v>0</v>
      </c>
      <c r="U216" s="209" t="s">
        <v>39</v>
      </c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0" t="s">
        <v>181</v>
      </c>
      <c r="AT216" s="210" t="s">
        <v>350</v>
      </c>
      <c r="AU216" s="210" t="s">
        <v>80</v>
      </c>
      <c r="AY216" s="18" t="s">
        <v>140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8" t="s">
        <v>139</v>
      </c>
      <c r="BK216" s="211">
        <f>ROUND(I216*H216,2)</f>
        <v>0</v>
      </c>
      <c r="BL216" s="18" t="s">
        <v>139</v>
      </c>
      <c r="BM216" s="210" t="s">
        <v>407</v>
      </c>
    </row>
    <row r="217" s="2" customFormat="1">
      <c r="A217" s="40"/>
      <c r="B217" s="41"/>
      <c r="C217" s="42"/>
      <c r="D217" s="212" t="s">
        <v>142</v>
      </c>
      <c r="E217" s="42"/>
      <c r="F217" s="213" t="s">
        <v>406</v>
      </c>
      <c r="G217" s="42"/>
      <c r="H217" s="42"/>
      <c r="I217" s="149"/>
      <c r="J217" s="42"/>
      <c r="K217" s="42"/>
      <c r="L217" s="46"/>
      <c r="M217" s="214"/>
      <c r="N217" s="215"/>
      <c r="O217" s="87"/>
      <c r="P217" s="87"/>
      <c r="Q217" s="87"/>
      <c r="R217" s="87"/>
      <c r="S217" s="87"/>
      <c r="T217" s="87"/>
      <c r="U217" s="88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142</v>
      </c>
      <c r="AU217" s="18" t="s">
        <v>80</v>
      </c>
    </row>
    <row r="218" s="2" customFormat="1">
      <c r="A218" s="40"/>
      <c r="B218" s="41"/>
      <c r="C218" s="42"/>
      <c r="D218" s="212" t="s">
        <v>144</v>
      </c>
      <c r="E218" s="42"/>
      <c r="F218" s="216" t="s">
        <v>408</v>
      </c>
      <c r="G218" s="42"/>
      <c r="H218" s="42"/>
      <c r="I218" s="149"/>
      <c r="J218" s="42"/>
      <c r="K218" s="42"/>
      <c r="L218" s="46"/>
      <c r="M218" s="214"/>
      <c r="N218" s="215"/>
      <c r="O218" s="87"/>
      <c r="P218" s="87"/>
      <c r="Q218" s="87"/>
      <c r="R218" s="87"/>
      <c r="S218" s="87"/>
      <c r="T218" s="87"/>
      <c r="U218" s="88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144</v>
      </c>
      <c r="AU218" s="18" t="s">
        <v>80</v>
      </c>
    </row>
    <row r="219" s="2" customFormat="1" ht="21.75" customHeight="1">
      <c r="A219" s="40"/>
      <c r="B219" s="41"/>
      <c r="C219" s="217" t="s">
        <v>409</v>
      </c>
      <c r="D219" s="217" t="s">
        <v>350</v>
      </c>
      <c r="E219" s="218" t="s">
        <v>410</v>
      </c>
      <c r="F219" s="219" t="s">
        <v>411</v>
      </c>
      <c r="G219" s="220" t="s">
        <v>165</v>
      </c>
      <c r="H219" s="221">
        <v>1</v>
      </c>
      <c r="I219" s="222"/>
      <c r="J219" s="223">
        <f>ROUND(I219*H219,2)</f>
        <v>0</v>
      </c>
      <c r="K219" s="219" t="s">
        <v>39</v>
      </c>
      <c r="L219" s="224"/>
      <c r="M219" s="225" t="s">
        <v>39</v>
      </c>
      <c r="N219" s="226" t="s">
        <v>53</v>
      </c>
      <c r="O219" s="87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8">
        <f>S219*H219</f>
        <v>0</v>
      </c>
      <c r="U219" s="209" t="s">
        <v>39</v>
      </c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0" t="s">
        <v>181</v>
      </c>
      <c r="AT219" s="210" t="s">
        <v>350</v>
      </c>
      <c r="AU219" s="210" t="s">
        <v>80</v>
      </c>
      <c r="AY219" s="18" t="s">
        <v>140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8" t="s">
        <v>139</v>
      </c>
      <c r="BK219" s="211">
        <f>ROUND(I219*H219,2)</f>
        <v>0</v>
      </c>
      <c r="BL219" s="18" t="s">
        <v>139</v>
      </c>
      <c r="BM219" s="210" t="s">
        <v>412</v>
      </c>
    </row>
    <row r="220" s="2" customFormat="1">
      <c r="A220" s="40"/>
      <c r="B220" s="41"/>
      <c r="C220" s="42"/>
      <c r="D220" s="212" t="s">
        <v>142</v>
      </c>
      <c r="E220" s="42"/>
      <c r="F220" s="213" t="s">
        <v>411</v>
      </c>
      <c r="G220" s="42"/>
      <c r="H220" s="42"/>
      <c r="I220" s="149"/>
      <c r="J220" s="42"/>
      <c r="K220" s="42"/>
      <c r="L220" s="46"/>
      <c r="M220" s="214"/>
      <c r="N220" s="215"/>
      <c r="O220" s="87"/>
      <c r="P220" s="87"/>
      <c r="Q220" s="87"/>
      <c r="R220" s="87"/>
      <c r="S220" s="87"/>
      <c r="T220" s="87"/>
      <c r="U220" s="88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142</v>
      </c>
      <c r="AU220" s="18" t="s">
        <v>80</v>
      </c>
    </row>
    <row r="221" s="2" customFormat="1">
      <c r="A221" s="40"/>
      <c r="B221" s="41"/>
      <c r="C221" s="42"/>
      <c r="D221" s="212" t="s">
        <v>144</v>
      </c>
      <c r="E221" s="42"/>
      <c r="F221" s="216" t="s">
        <v>413</v>
      </c>
      <c r="G221" s="42"/>
      <c r="H221" s="42"/>
      <c r="I221" s="149"/>
      <c r="J221" s="42"/>
      <c r="K221" s="42"/>
      <c r="L221" s="46"/>
      <c r="M221" s="214"/>
      <c r="N221" s="215"/>
      <c r="O221" s="87"/>
      <c r="P221" s="87"/>
      <c r="Q221" s="87"/>
      <c r="R221" s="87"/>
      <c r="S221" s="87"/>
      <c r="T221" s="87"/>
      <c r="U221" s="88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144</v>
      </c>
      <c r="AU221" s="18" t="s">
        <v>80</v>
      </c>
    </row>
    <row r="222" s="2" customFormat="1" ht="21.75" customHeight="1">
      <c r="A222" s="40"/>
      <c r="B222" s="41"/>
      <c r="C222" s="217" t="s">
        <v>414</v>
      </c>
      <c r="D222" s="217" t="s">
        <v>350</v>
      </c>
      <c r="E222" s="218" t="s">
        <v>415</v>
      </c>
      <c r="F222" s="219" t="s">
        <v>416</v>
      </c>
      <c r="G222" s="220" t="s">
        <v>165</v>
      </c>
      <c r="H222" s="221">
        <v>1</v>
      </c>
      <c r="I222" s="222"/>
      <c r="J222" s="223">
        <f>ROUND(I222*H222,2)</f>
        <v>0</v>
      </c>
      <c r="K222" s="219" t="s">
        <v>39</v>
      </c>
      <c r="L222" s="224"/>
      <c r="M222" s="225" t="s">
        <v>39</v>
      </c>
      <c r="N222" s="226" t="s">
        <v>53</v>
      </c>
      <c r="O222" s="87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8">
        <f>S222*H222</f>
        <v>0</v>
      </c>
      <c r="U222" s="209" t="s">
        <v>39</v>
      </c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0" t="s">
        <v>181</v>
      </c>
      <c r="AT222" s="210" t="s">
        <v>350</v>
      </c>
      <c r="AU222" s="210" t="s">
        <v>80</v>
      </c>
      <c r="AY222" s="18" t="s">
        <v>140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8" t="s">
        <v>139</v>
      </c>
      <c r="BK222" s="211">
        <f>ROUND(I222*H222,2)</f>
        <v>0</v>
      </c>
      <c r="BL222" s="18" t="s">
        <v>139</v>
      </c>
      <c r="BM222" s="210" t="s">
        <v>417</v>
      </c>
    </row>
    <row r="223" s="2" customFormat="1">
      <c r="A223" s="40"/>
      <c r="B223" s="41"/>
      <c r="C223" s="42"/>
      <c r="D223" s="212" t="s">
        <v>142</v>
      </c>
      <c r="E223" s="42"/>
      <c r="F223" s="213" t="s">
        <v>416</v>
      </c>
      <c r="G223" s="42"/>
      <c r="H223" s="42"/>
      <c r="I223" s="149"/>
      <c r="J223" s="42"/>
      <c r="K223" s="42"/>
      <c r="L223" s="46"/>
      <c r="M223" s="214"/>
      <c r="N223" s="215"/>
      <c r="O223" s="87"/>
      <c r="P223" s="87"/>
      <c r="Q223" s="87"/>
      <c r="R223" s="87"/>
      <c r="S223" s="87"/>
      <c r="T223" s="87"/>
      <c r="U223" s="88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142</v>
      </c>
      <c r="AU223" s="18" t="s">
        <v>80</v>
      </c>
    </row>
    <row r="224" s="2" customFormat="1">
      <c r="A224" s="40"/>
      <c r="B224" s="41"/>
      <c r="C224" s="42"/>
      <c r="D224" s="212" t="s">
        <v>144</v>
      </c>
      <c r="E224" s="42"/>
      <c r="F224" s="216" t="s">
        <v>418</v>
      </c>
      <c r="G224" s="42"/>
      <c r="H224" s="42"/>
      <c r="I224" s="149"/>
      <c r="J224" s="42"/>
      <c r="K224" s="42"/>
      <c r="L224" s="46"/>
      <c r="M224" s="214"/>
      <c r="N224" s="215"/>
      <c r="O224" s="87"/>
      <c r="P224" s="87"/>
      <c r="Q224" s="87"/>
      <c r="R224" s="87"/>
      <c r="S224" s="87"/>
      <c r="T224" s="87"/>
      <c r="U224" s="88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144</v>
      </c>
      <c r="AU224" s="18" t="s">
        <v>80</v>
      </c>
    </row>
    <row r="225" s="2" customFormat="1" ht="21.75" customHeight="1">
      <c r="A225" s="40"/>
      <c r="B225" s="41"/>
      <c r="C225" s="217" t="s">
        <v>419</v>
      </c>
      <c r="D225" s="217" t="s">
        <v>350</v>
      </c>
      <c r="E225" s="218" t="s">
        <v>420</v>
      </c>
      <c r="F225" s="219" t="s">
        <v>421</v>
      </c>
      <c r="G225" s="220" t="s">
        <v>165</v>
      </c>
      <c r="H225" s="221">
        <v>4</v>
      </c>
      <c r="I225" s="222"/>
      <c r="J225" s="223">
        <f>ROUND(I225*H225,2)</f>
        <v>0</v>
      </c>
      <c r="K225" s="219" t="s">
        <v>39</v>
      </c>
      <c r="L225" s="224"/>
      <c r="M225" s="225" t="s">
        <v>39</v>
      </c>
      <c r="N225" s="226" t="s">
        <v>53</v>
      </c>
      <c r="O225" s="87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8">
        <f>S225*H225</f>
        <v>0</v>
      </c>
      <c r="U225" s="209" t="s">
        <v>39</v>
      </c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0" t="s">
        <v>181</v>
      </c>
      <c r="AT225" s="210" t="s">
        <v>350</v>
      </c>
      <c r="AU225" s="210" t="s">
        <v>80</v>
      </c>
      <c r="AY225" s="18" t="s">
        <v>140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8" t="s">
        <v>139</v>
      </c>
      <c r="BK225" s="211">
        <f>ROUND(I225*H225,2)</f>
        <v>0</v>
      </c>
      <c r="BL225" s="18" t="s">
        <v>139</v>
      </c>
      <c r="BM225" s="210" t="s">
        <v>422</v>
      </c>
    </row>
    <row r="226" s="2" customFormat="1">
      <c r="A226" s="40"/>
      <c r="B226" s="41"/>
      <c r="C226" s="42"/>
      <c r="D226" s="212" t="s">
        <v>142</v>
      </c>
      <c r="E226" s="42"/>
      <c r="F226" s="213" t="s">
        <v>421</v>
      </c>
      <c r="G226" s="42"/>
      <c r="H226" s="42"/>
      <c r="I226" s="149"/>
      <c r="J226" s="42"/>
      <c r="K226" s="42"/>
      <c r="L226" s="46"/>
      <c r="M226" s="214"/>
      <c r="N226" s="215"/>
      <c r="O226" s="87"/>
      <c r="P226" s="87"/>
      <c r="Q226" s="87"/>
      <c r="R226" s="87"/>
      <c r="S226" s="87"/>
      <c r="T226" s="87"/>
      <c r="U226" s="88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142</v>
      </c>
      <c r="AU226" s="18" t="s">
        <v>80</v>
      </c>
    </row>
    <row r="227" s="2" customFormat="1">
      <c r="A227" s="40"/>
      <c r="B227" s="41"/>
      <c r="C227" s="42"/>
      <c r="D227" s="212" t="s">
        <v>144</v>
      </c>
      <c r="E227" s="42"/>
      <c r="F227" s="216" t="s">
        <v>423</v>
      </c>
      <c r="G227" s="42"/>
      <c r="H227" s="42"/>
      <c r="I227" s="149"/>
      <c r="J227" s="42"/>
      <c r="K227" s="42"/>
      <c r="L227" s="46"/>
      <c r="M227" s="214"/>
      <c r="N227" s="215"/>
      <c r="O227" s="87"/>
      <c r="P227" s="87"/>
      <c r="Q227" s="87"/>
      <c r="R227" s="87"/>
      <c r="S227" s="87"/>
      <c r="T227" s="87"/>
      <c r="U227" s="88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144</v>
      </c>
      <c r="AU227" s="18" t="s">
        <v>80</v>
      </c>
    </row>
    <row r="228" s="2" customFormat="1" ht="21.75" customHeight="1">
      <c r="A228" s="40"/>
      <c r="B228" s="41"/>
      <c r="C228" s="217" t="s">
        <v>424</v>
      </c>
      <c r="D228" s="217" t="s">
        <v>350</v>
      </c>
      <c r="E228" s="218" t="s">
        <v>425</v>
      </c>
      <c r="F228" s="219" t="s">
        <v>426</v>
      </c>
      <c r="G228" s="220" t="s">
        <v>165</v>
      </c>
      <c r="H228" s="221">
        <v>1</v>
      </c>
      <c r="I228" s="222"/>
      <c r="J228" s="223">
        <f>ROUND(I228*H228,2)</f>
        <v>0</v>
      </c>
      <c r="K228" s="219" t="s">
        <v>39</v>
      </c>
      <c r="L228" s="224"/>
      <c r="M228" s="225" t="s">
        <v>39</v>
      </c>
      <c r="N228" s="226" t="s">
        <v>53</v>
      </c>
      <c r="O228" s="87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8">
        <f>S228*H228</f>
        <v>0</v>
      </c>
      <c r="U228" s="209" t="s">
        <v>39</v>
      </c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0" t="s">
        <v>181</v>
      </c>
      <c r="AT228" s="210" t="s">
        <v>350</v>
      </c>
      <c r="AU228" s="210" t="s">
        <v>80</v>
      </c>
      <c r="AY228" s="18" t="s">
        <v>140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8" t="s">
        <v>139</v>
      </c>
      <c r="BK228" s="211">
        <f>ROUND(I228*H228,2)</f>
        <v>0</v>
      </c>
      <c r="BL228" s="18" t="s">
        <v>139</v>
      </c>
      <c r="BM228" s="210" t="s">
        <v>427</v>
      </c>
    </row>
    <row r="229" s="2" customFormat="1">
      <c r="A229" s="40"/>
      <c r="B229" s="41"/>
      <c r="C229" s="42"/>
      <c r="D229" s="212" t="s">
        <v>142</v>
      </c>
      <c r="E229" s="42"/>
      <c r="F229" s="213" t="s">
        <v>426</v>
      </c>
      <c r="G229" s="42"/>
      <c r="H229" s="42"/>
      <c r="I229" s="149"/>
      <c r="J229" s="42"/>
      <c r="K229" s="42"/>
      <c r="L229" s="46"/>
      <c r="M229" s="214"/>
      <c r="N229" s="215"/>
      <c r="O229" s="87"/>
      <c r="P229" s="87"/>
      <c r="Q229" s="87"/>
      <c r="R229" s="87"/>
      <c r="S229" s="87"/>
      <c r="T229" s="87"/>
      <c r="U229" s="88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142</v>
      </c>
      <c r="AU229" s="18" t="s">
        <v>80</v>
      </c>
    </row>
    <row r="230" s="2" customFormat="1">
      <c r="A230" s="40"/>
      <c r="B230" s="41"/>
      <c r="C230" s="42"/>
      <c r="D230" s="212" t="s">
        <v>144</v>
      </c>
      <c r="E230" s="42"/>
      <c r="F230" s="216" t="s">
        <v>428</v>
      </c>
      <c r="G230" s="42"/>
      <c r="H230" s="42"/>
      <c r="I230" s="149"/>
      <c r="J230" s="42"/>
      <c r="K230" s="42"/>
      <c r="L230" s="46"/>
      <c r="M230" s="214"/>
      <c r="N230" s="215"/>
      <c r="O230" s="87"/>
      <c r="P230" s="87"/>
      <c r="Q230" s="87"/>
      <c r="R230" s="87"/>
      <c r="S230" s="87"/>
      <c r="T230" s="87"/>
      <c r="U230" s="88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144</v>
      </c>
      <c r="AU230" s="18" t="s">
        <v>80</v>
      </c>
    </row>
    <row r="231" s="2" customFormat="1" ht="21.75" customHeight="1">
      <c r="A231" s="40"/>
      <c r="B231" s="41"/>
      <c r="C231" s="217" t="s">
        <v>429</v>
      </c>
      <c r="D231" s="217" t="s">
        <v>350</v>
      </c>
      <c r="E231" s="218" t="s">
        <v>430</v>
      </c>
      <c r="F231" s="219" t="s">
        <v>431</v>
      </c>
      <c r="G231" s="220" t="s">
        <v>165</v>
      </c>
      <c r="H231" s="221">
        <v>1</v>
      </c>
      <c r="I231" s="222"/>
      <c r="J231" s="223">
        <f>ROUND(I231*H231,2)</f>
        <v>0</v>
      </c>
      <c r="K231" s="219" t="s">
        <v>39</v>
      </c>
      <c r="L231" s="224"/>
      <c r="M231" s="225" t="s">
        <v>39</v>
      </c>
      <c r="N231" s="226" t="s">
        <v>53</v>
      </c>
      <c r="O231" s="87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8">
        <f>S231*H231</f>
        <v>0</v>
      </c>
      <c r="U231" s="209" t="s">
        <v>39</v>
      </c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0" t="s">
        <v>181</v>
      </c>
      <c r="AT231" s="210" t="s">
        <v>350</v>
      </c>
      <c r="AU231" s="210" t="s">
        <v>80</v>
      </c>
      <c r="AY231" s="18" t="s">
        <v>140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8" t="s">
        <v>139</v>
      </c>
      <c r="BK231" s="211">
        <f>ROUND(I231*H231,2)</f>
        <v>0</v>
      </c>
      <c r="BL231" s="18" t="s">
        <v>139</v>
      </c>
      <c r="BM231" s="210" t="s">
        <v>432</v>
      </c>
    </row>
    <row r="232" s="2" customFormat="1">
      <c r="A232" s="40"/>
      <c r="B232" s="41"/>
      <c r="C232" s="42"/>
      <c r="D232" s="212" t="s">
        <v>142</v>
      </c>
      <c r="E232" s="42"/>
      <c r="F232" s="213" t="s">
        <v>431</v>
      </c>
      <c r="G232" s="42"/>
      <c r="H232" s="42"/>
      <c r="I232" s="149"/>
      <c r="J232" s="42"/>
      <c r="K232" s="42"/>
      <c r="L232" s="46"/>
      <c r="M232" s="214"/>
      <c r="N232" s="215"/>
      <c r="O232" s="87"/>
      <c r="P232" s="87"/>
      <c r="Q232" s="87"/>
      <c r="R232" s="87"/>
      <c r="S232" s="87"/>
      <c r="T232" s="87"/>
      <c r="U232" s="88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142</v>
      </c>
      <c r="AU232" s="18" t="s">
        <v>80</v>
      </c>
    </row>
    <row r="233" s="2" customFormat="1">
      <c r="A233" s="40"/>
      <c r="B233" s="41"/>
      <c r="C233" s="42"/>
      <c r="D233" s="212" t="s">
        <v>144</v>
      </c>
      <c r="E233" s="42"/>
      <c r="F233" s="216" t="s">
        <v>433</v>
      </c>
      <c r="G233" s="42"/>
      <c r="H233" s="42"/>
      <c r="I233" s="149"/>
      <c r="J233" s="42"/>
      <c r="K233" s="42"/>
      <c r="L233" s="46"/>
      <c r="M233" s="214"/>
      <c r="N233" s="215"/>
      <c r="O233" s="87"/>
      <c r="P233" s="87"/>
      <c r="Q233" s="87"/>
      <c r="R233" s="87"/>
      <c r="S233" s="87"/>
      <c r="T233" s="87"/>
      <c r="U233" s="88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144</v>
      </c>
      <c r="AU233" s="18" t="s">
        <v>80</v>
      </c>
    </row>
    <row r="234" s="2" customFormat="1" ht="16.5" customHeight="1">
      <c r="A234" s="40"/>
      <c r="B234" s="41"/>
      <c r="C234" s="217" t="s">
        <v>434</v>
      </c>
      <c r="D234" s="217" t="s">
        <v>350</v>
      </c>
      <c r="E234" s="218" t="s">
        <v>435</v>
      </c>
      <c r="F234" s="219" t="s">
        <v>436</v>
      </c>
      <c r="G234" s="220" t="s">
        <v>148</v>
      </c>
      <c r="H234" s="221">
        <v>16</v>
      </c>
      <c r="I234" s="222"/>
      <c r="J234" s="223">
        <f>ROUND(I234*H234,2)</f>
        <v>0</v>
      </c>
      <c r="K234" s="219" t="s">
        <v>39</v>
      </c>
      <c r="L234" s="224"/>
      <c r="M234" s="225" t="s">
        <v>39</v>
      </c>
      <c r="N234" s="226" t="s">
        <v>53</v>
      </c>
      <c r="O234" s="87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8">
        <f>S234*H234</f>
        <v>0</v>
      </c>
      <c r="U234" s="209" t="s">
        <v>39</v>
      </c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0" t="s">
        <v>181</v>
      </c>
      <c r="AT234" s="210" t="s">
        <v>350</v>
      </c>
      <c r="AU234" s="210" t="s">
        <v>80</v>
      </c>
      <c r="AY234" s="18" t="s">
        <v>140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8" t="s">
        <v>139</v>
      </c>
      <c r="BK234" s="211">
        <f>ROUND(I234*H234,2)</f>
        <v>0</v>
      </c>
      <c r="BL234" s="18" t="s">
        <v>139</v>
      </c>
      <c r="BM234" s="210" t="s">
        <v>437</v>
      </c>
    </row>
    <row r="235" s="2" customFormat="1">
      <c r="A235" s="40"/>
      <c r="B235" s="41"/>
      <c r="C235" s="42"/>
      <c r="D235" s="212" t="s">
        <v>142</v>
      </c>
      <c r="E235" s="42"/>
      <c r="F235" s="213" t="s">
        <v>436</v>
      </c>
      <c r="G235" s="42"/>
      <c r="H235" s="42"/>
      <c r="I235" s="149"/>
      <c r="J235" s="42"/>
      <c r="K235" s="42"/>
      <c r="L235" s="46"/>
      <c r="M235" s="214"/>
      <c r="N235" s="215"/>
      <c r="O235" s="87"/>
      <c r="P235" s="87"/>
      <c r="Q235" s="87"/>
      <c r="R235" s="87"/>
      <c r="S235" s="87"/>
      <c r="T235" s="87"/>
      <c r="U235" s="88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142</v>
      </c>
      <c r="AU235" s="18" t="s">
        <v>80</v>
      </c>
    </row>
    <row r="236" s="2" customFormat="1" ht="21.75" customHeight="1">
      <c r="A236" s="40"/>
      <c r="B236" s="41"/>
      <c r="C236" s="217" t="s">
        <v>438</v>
      </c>
      <c r="D236" s="217" t="s">
        <v>350</v>
      </c>
      <c r="E236" s="218" t="s">
        <v>439</v>
      </c>
      <c r="F236" s="219" t="s">
        <v>440</v>
      </c>
      <c r="G236" s="220" t="s">
        <v>165</v>
      </c>
      <c r="H236" s="221">
        <v>3</v>
      </c>
      <c r="I236" s="222"/>
      <c r="J236" s="223">
        <f>ROUND(I236*H236,2)</f>
        <v>0</v>
      </c>
      <c r="K236" s="219" t="s">
        <v>39</v>
      </c>
      <c r="L236" s="224"/>
      <c r="M236" s="225" t="s">
        <v>39</v>
      </c>
      <c r="N236" s="226" t="s">
        <v>53</v>
      </c>
      <c r="O236" s="87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8">
        <f>S236*H236</f>
        <v>0</v>
      </c>
      <c r="U236" s="209" t="s">
        <v>39</v>
      </c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181</v>
      </c>
      <c r="AT236" s="210" t="s">
        <v>350</v>
      </c>
      <c r="AU236" s="210" t="s">
        <v>80</v>
      </c>
      <c r="AY236" s="18" t="s">
        <v>140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8" t="s">
        <v>139</v>
      </c>
      <c r="BK236" s="211">
        <f>ROUND(I236*H236,2)</f>
        <v>0</v>
      </c>
      <c r="BL236" s="18" t="s">
        <v>139</v>
      </c>
      <c r="BM236" s="210" t="s">
        <v>441</v>
      </c>
    </row>
    <row r="237" s="2" customFormat="1">
      <c r="A237" s="40"/>
      <c r="B237" s="41"/>
      <c r="C237" s="42"/>
      <c r="D237" s="212" t="s">
        <v>142</v>
      </c>
      <c r="E237" s="42"/>
      <c r="F237" s="213" t="s">
        <v>440</v>
      </c>
      <c r="G237" s="42"/>
      <c r="H237" s="42"/>
      <c r="I237" s="149"/>
      <c r="J237" s="42"/>
      <c r="K237" s="42"/>
      <c r="L237" s="46"/>
      <c r="M237" s="214"/>
      <c r="N237" s="215"/>
      <c r="O237" s="87"/>
      <c r="P237" s="87"/>
      <c r="Q237" s="87"/>
      <c r="R237" s="87"/>
      <c r="S237" s="87"/>
      <c r="T237" s="87"/>
      <c r="U237" s="88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142</v>
      </c>
      <c r="AU237" s="18" t="s">
        <v>80</v>
      </c>
    </row>
    <row r="238" s="2" customFormat="1" ht="16.5" customHeight="1">
      <c r="A238" s="40"/>
      <c r="B238" s="41"/>
      <c r="C238" s="217" t="s">
        <v>442</v>
      </c>
      <c r="D238" s="217" t="s">
        <v>350</v>
      </c>
      <c r="E238" s="218" t="s">
        <v>443</v>
      </c>
      <c r="F238" s="219" t="s">
        <v>444</v>
      </c>
      <c r="G238" s="220" t="s">
        <v>165</v>
      </c>
      <c r="H238" s="221">
        <v>4</v>
      </c>
      <c r="I238" s="222"/>
      <c r="J238" s="223">
        <f>ROUND(I238*H238,2)</f>
        <v>0</v>
      </c>
      <c r="K238" s="219" t="s">
        <v>39</v>
      </c>
      <c r="L238" s="224"/>
      <c r="M238" s="225" t="s">
        <v>39</v>
      </c>
      <c r="N238" s="226" t="s">
        <v>53</v>
      </c>
      <c r="O238" s="87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8">
        <f>S238*H238</f>
        <v>0</v>
      </c>
      <c r="U238" s="209" t="s">
        <v>39</v>
      </c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0" t="s">
        <v>181</v>
      </c>
      <c r="AT238" s="210" t="s">
        <v>350</v>
      </c>
      <c r="AU238" s="210" t="s">
        <v>80</v>
      </c>
      <c r="AY238" s="18" t="s">
        <v>140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8" t="s">
        <v>139</v>
      </c>
      <c r="BK238" s="211">
        <f>ROUND(I238*H238,2)</f>
        <v>0</v>
      </c>
      <c r="BL238" s="18" t="s">
        <v>139</v>
      </c>
      <c r="BM238" s="210" t="s">
        <v>445</v>
      </c>
    </row>
    <row r="239" s="2" customFormat="1">
      <c r="A239" s="40"/>
      <c r="B239" s="41"/>
      <c r="C239" s="42"/>
      <c r="D239" s="212" t="s">
        <v>142</v>
      </c>
      <c r="E239" s="42"/>
      <c r="F239" s="213" t="s">
        <v>444</v>
      </c>
      <c r="G239" s="42"/>
      <c r="H239" s="42"/>
      <c r="I239" s="149"/>
      <c r="J239" s="42"/>
      <c r="K239" s="42"/>
      <c r="L239" s="46"/>
      <c r="M239" s="214"/>
      <c r="N239" s="215"/>
      <c r="O239" s="87"/>
      <c r="P239" s="87"/>
      <c r="Q239" s="87"/>
      <c r="R239" s="87"/>
      <c r="S239" s="87"/>
      <c r="T239" s="87"/>
      <c r="U239" s="88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142</v>
      </c>
      <c r="AU239" s="18" t="s">
        <v>80</v>
      </c>
    </row>
    <row r="240" s="2" customFormat="1">
      <c r="A240" s="40"/>
      <c r="B240" s="41"/>
      <c r="C240" s="42"/>
      <c r="D240" s="212" t="s">
        <v>144</v>
      </c>
      <c r="E240" s="42"/>
      <c r="F240" s="216" t="s">
        <v>446</v>
      </c>
      <c r="G240" s="42"/>
      <c r="H240" s="42"/>
      <c r="I240" s="149"/>
      <c r="J240" s="42"/>
      <c r="K240" s="42"/>
      <c r="L240" s="46"/>
      <c r="M240" s="214"/>
      <c r="N240" s="215"/>
      <c r="O240" s="87"/>
      <c r="P240" s="87"/>
      <c r="Q240" s="87"/>
      <c r="R240" s="87"/>
      <c r="S240" s="87"/>
      <c r="T240" s="87"/>
      <c r="U240" s="88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144</v>
      </c>
      <c r="AU240" s="18" t="s">
        <v>80</v>
      </c>
    </row>
    <row r="241" s="2" customFormat="1" ht="16.5" customHeight="1">
      <c r="A241" s="40"/>
      <c r="B241" s="41"/>
      <c r="C241" s="217" t="s">
        <v>447</v>
      </c>
      <c r="D241" s="217" t="s">
        <v>350</v>
      </c>
      <c r="E241" s="218" t="s">
        <v>448</v>
      </c>
      <c r="F241" s="219" t="s">
        <v>449</v>
      </c>
      <c r="G241" s="220" t="s">
        <v>165</v>
      </c>
      <c r="H241" s="221">
        <v>13</v>
      </c>
      <c r="I241" s="222"/>
      <c r="J241" s="223">
        <f>ROUND(I241*H241,2)</f>
        <v>0</v>
      </c>
      <c r="K241" s="219" t="s">
        <v>39</v>
      </c>
      <c r="L241" s="224"/>
      <c r="M241" s="225" t="s">
        <v>39</v>
      </c>
      <c r="N241" s="226" t="s">
        <v>53</v>
      </c>
      <c r="O241" s="87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8">
        <f>S241*H241</f>
        <v>0</v>
      </c>
      <c r="U241" s="209" t="s">
        <v>39</v>
      </c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0" t="s">
        <v>181</v>
      </c>
      <c r="AT241" s="210" t="s">
        <v>350</v>
      </c>
      <c r="AU241" s="210" t="s">
        <v>80</v>
      </c>
      <c r="AY241" s="18" t="s">
        <v>140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8" t="s">
        <v>139</v>
      </c>
      <c r="BK241" s="211">
        <f>ROUND(I241*H241,2)</f>
        <v>0</v>
      </c>
      <c r="BL241" s="18" t="s">
        <v>139</v>
      </c>
      <c r="BM241" s="210" t="s">
        <v>450</v>
      </c>
    </row>
    <row r="242" s="2" customFormat="1">
      <c r="A242" s="40"/>
      <c r="B242" s="41"/>
      <c r="C242" s="42"/>
      <c r="D242" s="212" t="s">
        <v>142</v>
      </c>
      <c r="E242" s="42"/>
      <c r="F242" s="213" t="s">
        <v>449</v>
      </c>
      <c r="G242" s="42"/>
      <c r="H242" s="42"/>
      <c r="I242" s="149"/>
      <c r="J242" s="42"/>
      <c r="K242" s="42"/>
      <c r="L242" s="46"/>
      <c r="M242" s="214"/>
      <c r="N242" s="215"/>
      <c r="O242" s="87"/>
      <c r="P242" s="87"/>
      <c r="Q242" s="87"/>
      <c r="R242" s="87"/>
      <c r="S242" s="87"/>
      <c r="T242" s="87"/>
      <c r="U242" s="88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142</v>
      </c>
      <c r="AU242" s="18" t="s">
        <v>80</v>
      </c>
    </row>
    <row r="243" s="2" customFormat="1">
      <c r="A243" s="40"/>
      <c r="B243" s="41"/>
      <c r="C243" s="42"/>
      <c r="D243" s="212" t="s">
        <v>144</v>
      </c>
      <c r="E243" s="42"/>
      <c r="F243" s="216" t="s">
        <v>451</v>
      </c>
      <c r="G243" s="42"/>
      <c r="H243" s="42"/>
      <c r="I243" s="149"/>
      <c r="J243" s="42"/>
      <c r="K243" s="42"/>
      <c r="L243" s="46"/>
      <c r="M243" s="214"/>
      <c r="N243" s="215"/>
      <c r="O243" s="87"/>
      <c r="P243" s="87"/>
      <c r="Q243" s="87"/>
      <c r="R243" s="87"/>
      <c r="S243" s="87"/>
      <c r="T243" s="87"/>
      <c r="U243" s="88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144</v>
      </c>
      <c r="AU243" s="18" t="s">
        <v>80</v>
      </c>
    </row>
    <row r="244" s="2" customFormat="1" ht="21.75" customHeight="1">
      <c r="A244" s="40"/>
      <c r="B244" s="41"/>
      <c r="C244" s="217" t="s">
        <v>452</v>
      </c>
      <c r="D244" s="217" t="s">
        <v>350</v>
      </c>
      <c r="E244" s="218" t="s">
        <v>453</v>
      </c>
      <c r="F244" s="219" t="s">
        <v>454</v>
      </c>
      <c r="G244" s="220" t="s">
        <v>165</v>
      </c>
      <c r="H244" s="221">
        <v>236</v>
      </c>
      <c r="I244" s="222"/>
      <c r="J244" s="223">
        <f>ROUND(I244*H244,2)</f>
        <v>0</v>
      </c>
      <c r="K244" s="219" t="s">
        <v>39</v>
      </c>
      <c r="L244" s="224"/>
      <c r="M244" s="225" t="s">
        <v>39</v>
      </c>
      <c r="N244" s="226" t="s">
        <v>53</v>
      </c>
      <c r="O244" s="87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8">
        <f>S244*H244</f>
        <v>0</v>
      </c>
      <c r="U244" s="209" t="s">
        <v>39</v>
      </c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0" t="s">
        <v>181</v>
      </c>
      <c r="AT244" s="210" t="s">
        <v>350</v>
      </c>
      <c r="AU244" s="210" t="s">
        <v>80</v>
      </c>
      <c r="AY244" s="18" t="s">
        <v>140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8" t="s">
        <v>139</v>
      </c>
      <c r="BK244" s="211">
        <f>ROUND(I244*H244,2)</f>
        <v>0</v>
      </c>
      <c r="BL244" s="18" t="s">
        <v>139</v>
      </c>
      <c r="BM244" s="210" t="s">
        <v>455</v>
      </c>
    </row>
    <row r="245" s="2" customFormat="1">
      <c r="A245" s="40"/>
      <c r="B245" s="41"/>
      <c r="C245" s="42"/>
      <c r="D245" s="212" t="s">
        <v>142</v>
      </c>
      <c r="E245" s="42"/>
      <c r="F245" s="213" t="s">
        <v>454</v>
      </c>
      <c r="G245" s="42"/>
      <c r="H245" s="42"/>
      <c r="I245" s="149"/>
      <c r="J245" s="42"/>
      <c r="K245" s="42"/>
      <c r="L245" s="46"/>
      <c r="M245" s="214"/>
      <c r="N245" s="215"/>
      <c r="O245" s="87"/>
      <c r="P245" s="87"/>
      <c r="Q245" s="87"/>
      <c r="R245" s="87"/>
      <c r="S245" s="87"/>
      <c r="T245" s="87"/>
      <c r="U245" s="88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142</v>
      </c>
      <c r="AU245" s="18" t="s">
        <v>80</v>
      </c>
    </row>
    <row r="246" s="2" customFormat="1" ht="16.5" customHeight="1">
      <c r="A246" s="40"/>
      <c r="B246" s="41"/>
      <c r="C246" s="217" t="s">
        <v>456</v>
      </c>
      <c r="D246" s="217" t="s">
        <v>350</v>
      </c>
      <c r="E246" s="218" t="s">
        <v>457</v>
      </c>
      <c r="F246" s="219" t="s">
        <v>458</v>
      </c>
      <c r="G246" s="220" t="s">
        <v>165</v>
      </c>
      <c r="H246" s="221">
        <v>113</v>
      </c>
      <c r="I246" s="222"/>
      <c r="J246" s="223">
        <f>ROUND(I246*H246,2)</f>
        <v>0</v>
      </c>
      <c r="K246" s="219" t="s">
        <v>39</v>
      </c>
      <c r="L246" s="224"/>
      <c r="M246" s="225" t="s">
        <v>39</v>
      </c>
      <c r="N246" s="226" t="s">
        <v>53</v>
      </c>
      <c r="O246" s="87"/>
      <c r="P246" s="208">
        <f>O246*H246</f>
        <v>0</v>
      </c>
      <c r="Q246" s="208">
        <v>0</v>
      </c>
      <c r="R246" s="208">
        <f>Q246*H246</f>
        <v>0</v>
      </c>
      <c r="S246" s="208">
        <v>0</v>
      </c>
      <c r="T246" s="208">
        <f>S246*H246</f>
        <v>0</v>
      </c>
      <c r="U246" s="209" t="s">
        <v>39</v>
      </c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0" t="s">
        <v>181</v>
      </c>
      <c r="AT246" s="210" t="s">
        <v>350</v>
      </c>
      <c r="AU246" s="210" t="s">
        <v>80</v>
      </c>
      <c r="AY246" s="18" t="s">
        <v>140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8" t="s">
        <v>139</v>
      </c>
      <c r="BK246" s="211">
        <f>ROUND(I246*H246,2)</f>
        <v>0</v>
      </c>
      <c r="BL246" s="18" t="s">
        <v>139</v>
      </c>
      <c r="BM246" s="210" t="s">
        <v>459</v>
      </c>
    </row>
    <row r="247" s="2" customFormat="1">
      <c r="A247" s="40"/>
      <c r="B247" s="41"/>
      <c r="C247" s="42"/>
      <c r="D247" s="212" t="s">
        <v>142</v>
      </c>
      <c r="E247" s="42"/>
      <c r="F247" s="213" t="s">
        <v>458</v>
      </c>
      <c r="G247" s="42"/>
      <c r="H247" s="42"/>
      <c r="I247" s="149"/>
      <c r="J247" s="42"/>
      <c r="K247" s="42"/>
      <c r="L247" s="46"/>
      <c r="M247" s="214"/>
      <c r="N247" s="215"/>
      <c r="O247" s="87"/>
      <c r="P247" s="87"/>
      <c r="Q247" s="87"/>
      <c r="R247" s="87"/>
      <c r="S247" s="87"/>
      <c r="T247" s="87"/>
      <c r="U247" s="88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142</v>
      </c>
      <c r="AU247" s="18" t="s">
        <v>80</v>
      </c>
    </row>
    <row r="248" s="2" customFormat="1">
      <c r="A248" s="40"/>
      <c r="B248" s="41"/>
      <c r="C248" s="42"/>
      <c r="D248" s="212" t="s">
        <v>144</v>
      </c>
      <c r="E248" s="42"/>
      <c r="F248" s="216" t="s">
        <v>460</v>
      </c>
      <c r="G248" s="42"/>
      <c r="H248" s="42"/>
      <c r="I248" s="149"/>
      <c r="J248" s="42"/>
      <c r="K248" s="42"/>
      <c r="L248" s="46"/>
      <c r="M248" s="214"/>
      <c r="N248" s="215"/>
      <c r="O248" s="87"/>
      <c r="P248" s="87"/>
      <c r="Q248" s="87"/>
      <c r="R248" s="87"/>
      <c r="S248" s="87"/>
      <c r="T248" s="87"/>
      <c r="U248" s="88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144</v>
      </c>
      <c r="AU248" s="18" t="s">
        <v>80</v>
      </c>
    </row>
    <row r="249" s="2" customFormat="1" ht="16.5" customHeight="1">
      <c r="A249" s="40"/>
      <c r="B249" s="41"/>
      <c r="C249" s="217" t="s">
        <v>461</v>
      </c>
      <c r="D249" s="217" t="s">
        <v>350</v>
      </c>
      <c r="E249" s="218" t="s">
        <v>462</v>
      </c>
      <c r="F249" s="219" t="s">
        <v>463</v>
      </c>
      <c r="G249" s="220" t="s">
        <v>165</v>
      </c>
      <c r="H249" s="221">
        <v>484</v>
      </c>
      <c r="I249" s="222"/>
      <c r="J249" s="223">
        <f>ROUND(I249*H249,2)</f>
        <v>0</v>
      </c>
      <c r="K249" s="219" t="s">
        <v>39</v>
      </c>
      <c r="L249" s="224"/>
      <c r="M249" s="225" t="s">
        <v>39</v>
      </c>
      <c r="N249" s="226" t="s">
        <v>53</v>
      </c>
      <c r="O249" s="87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8">
        <f>S249*H249</f>
        <v>0</v>
      </c>
      <c r="U249" s="209" t="s">
        <v>39</v>
      </c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0" t="s">
        <v>181</v>
      </c>
      <c r="AT249" s="210" t="s">
        <v>350</v>
      </c>
      <c r="AU249" s="210" t="s">
        <v>80</v>
      </c>
      <c r="AY249" s="18" t="s">
        <v>140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8" t="s">
        <v>139</v>
      </c>
      <c r="BK249" s="211">
        <f>ROUND(I249*H249,2)</f>
        <v>0</v>
      </c>
      <c r="BL249" s="18" t="s">
        <v>139</v>
      </c>
      <c r="BM249" s="210" t="s">
        <v>464</v>
      </c>
    </row>
    <row r="250" s="2" customFormat="1">
      <c r="A250" s="40"/>
      <c r="B250" s="41"/>
      <c r="C250" s="42"/>
      <c r="D250" s="212" t="s">
        <v>142</v>
      </c>
      <c r="E250" s="42"/>
      <c r="F250" s="213" t="s">
        <v>463</v>
      </c>
      <c r="G250" s="42"/>
      <c r="H250" s="42"/>
      <c r="I250" s="149"/>
      <c r="J250" s="42"/>
      <c r="K250" s="42"/>
      <c r="L250" s="46"/>
      <c r="M250" s="214"/>
      <c r="N250" s="215"/>
      <c r="O250" s="87"/>
      <c r="P250" s="87"/>
      <c r="Q250" s="87"/>
      <c r="R250" s="87"/>
      <c r="S250" s="87"/>
      <c r="T250" s="87"/>
      <c r="U250" s="88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142</v>
      </c>
      <c r="AU250" s="18" t="s">
        <v>80</v>
      </c>
    </row>
    <row r="251" s="2" customFormat="1" ht="16.5" customHeight="1">
      <c r="A251" s="40"/>
      <c r="B251" s="41"/>
      <c r="C251" s="217" t="s">
        <v>465</v>
      </c>
      <c r="D251" s="217" t="s">
        <v>350</v>
      </c>
      <c r="E251" s="218" t="s">
        <v>466</v>
      </c>
      <c r="F251" s="219" t="s">
        <v>467</v>
      </c>
      <c r="G251" s="220" t="s">
        <v>165</v>
      </c>
      <c r="H251" s="221">
        <v>322</v>
      </c>
      <c r="I251" s="222"/>
      <c r="J251" s="223">
        <f>ROUND(I251*H251,2)</f>
        <v>0</v>
      </c>
      <c r="K251" s="219" t="s">
        <v>39</v>
      </c>
      <c r="L251" s="224"/>
      <c r="M251" s="225" t="s">
        <v>39</v>
      </c>
      <c r="N251" s="226" t="s">
        <v>53</v>
      </c>
      <c r="O251" s="87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8">
        <f>S251*H251</f>
        <v>0</v>
      </c>
      <c r="U251" s="209" t="s">
        <v>39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0" t="s">
        <v>181</v>
      </c>
      <c r="AT251" s="210" t="s">
        <v>350</v>
      </c>
      <c r="AU251" s="210" t="s">
        <v>80</v>
      </c>
      <c r="AY251" s="18" t="s">
        <v>140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8" t="s">
        <v>139</v>
      </c>
      <c r="BK251" s="211">
        <f>ROUND(I251*H251,2)</f>
        <v>0</v>
      </c>
      <c r="BL251" s="18" t="s">
        <v>139</v>
      </c>
      <c r="BM251" s="210" t="s">
        <v>468</v>
      </c>
    </row>
    <row r="252" s="2" customFormat="1">
      <c r="A252" s="40"/>
      <c r="B252" s="41"/>
      <c r="C252" s="42"/>
      <c r="D252" s="212" t="s">
        <v>142</v>
      </c>
      <c r="E252" s="42"/>
      <c r="F252" s="213" t="s">
        <v>467</v>
      </c>
      <c r="G252" s="42"/>
      <c r="H252" s="42"/>
      <c r="I252" s="149"/>
      <c r="J252" s="42"/>
      <c r="K252" s="42"/>
      <c r="L252" s="46"/>
      <c r="M252" s="214"/>
      <c r="N252" s="215"/>
      <c r="O252" s="87"/>
      <c r="P252" s="87"/>
      <c r="Q252" s="87"/>
      <c r="R252" s="87"/>
      <c r="S252" s="87"/>
      <c r="T252" s="87"/>
      <c r="U252" s="88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142</v>
      </c>
      <c r="AU252" s="18" t="s">
        <v>80</v>
      </c>
    </row>
    <row r="253" s="2" customFormat="1" ht="16.5" customHeight="1">
      <c r="A253" s="40"/>
      <c r="B253" s="41"/>
      <c r="C253" s="217" t="s">
        <v>469</v>
      </c>
      <c r="D253" s="217" t="s">
        <v>350</v>
      </c>
      <c r="E253" s="218" t="s">
        <v>470</v>
      </c>
      <c r="F253" s="219" t="s">
        <v>471</v>
      </c>
      <c r="G253" s="220" t="s">
        <v>165</v>
      </c>
      <c r="H253" s="221">
        <v>22</v>
      </c>
      <c r="I253" s="222"/>
      <c r="J253" s="223">
        <f>ROUND(I253*H253,2)</f>
        <v>0</v>
      </c>
      <c r="K253" s="219" t="s">
        <v>39</v>
      </c>
      <c r="L253" s="224"/>
      <c r="M253" s="225" t="s">
        <v>39</v>
      </c>
      <c r="N253" s="226" t="s">
        <v>53</v>
      </c>
      <c r="O253" s="87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8">
        <f>S253*H253</f>
        <v>0</v>
      </c>
      <c r="U253" s="209" t="s">
        <v>39</v>
      </c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0" t="s">
        <v>181</v>
      </c>
      <c r="AT253" s="210" t="s">
        <v>350</v>
      </c>
      <c r="AU253" s="210" t="s">
        <v>80</v>
      </c>
      <c r="AY253" s="18" t="s">
        <v>140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8" t="s">
        <v>139</v>
      </c>
      <c r="BK253" s="211">
        <f>ROUND(I253*H253,2)</f>
        <v>0</v>
      </c>
      <c r="BL253" s="18" t="s">
        <v>139</v>
      </c>
      <c r="BM253" s="210" t="s">
        <v>472</v>
      </c>
    </row>
    <row r="254" s="2" customFormat="1">
      <c r="A254" s="40"/>
      <c r="B254" s="41"/>
      <c r="C254" s="42"/>
      <c r="D254" s="212" t="s">
        <v>142</v>
      </c>
      <c r="E254" s="42"/>
      <c r="F254" s="213" t="s">
        <v>471</v>
      </c>
      <c r="G254" s="42"/>
      <c r="H254" s="42"/>
      <c r="I254" s="149"/>
      <c r="J254" s="42"/>
      <c r="K254" s="42"/>
      <c r="L254" s="46"/>
      <c r="M254" s="214"/>
      <c r="N254" s="215"/>
      <c r="O254" s="87"/>
      <c r="P254" s="87"/>
      <c r="Q254" s="87"/>
      <c r="R254" s="87"/>
      <c r="S254" s="87"/>
      <c r="T254" s="87"/>
      <c r="U254" s="88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142</v>
      </c>
      <c r="AU254" s="18" t="s">
        <v>80</v>
      </c>
    </row>
    <row r="255" s="2" customFormat="1" ht="16.5" customHeight="1">
      <c r="A255" s="40"/>
      <c r="B255" s="41"/>
      <c r="C255" s="217" t="s">
        <v>473</v>
      </c>
      <c r="D255" s="217" t="s">
        <v>350</v>
      </c>
      <c r="E255" s="218" t="s">
        <v>474</v>
      </c>
      <c r="F255" s="219" t="s">
        <v>475</v>
      </c>
      <c r="G255" s="220" t="s">
        <v>165</v>
      </c>
      <c r="H255" s="221">
        <v>911</v>
      </c>
      <c r="I255" s="222"/>
      <c r="J255" s="223">
        <f>ROUND(I255*H255,2)</f>
        <v>0</v>
      </c>
      <c r="K255" s="219" t="s">
        <v>39</v>
      </c>
      <c r="L255" s="224"/>
      <c r="M255" s="225" t="s">
        <v>39</v>
      </c>
      <c r="N255" s="226" t="s">
        <v>53</v>
      </c>
      <c r="O255" s="87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8">
        <f>S255*H255</f>
        <v>0</v>
      </c>
      <c r="U255" s="209" t="s">
        <v>39</v>
      </c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0" t="s">
        <v>181</v>
      </c>
      <c r="AT255" s="210" t="s">
        <v>350</v>
      </c>
      <c r="AU255" s="210" t="s">
        <v>80</v>
      </c>
      <c r="AY255" s="18" t="s">
        <v>140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8" t="s">
        <v>139</v>
      </c>
      <c r="BK255" s="211">
        <f>ROUND(I255*H255,2)</f>
        <v>0</v>
      </c>
      <c r="BL255" s="18" t="s">
        <v>139</v>
      </c>
      <c r="BM255" s="210" t="s">
        <v>476</v>
      </c>
    </row>
    <row r="256" s="2" customFormat="1">
      <c r="A256" s="40"/>
      <c r="B256" s="41"/>
      <c r="C256" s="42"/>
      <c r="D256" s="212" t="s">
        <v>142</v>
      </c>
      <c r="E256" s="42"/>
      <c r="F256" s="213" t="s">
        <v>475</v>
      </c>
      <c r="G256" s="42"/>
      <c r="H256" s="42"/>
      <c r="I256" s="149"/>
      <c r="J256" s="42"/>
      <c r="K256" s="42"/>
      <c r="L256" s="46"/>
      <c r="M256" s="214"/>
      <c r="N256" s="215"/>
      <c r="O256" s="87"/>
      <c r="P256" s="87"/>
      <c r="Q256" s="87"/>
      <c r="R256" s="87"/>
      <c r="S256" s="87"/>
      <c r="T256" s="87"/>
      <c r="U256" s="88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142</v>
      </c>
      <c r="AU256" s="18" t="s">
        <v>80</v>
      </c>
    </row>
    <row r="257" s="2" customFormat="1">
      <c r="A257" s="40"/>
      <c r="B257" s="41"/>
      <c r="C257" s="42"/>
      <c r="D257" s="212" t="s">
        <v>144</v>
      </c>
      <c r="E257" s="42"/>
      <c r="F257" s="216" t="s">
        <v>477</v>
      </c>
      <c r="G257" s="42"/>
      <c r="H257" s="42"/>
      <c r="I257" s="149"/>
      <c r="J257" s="42"/>
      <c r="K257" s="42"/>
      <c r="L257" s="46"/>
      <c r="M257" s="214"/>
      <c r="N257" s="215"/>
      <c r="O257" s="87"/>
      <c r="P257" s="87"/>
      <c r="Q257" s="87"/>
      <c r="R257" s="87"/>
      <c r="S257" s="87"/>
      <c r="T257" s="87"/>
      <c r="U257" s="88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144</v>
      </c>
      <c r="AU257" s="18" t="s">
        <v>80</v>
      </c>
    </row>
    <row r="258" s="2" customFormat="1" ht="16.5" customHeight="1">
      <c r="A258" s="40"/>
      <c r="B258" s="41"/>
      <c r="C258" s="217" t="s">
        <v>478</v>
      </c>
      <c r="D258" s="217" t="s">
        <v>350</v>
      </c>
      <c r="E258" s="218" t="s">
        <v>479</v>
      </c>
      <c r="F258" s="219" t="s">
        <v>480</v>
      </c>
      <c r="G258" s="220" t="s">
        <v>165</v>
      </c>
      <c r="H258" s="221">
        <v>96</v>
      </c>
      <c r="I258" s="222"/>
      <c r="J258" s="223">
        <f>ROUND(I258*H258,2)</f>
        <v>0</v>
      </c>
      <c r="K258" s="219" t="s">
        <v>39</v>
      </c>
      <c r="L258" s="224"/>
      <c r="M258" s="225" t="s">
        <v>39</v>
      </c>
      <c r="N258" s="226" t="s">
        <v>53</v>
      </c>
      <c r="O258" s="87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8">
        <f>S258*H258</f>
        <v>0</v>
      </c>
      <c r="U258" s="209" t="s">
        <v>39</v>
      </c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0" t="s">
        <v>181</v>
      </c>
      <c r="AT258" s="210" t="s">
        <v>350</v>
      </c>
      <c r="AU258" s="210" t="s">
        <v>80</v>
      </c>
      <c r="AY258" s="18" t="s">
        <v>140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8" t="s">
        <v>139</v>
      </c>
      <c r="BK258" s="211">
        <f>ROUND(I258*H258,2)</f>
        <v>0</v>
      </c>
      <c r="BL258" s="18" t="s">
        <v>139</v>
      </c>
      <c r="BM258" s="210" t="s">
        <v>481</v>
      </c>
    </row>
    <row r="259" s="2" customFormat="1">
      <c r="A259" s="40"/>
      <c r="B259" s="41"/>
      <c r="C259" s="42"/>
      <c r="D259" s="212" t="s">
        <v>142</v>
      </c>
      <c r="E259" s="42"/>
      <c r="F259" s="213" t="s">
        <v>480</v>
      </c>
      <c r="G259" s="42"/>
      <c r="H259" s="42"/>
      <c r="I259" s="149"/>
      <c r="J259" s="42"/>
      <c r="K259" s="42"/>
      <c r="L259" s="46"/>
      <c r="M259" s="214"/>
      <c r="N259" s="215"/>
      <c r="O259" s="87"/>
      <c r="P259" s="87"/>
      <c r="Q259" s="87"/>
      <c r="R259" s="87"/>
      <c r="S259" s="87"/>
      <c r="T259" s="87"/>
      <c r="U259" s="88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142</v>
      </c>
      <c r="AU259" s="18" t="s">
        <v>80</v>
      </c>
    </row>
    <row r="260" s="2" customFormat="1" ht="16.5" customHeight="1">
      <c r="A260" s="40"/>
      <c r="B260" s="41"/>
      <c r="C260" s="217" t="s">
        <v>482</v>
      </c>
      <c r="D260" s="217" t="s">
        <v>350</v>
      </c>
      <c r="E260" s="218" t="s">
        <v>483</v>
      </c>
      <c r="F260" s="219" t="s">
        <v>484</v>
      </c>
      <c r="G260" s="220" t="s">
        <v>165</v>
      </c>
      <c r="H260" s="221">
        <v>126</v>
      </c>
      <c r="I260" s="222"/>
      <c r="J260" s="223">
        <f>ROUND(I260*H260,2)</f>
        <v>0</v>
      </c>
      <c r="K260" s="219" t="s">
        <v>39</v>
      </c>
      <c r="L260" s="224"/>
      <c r="M260" s="225" t="s">
        <v>39</v>
      </c>
      <c r="N260" s="226" t="s">
        <v>53</v>
      </c>
      <c r="O260" s="87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8">
        <f>S260*H260</f>
        <v>0</v>
      </c>
      <c r="U260" s="209" t="s">
        <v>39</v>
      </c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0" t="s">
        <v>181</v>
      </c>
      <c r="AT260" s="210" t="s">
        <v>350</v>
      </c>
      <c r="AU260" s="210" t="s">
        <v>80</v>
      </c>
      <c r="AY260" s="18" t="s">
        <v>140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8" t="s">
        <v>139</v>
      </c>
      <c r="BK260" s="211">
        <f>ROUND(I260*H260,2)</f>
        <v>0</v>
      </c>
      <c r="BL260" s="18" t="s">
        <v>139</v>
      </c>
      <c r="BM260" s="210" t="s">
        <v>485</v>
      </c>
    </row>
    <row r="261" s="2" customFormat="1">
      <c r="A261" s="40"/>
      <c r="B261" s="41"/>
      <c r="C261" s="42"/>
      <c r="D261" s="212" t="s">
        <v>142</v>
      </c>
      <c r="E261" s="42"/>
      <c r="F261" s="213" t="s">
        <v>484</v>
      </c>
      <c r="G261" s="42"/>
      <c r="H261" s="42"/>
      <c r="I261" s="149"/>
      <c r="J261" s="42"/>
      <c r="K261" s="42"/>
      <c r="L261" s="46"/>
      <c r="M261" s="214"/>
      <c r="N261" s="215"/>
      <c r="O261" s="87"/>
      <c r="P261" s="87"/>
      <c r="Q261" s="87"/>
      <c r="R261" s="87"/>
      <c r="S261" s="87"/>
      <c r="T261" s="87"/>
      <c r="U261" s="88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142</v>
      </c>
      <c r="AU261" s="18" t="s">
        <v>80</v>
      </c>
    </row>
    <row r="262" s="2" customFormat="1" ht="16.5" customHeight="1">
      <c r="A262" s="40"/>
      <c r="B262" s="41"/>
      <c r="C262" s="217" t="s">
        <v>486</v>
      </c>
      <c r="D262" s="217" t="s">
        <v>350</v>
      </c>
      <c r="E262" s="218" t="s">
        <v>487</v>
      </c>
      <c r="F262" s="219" t="s">
        <v>488</v>
      </c>
      <c r="G262" s="220" t="s">
        <v>138</v>
      </c>
      <c r="H262" s="221">
        <v>20</v>
      </c>
      <c r="I262" s="222"/>
      <c r="J262" s="223">
        <f>ROUND(I262*H262,2)</f>
        <v>0</v>
      </c>
      <c r="K262" s="219" t="s">
        <v>39</v>
      </c>
      <c r="L262" s="224"/>
      <c r="M262" s="225" t="s">
        <v>39</v>
      </c>
      <c r="N262" s="226" t="s">
        <v>53</v>
      </c>
      <c r="O262" s="87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8">
        <f>S262*H262</f>
        <v>0</v>
      </c>
      <c r="U262" s="209" t="s">
        <v>39</v>
      </c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0" t="s">
        <v>181</v>
      </c>
      <c r="AT262" s="210" t="s">
        <v>350</v>
      </c>
      <c r="AU262" s="210" t="s">
        <v>80</v>
      </c>
      <c r="AY262" s="18" t="s">
        <v>140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8" t="s">
        <v>139</v>
      </c>
      <c r="BK262" s="211">
        <f>ROUND(I262*H262,2)</f>
        <v>0</v>
      </c>
      <c r="BL262" s="18" t="s">
        <v>139</v>
      </c>
      <c r="BM262" s="210" t="s">
        <v>489</v>
      </c>
    </row>
    <row r="263" s="2" customFormat="1">
      <c r="A263" s="40"/>
      <c r="B263" s="41"/>
      <c r="C263" s="42"/>
      <c r="D263" s="212" t="s">
        <v>142</v>
      </c>
      <c r="E263" s="42"/>
      <c r="F263" s="213" t="s">
        <v>488</v>
      </c>
      <c r="G263" s="42"/>
      <c r="H263" s="42"/>
      <c r="I263" s="149"/>
      <c r="J263" s="42"/>
      <c r="K263" s="42"/>
      <c r="L263" s="46"/>
      <c r="M263" s="214"/>
      <c r="N263" s="215"/>
      <c r="O263" s="87"/>
      <c r="P263" s="87"/>
      <c r="Q263" s="87"/>
      <c r="R263" s="87"/>
      <c r="S263" s="87"/>
      <c r="T263" s="87"/>
      <c r="U263" s="88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142</v>
      </c>
      <c r="AU263" s="18" t="s">
        <v>80</v>
      </c>
    </row>
    <row r="264" s="2" customFormat="1">
      <c r="A264" s="40"/>
      <c r="B264" s="41"/>
      <c r="C264" s="42"/>
      <c r="D264" s="212" t="s">
        <v>144</v>
      </c>
      <c r="E264" s="42"/>
      <c r="F264" s="216" t="s">
        <v>490</v>
      </c>
      <c r="G264" s="42"/>
      <c r="H264" s="42"/>
      <c r="I264" s="149"/>
      <c r="J264" s="42"/>
      <c r="K264" s="42"/>
      <c r="L264" s="46"/>
      <c r="M264" s="214"/>
      <c r="N264" s="215"/>
      <c r="O264" s="87"/>
      <c r="P264" s="87"/>
      <c r="Q264" s="87"/>
      <c r="R264" s="87"/>
      <c r="S264" s="87"/>
      <c r="T264" s="87"/>
      <c r="U264" s="88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144</v>
      </c>
      <c r="AU264" s="18" t="s">
        <v>80</v>
      </c>
    </row>
    <row r="265" s="2" customFormat="1" ht="21.75" customHeight="1">
      <c r="A265" s="40"/>
      <c r="B265" s="41"/>
      <c r="C265" s="217" t="s">
        <v>491</v>
      </c>
      <c r="D265" s="217" t="s">
        <v>350</v>
      </c>
      <c r="E265" s="218" t="s">
        <v>492</v>
      </c>
      <c r="F265" s="219" t="s">
        <v>493</v>
      </c>
      <c r="G265" s="220" t="s">
        <v>165</v>
      </c>
      <c r="H265" s="221">
        <v>112</v>
      </c>
      <c r="I265" s="222"/>
      <c r="J265" s="223">
        <f>ROUND(I265*H265,2)</f>
        <v>0</v>
      </c>
      <c r="K265" s="219" t="s">
        <v>39</v>
      </c>
      <c r="L265" s="224"/>
      <c r="M265" s="225" t="s">
        <v>39</v>
      </c>
      <c r="N265" s="226" t="s">
        <v>53</v>
      </c>
      <c r="O265" s="87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8">
        <f>S265*H265</f>
        <v>0</v>
      </c>
      <c r="U265" s="209" t="s">
        <v>39</v>
      </c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0" t="s">
        <v>181</v>
      </c>
      <c r="AT265" s="210" t="s">
        <v>350</v>
      </c>
      <c r="AU265" s="210" t="s">
        <v>80</v>
      </c>
      <c r="AY265" s="18" t="s">
        <v>140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8" t="s">
        <v>139</v>
      </c>
      <c r="BK265" s="211">
        <f>ROUND(I265*H265,2)</f>
        <v>0</v>
      </c>
      <c r="BL265" s="18" t="s">
        <v>139</v>
      </c>
      <c r="BM265" s="210" t="s">
        <v>494</v>
      </c>
    </row>
    <row r="266" s="2" customFormat="1">
      <c r="A266" s="40"/>
      <c r="B266" s="41"/>
      <c r="C266" s="42"/>
      <c r="D266" s="212" t="s">
        <v>142</v>
      </c>
      <c r="E266" s="42"/>
      <c r="F266" s="213" t="s">
        <v>493</v>
      </c>
      <c r="G266" s="42"/>
      <c r="H266" s="42"/>
      <c r="I266" s="149"/>
      <c r="J266" s="42"/>
      <c r="K266" s="42"/>
      <c r="L266" s="46"/>
      <c r="M266" s="214"/>
      <c r="N266" s="215"/>
      <c r="O266" s="87"/>
      <c r="P266" s="87"/>
      <c r="Q266" s="87"/>
      <c r="R266" s="87"/>
      <c r="S266" s="87"/>
      <c r="T266" s="87"/>
      <c r="U266" s="88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142</v>
      </c>
      <c r="AU266" s="18" t="s">
        <v>80</v>
      </c>
    </row>
    <row r="267" s="2" customFormat="1" ht="21.75" customHeight="1">
      <c r="A267" s="40"/>
      <c r="B267" s="41"/>
      <c r="C267" s="217" t="s">
        <v>495</v>
      </c>
      <c r="D267" s="217" t="s">
        <v>350</v>
      </c>
      <c r="E267" s="218" t="s">
        <v>496</v>
      </c>
      <c r="F267" s="219" t="s">
        <v>497</v>
      </c>
      <c r="G267" s="220" t="s">
        <v>165</v>
      </c>
      <c r="H267" s="221">
        <v>1</v>
      </c>
      <c r="I267" s="222"/>
      <c r="J267" s="223">
        <f>ROUND(I267*H267,2)</f>
        <v>0</v>
      </c>
      <c r="K267" s="219" t="s">
        <v>39</v>
      </c>
      <c r="L267" s="224"/>
      <c r="M267" s="225" t="s">
        <v>39</v>
      </c>
      <c r="N267" s="226" t="s">
        <v>53</v>
      </c>
      <c r="O267" s="87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8">
        <f>S267*H267</f>
        <v>0</v>
      </c>
      <c r="U267" s="209" t="s">
        <v>39</v>
      </c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0" t="s">
        <v>181</v>
      </c>
      <c r="AT267" s="210" t="s">
        <v>350</v>
      </c>
      <c r="AU267" s="210" t="s">
        <v>80</v>
      </c>
      <c r="AY267" s="18" t="s">
        <v>140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8" t="s">
        <v>139</v>
      </c>
      <c r="BK267" s="211">
        <f>ROUND(I267*H267,2)</f>
        <v>0</v>
      </c>
      <c r="BL267" s="18" t="s">
        <v>139</v>
      </c>
      <c r="BM267" s="210" t="s">
        <v>498</v>
      </c>
    </row>
    <row r="268" s="2" customFormat="1">
      <c r="A268" s="40"/>
      <c r="B268" s="41"/>
      <c r="C268" s="42"/>
      <c r="D268" s="212" t="s">
        <v>142</v>
      </c>
      <c r="E268" s="42"/>
      <c r="F268" s="213" t="s">
        <v>497</v>
      </c>
      <c r="G268" s="42"/>
      <c r="H268" s="42"/>
      <c r="I268" s="149"/>
      <c r="J268" s="42"/>
      <c r="K268" s="42"/>
      <c r="L268" s="46"/>
      <c r="M268" s="214"/>
      <c r="N268" s="215"/>
      <c r="O268" s="87"/>
      <c r="P268" s="87"/>
      <c r="Q268" s="87"/>
      <c r="R268" s="87"/>
      <c r="S268" s="87"/>
      <c r="T268" s="87"/>
      <c r="U268" s="88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142</v>
      </c>
      <c r="AU268" s="18" t="s">
        <v>80</v>
      </c>
    </row>
    <row r="269" s="2" customFormat="1">
      <c r="A269" s="40"/>
      <c r="B269" s="41"/>
      <c r="C269" s="42"/>
      <c r="D269" s="212" t="s">
        <v>144</v>
      </c>
      <c r="E269" s="42"/>
      <c r="F269" s="216" t="s">
        <v>499</v>
      </c>
      <c r="G269" s="42"/>
      <c r="H269" s="42"/>
      <c r="I269" s="149"/>
      <c r="J269" s="42"/>
      <c r="K269" s="42"/>
      <c r="L269" s="46"/>
      <c r="M269" s="214"/>
      <c r="N269" s="215"/>
      <c r="O269" s="87"/>
      <c r="P269" s="87"/>
      <c r="Q269" s="87"/>
      <c r="R269" s="87"/>
      <c r="S269" s="87"/>
      <c r="T269" s="87"/>
      <c r="U269" s="88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144</v>
      </c>
      <c r="AU269" s="18" t="s">
        <v>80</v>
      </c>
    </row>
    <row r="270" s="2" customFormat="1" ht="21.75" customHeight="1">
      <c r="A270" s="40"/>
      <c r="B270" s="41"/>
      <c r="C270" s="217" t="s">
        <v>500</v>
      </c>
      <c r="D270" s="217" t="s">
        <v>350</v>
      </c>
      <c r="E270" s="218" t="s">
        <v>501</v>
      </c>
      <c r="F270" s="219" t="s">
        <v>502</v>
      </c>
      <c r="G270" s="220" t="s">
        <v>165</v>
      </c>
      <c r="H270" s="221">
        <v>1</v>
      </c>
      <c r="I270" s="222"/>
      <c r="J270" s="223">
        <f>ROUND(I270*H270,2)</f>
        <v>0</v>
      </c>
      <c r="K270" s="219" t="s">
        <v>39</v>
      </c>
      <c r="L270" s="224"/>
      <c r="M270" s="225" t="s">
        <v>39</v>
      </c>
      <c r="N270" s="226" t="s">
        <v>53</v>
      </c>
      <c r="O270" s="87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8">
        <f>S270*H270</f>
        <v>0</v>
      </c>
      <c r="U270" s="209" t="s">
        <v>39</v>
      </c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0" t="s">
        <v>181</v>
      </c>
      <c r="AT270" s="210" t="s">
        <v>350</v>
      </c>
      <c r="AU270" s="210" t="s">
        <v>80</v>
      </c>
      <c r="AY270" s="18" t="s">
        <v>140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8" t="s">
        <v>139</v>
      </c>
      <c r="BK270" s="211">
        <f>ROUND(I270*H270,2)</f>
        <v>0</v>
      </c>
      <c r="BL270" s="18" t="s">
        <v>139</v>
      </c>
      <c r="BM270" s="210" t="s">
        <v>503</v>
      </c>
    </row>
    <row r="271" s="2" customFormat="1">
      <c r="A271" s="40"/>
      <c r="B271" s="41"/>
      <c r="C271" s="42"/>
      <c r="D271" s="212" t="s">
        <v>142</v>
      </c>
      <c r="E271" s="42"/>
      <c r="F271" s="213" t="s">
        <v>502</v>
      </c>
      <c r="G271" s="42"/>
      <c r="H271" s="42"/>
      <c r="I271" s="149"/>
      <c r="J271" s="42"/>
      <c r="K271" s="42"/>
      <c r="L271" s="46"/>
      <c r="M271" s="214"/>
      <c r="N271" s="215"/>
      <c r="O271" s="87"/>
      <c r="P271" s="87"/>
      <c r="Q271" s="87"/>
      <c r="R271" s="87"/>
      <c r="S271" s="87"/>
      <c r="T271" s="87"/>
      <c r="U271" s="88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142</v>
      </c>
      <c r="AU271" s="18" t="s">
        <v>80</v>
      </c>
    </row>
    <row r="272" s="2" customFormat="1">
      <c r="A272" s="40"/>
      <c r="B272" s="41"/>
      <c r="C272" s="42"/>
      <c r="D272" s="212" t="s">
        <v>144</v>
      </c>
      <c r="E272" s="42"/>
      <c r="F272" s="216" t="s">
        <v>499</v>
      </c>
      <c r="G272" s="42"/>
      <c r="H272" s="42"/>
      <c r="I272" s="149"/>
      <c r="J272" s="42"/>
      <c r="K272" s="42"/>
      <c r="L272" s="46"/>
      <c r="M272" s="214"/>
      <c r="N272" s="215"/>
      <c r="O272" s="87"/>
      <c r="P272" s="87"/>
      <c r="Q272" s="87"/>
      <c r="R272" s="87"/>
      <c r="S272" s="87"/>
      <c r="T272" s="87"/>
      <c r="U272" s="88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144</v>
      </c>
      <c r="AU272" s="18" t="s">
        <v>80</v>
      </c>
    </row>
    <row r="273" s="2" customFormat="1" ht="16.5" customHeight="1">
      <c r="A273" s="40"/>
      <c r="B273" s="41"/>
      <c r="C273" s="217" t="s">
        <v>504</v>
      </c>
      <c r="D273" s="217" t="s">
        <v>350</v>
      </c>
      <c r="E273" s="218" t="s">
        <v>505</v>
      </c>
      <c r="F273" s="219" t="s">
        <v>506</v>
      </c>
      <c r="G273" s="220" t="s">
        <v>165</v>
      </c>
      <c r="H273" s="221">
        <v>5</v>
      </c>
      <c r="I273" s="222"/>
      <c r="J273" s="223">
        <f>ROUND(I273*H273,2)</f>
        <v>0</v>
      </c>
      <c r="K273" s="219" t="s">
        <v>39</v>
      </c>
      <c r="L273" s="224"/>
      <c r="M273" s="225" t="s">
        <v>39</v>
      </c>
      <c r="N273" s="226" t="s">
        <v>53</v>
      </c>
      <c r="O273" s="87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8">
        <f>S273*H273</f>
        <v>0</v>
      </c>
      <c r="U273" s="209" t="s">
        <v>39</v>
      </c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0" t="s">
        <v>181</v>
      </c>
      <c r="AT273" s="210" t="s">
        <v>350</v>
      </c>
      <c r="AU273" s="210" t="s">
        <v>80</v>
      </c>
      <c r="AY273" s="18" t="s">
        <v>140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8" t="s">
        <v>139</v>
      </c>
      <c r="BK273" s="211">
        <f>ROUND(I273*H273,2)</f>
        <v>0</v>
      </c>
      <c r="BL273" s="18" t="s">
        <v>139</v>
      </c>
      <c r="BM273" s="210" t="s">
        <v>507</v>
      </c>
    </row>
    <row r="274" s="2" customFormat="1">
      <c r="A274" s="40"/>
      <c r="B274" s="41"/>
      <c r="C274" s="42"/>
      <c r="D274" s="212" t="s">
        <v>142</v>
      </c>
      <c r="E274" s="42"/>
      <c r="F274" s="213" t="s">
        <v>506</v>
      </c>
      <c r="G274" s="42"/>
      <c r="H274" s="42"/>
      <c r="I274" s="149"/>
      <c r="J274" s="42"/>
      <c r="K274" s="42"/>
      <c r="L274" s="46"/>
      <c r="M274" s="227"/>
      <c r="N274" s="228"/>
      <c r="O274" s="229"/>
      <c r="P274" s="229"/>
      <c r="Q274" s="229"/>
      <c r="R274" s="229"/>
      <c r="S274" s="229"/>
      <c r="T274" s="229"/>
      <c r="U274" s="23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142</v>
      </c>
      <c r="AU274" s="18" t="s">
        <v>80</v>
      </c>
    </row>
    <row r="275" s="2" customFormat="1" ht="6.96" customHeight="1">
      <c r="A275" s="40"/>
      <c r="B275" s="62"/>
      <c r="C275" s="63"/>
      <c r="D275" s="63"/>
      <c r="E275" s="63"/>
      <c r="F275" s="63"/>
      <c r="G275" s="63"/>
      <c r="H275" s="63"/>
      <c r="I275" s="178"/>
      <c r="J275" s="63"/>
      <c r="K275" s="63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qUqPfKbg2eXa2gW6OIls6oOm60wJheV7P4NMtbU4tMr4j7omBJGsGtHaNYSEtqbLgqV6MGrA12QWJQUWXBCRvA==" hashValue="S82lL9Efj2xR5UHEd3RKADjjVl6HPOa3sA0pJWzva2SHtgaoAeZhdUPTq/TI6jhnV279zl87dCAeb34sDhYNoA==" algorithmName="SHA-512" password="CDD6"/>
  <autoFilter ref="C84:K2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</row>
    <row r="4" s="1" customFormat="1" ht="24.96" customHeight="1">
      <c r="B4" s="21"/>
      <c r="D4" s="145" t="s">
        <v>112</v>
      </c>
      <c r="I4" s="141"/>
      <c r="L4" s="21"/>
      <c r="M4" s="146" t="s">
        <v>10</v>
      </c>
      <c r="AT4" s="18" t="s">
        <v>41</v>
      </c>
    </row>
    <row r="5" s="1" customFormat="1" ht="6.96" customHeight="1">
      <c r="B5" s="21"/>
      <c r="I5" s="141"/>
      <c r="L5" s="21"/>
    </row>
    <row r="6" s="1" customFormat="1" ht="12" customHeight="1">
      <c r="B6" s="21"/>
      <c r="D6" s="147" t="s">
        <v>16</v>
      </c>
      <c r="I6" s="141"/>
      <c r="L6" s="21"/>
    </row>
    <row r="7" s="1" customFormat="1" ht="16.5" customHeight="1">
      <c r="B7" s="21"/>
      <c r="E7" s="148" t="str">
        <f>'Rekapitulace zakázky'!K6</f>
        <v>Oprava kolejí a výhybek v ŽST Řehlovice - změna_1</v>
      </c>
      <c r="F7" s="147"/>
      <c r="G7" s="147"/>
      <c r="H7" s="147"/>
      <c r="I7" s="141"/>
      <c r="L7" s="21"/>
    </row>
    <row r="8" s="1" customFormat="1" ht="12" customHeight="1">
      <c r="B8" s="21"/>
      <c r="D8" s="147" t="s">
        <v>113</v>
      </c>
      <c r="I8" s="141"/>
      <c r="L8" s="21"/>
    </row>
    <row r="9" s="2" customFormat="1" ht="16.5" customHeight="1">
      <c r="A9" s="40"/>
      <c r="B9" s="46"/>
      <c r="C9" s="40"/>
      <c r="D9" s="40"/>
      <c r="E9" s="148" t="s">
        <v>114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115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508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6" t="s">
        <v>19</v>
      </c>
      <c r="G13" s="40"/>
      <c r="H13" s="40"/>
      <c r="I13" s="152" t="s">
        <v>20</v>
      </c>
      <c r="J13" s="136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6" t="s">
        <v>23</v>
      </c>
      <c r="G14" s="40"/>
      <c r="H14" s="40"/>
      <c r="I14" s="152" t="s">
        <v>24</v>
      </c>
      <c r="J14" s="153" t="str">
        <f>'Rekapitulace zakázky'!AN8</f>
        <v>17. 1. 2020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6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6" t="s">
        <v>33</v>
      </c>
      <c r="F17" s="40"/>
      <c r="G17" s="40"/>
      <c r="H17" s="40"/>
      <c r="I17" s="152" t="s">
        <v>34</v>
      </c>
      <c r="J17" s="136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6"/>
      <c r="G20" s="136"/>
      <c r="H20" s="136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6" t="str">
        <f>IF('Rekapitulace zakázky'!AN16="","",'Rekapitulace zakázky'!AN16)</f>
        <v/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6" t="str">
        <f>IF('Rekapitulace zakázky'!E17="","",'Rekapitulace zakázky'!E17)</f>
        <v xml:space="preserve"> </v>
      </c>
      <c r="F23" s="40"/>
      <c r="G23" s="40"/>
      <c r="H23" s="40"/>
      <c r="I23" s="152" t="s">
        <v>34</v>
      </c>
      <c r="J23" s="136" t="str">
        <f>IF('Rekapitulace zakázky'!AN17="","",'Rekapitulace zakázky'!AN17)</f>
        <v/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6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6" t="s">
        <v>43</v>
      </c>
      <c r="F26" s="40"/>
      <c r="G26" s="40"/>
      <c r="H26" s="40"/>
      <c r="I26" s="152" t="s">
        <v>34</v>
      </c>
      <c r="J26" s="136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45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ROUND(J85,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ROUND((SUM(BE85:BE242)),  2)</f>
        <v>0</v>
      </c>
      <c r="G35" s="40"/>
      <c r="H35" s="40"/>
      <c r="I35" s="167">
        <v>0.20999999999999999</v>
      </c>
      <c r="J35" s="166">
        <f>ROUND(((SUM(BE85:BE242))*I35),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7" t="s">
        <v>52</v>
      </c>
      <c r="F36" s="166">
        <f>ROUND((SUM(BF85:BF242)),  2)</f>
        <v>0</v>
      </c>
      <c r="G36" s="40"/>
      <c r="H36" s="40"/>
      <c r="I36" s="167">
        <v>0.14999999999999999</v>
      </c>
      <c r="J36" s="166">
        <f>ROUND(((SUM(BF85:BF242))*I36),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50</v>
      </c>
      <c r="E37" s="147" t="s">
        <v>53</v>
      </c>
      <c r="F37" s="166">
        <f>ROUND((SUM(BG85:BG242)),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54</v>
      </c>
      <c r="F38" s="166">
        <f>ROUND((SUM(BH85:BH242)),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ROUND((SUM(BI85:BI242)),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117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kolejí a výhybek v ŽST Řehlovice - změna_1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141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114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115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2" t="str">
        <f>E11</f>
        <v>Č12 - Řehlovice výh.3A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ŽST Řehlovice</v>
      </c>
      <c r="G56" s="42"/>
      <c r="H56" s="42"/>
      <c r="I56" s="152" t="s">
        <v>24</v>
      </c>
      <c r="J56" s="75" t="str">
        <f>IF(J14="","",J14)</f>
        <v>17. 1. 2020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 s.o.,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118</v>
      </c>
      <c r="D61" s="184"/>
      <c r="E61" s="184"/>
      <c r="F61" s="184"/>
      <c r="G61" s="184"/>
      <c r="H61" s="184"/>
      <c r="I61" s="185"/>
      <c r="J61" s="186" t="s">
        <v>119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5">
        <f>J85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120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2"/>
      <c r="C65" s="63"/>
      <c r="D65" s="63"/>
      <c r="E65" s="63"/>
      <c r="F65" s="63"/>
      <c r="G65" s="63"/>
      <c r="H65" s="63"/>
      <c r="I65" s="178"/>
      <c r="J65" s="63"/>
      <c r="K65" s="63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4"/>
      <c r="C69" s="65"/>
      <c r="D69" s="65"/>
      <c r="E69" s="65"/>
      <c r="F69" s="65"/>
      <c r="G69" s="65"/>
      <c r="H69" s="65"/>
      <c r="I69" s="181"/>
      <c r="J69" s="65"/>
      <c r="K69" s="65"/>
      <c r="L69" s="15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121</v>
      </c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149"/>
      <c r="J71" s="42"/>
      <c r="K71" s="4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82" t="str">
        <f>E7</f>
        <v>Oprava kolejí a výhybek v ŽST Řehlovice - změna_1</v>
      </c>
      <c r="F73" s="33"/>
      <c r="G73" s="33"/>
      <c r="H73" s="33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2"/>
      <c r="C74" s="33" t="s">
        <v>113</v>
      </c>
      <c r="D74" s="23"/>
      <c r="E74" s="23"/>
      <c r="F74" s="23"/>
      <c r="G74" s="23"/>
      <c r="H74" s="23"/>
      <c r="I74" s="141"/>
      <c r="J74" s="23"/>
      <c r="K74" s="23"/>
      <c r="L74" s="21"/>
    </row>
    <row r="75" s="2" customFormat="1" ht="16.5" customHeight="1">
      <c r="A75" s="40"/>
      <c r="B75" s="41"/>
      <c r="C75" s="42"/>
      <c r="D75" s="42"/>
      <c r="E75" s="182" t="s">
        <v>114</v>
      </c>
      <c r="F75" s="42"/>
      <c r="G75" s="42"/>
      <c r="H75" s="42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115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2" t="str">
        <f>E11</f>
        <v>Č12 - Řehlovice výh.3A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22</v>
      </c>
      <c r="D79" s="42"/>
      <c r="E79" s="42"/>
      <c r="F79" s="28" t="str">
        <f>F14</f>
        <v>ŽST Řehlovice</v>
      </c>
      <c r="G79" s="42"/>
      <c r="H79" s="42"/>
      <c r="I79" s="152" t="s">
        <v>24</v>
      </c>
      <c r="J79" s="75" t="str">
        <f>IF(J14="","",J14)</f>
        <v>17. 1. 2020</v>
      </c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30</v>
      </c>
      <c r="D81" s="42"/>
      <c r="E81" s="42"/>
      <c r="F81" s="28" t="str">
        <f>E17</f>
        <v>Správa železnic s.o., OŘ UNL, ST Most</v>
      </c>
      <c r="G81" s="42"/>
      <c r="H81" s="42"/>
      <c r="I81" s="152" t="s">
        <v>38</v>
      </c>
      <c r="J81" s="38" t="str">
        <f>E23</f>
        <v xml:space="preserve"> 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2"/>
      <c r="E82" s="42"/>
      <c r="F82" s="28" t="str">
        <f>IF(E20="","",E20)</f>
        <v>Vyplň údaj</v>
      </c>
      <c r="G82" s="42"/>
      <c r="H82" s="42"/>
      <c r="I82" s="152" t="s">
        <v>42</v>
      </c>
      <c r="J82" s="38" t="str">
        <f>E26</f>
        <v>Ing. Horák Jiří, horak@szdc.cz, +420 602155923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9" customFormat="1" ht="29.28" customHeight="1">
      <c r="A84" s="188"/>
      <c r="B84" s="189"/>
      <c r="C84" s="190" t="s">
        <v>122</v>
      </c>
      <c r="D84" s="191" t="s">
        <v>65</v>
      </c>
      <c r="E84" s="191" t="s">
        <v>61</v>
      </c>
      <c r="F84" s="191" t="s">
        <v>62</v>
      </c>
      <c r="G84" s="191" t="s">
        <v>123</v>
      </c>
      <c r="H84" s="191" t="s">
        <v>124</v>
      </c>
      <c r="I84" s="192" t="s">
        <v>125</v>
      </c>
      <c r="J84" s="191" t="s">
        <v>119</v>
      </c>
      <c r="K84" s="193" t="s">
        <v>126</v>
      </c>
      <c r="L84" s="194"/>
      <c r="M84" s="95" t="s">
        <v>39</v>
      </c>
      <c r="N84" s="96" t="s">
        <v>50</v>
      </c>
      <c r="O84" s="96" t="s">
        <v>127</v>
      </c>
      <c r="P84" s="96" t="s">
        <v>128</v>
      </c>
      <c r="Q84" s="96" t="s">
        <v>129</v>
      </c>
      <c r="R84" s="96" t="s">
        <v>130</v>
      </c>
      <c r="S84" s="96" t="s">
        <v>131</v>
      </c>
      <c r="T84" s="96" t="s">
        <v>132</v>
      </c>
      <c r="U84" s="97" t="s">
        <v>133</v>
      </c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0"/>
      <c r="B85" s="41"/>
      <c r="C85" s="102" t="s">
        <v>134</v>
      </c>
      <c r="D85" s="42"/>
      <c r="E85" s="42"/>
      <c r="F85" s="42"/>
      <c r="G85" s="42"/>
      <c r="H85" s="42"/>
      <c r="I85" s="149"/>
      <c r="J85" s="195">
        <f>BK85</f>
        <v>0</v>
      </c>
      <c r="K85" s="42"/>
      <c r="L85" s="46"/>
      <c r="M85" s="98"/>
      <c r="N85" s="196"/>
      <c r="O85" s="99"/>
      <c r="P85" s="197">
        <f>SUM(P86:P242)</f>
        <v>0</v>
      </c>
      <c r="Q85" s="99"/>
      <c r="R85" s="197">
        <f>SUM(R86:R242)</f>
        <v>0</v>
      </c>
      <c r="S85" s="99"/>
      <c r="T85" s="197">
        <f>SUM(T86:T242)</f>
        <v>0</v>
      </c>
      <c r="U85" s="10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79</v>
      </c>
      <c r="AU85" s="18" t="s">
        <v>120</v>
      </c>
      <c r="BK85" s="198">
        <f>SUM(BK86:BK242)</f>
        <v>0</v>
      </c>
    </row>
    <row r="86" s="2" customFormat="1" ht="21.75" customHeight="1">
      <c r="A86" s="40"/>
      <c r="B86" s="41"/>
      <c r="C86" s="199" t="s">
        <v>87</v>
      </c>
      <c r="D86" s="199" t="s">
        <v>135</v>
      </c>
      <c r="E86" s="200" t="s">
        <v>136</v>
      </c>
      <c r="F86" s="201" t="s">
        <v>137</v>
      </c>
      <c r="G86" s="202" t="s">
        <v>138</v>
      </c>
      <c r="H86" s="203">
        <v>75</v>
      </c>
      <c r="I86" s="204"/>
      <c r="J86" s="205">
        <f>ROUND(I86*H86,2)</f>
        <v>0</v>
      </c>
      <c r="K86" s="201" t="s">
        <v>39</v>
      </c>
      <c r="L86" s="46"/>
      <c r="M86" s="206" t="s">
        <v>39</v>
      </c>
      <c r="N86" s="207" t="s">
        <v>53</v>
      </c>
      <c r="O86" s="8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8">
        <f>S86*H86</f>
        <v>0</v>
      </c>
      <c r="U86" s="209" t="s">
        <v>39</v>
      </c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0" t="s">
        <v>139</v>
      </c>
      <c r="AT86" s="210" t="s">
        <v>135</v>
      </c>
      <c r="AU86" s="210" t="s">
        <v>80</v>
      </c>
      <c r="AY86" s="18" t="s">
        <v>140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8" t="s">
        <v>139</v>
      </c>
      <c r="BK86" s="211">
        <f>ROUND(I86*H86,2)</f>
        <v>0</v>
      </c>
      <c r="BL86" s="18" t="s">
        <v>139</v>
      </c>
      <c r="BM86" s="210" t="s">
        <v>509</v>
      </c>
    </row>
    <row r="87" s="2" customFormat="1">
      <c r="A87" s="40"/>
      <c r="B87" s="41"/>
      <c r="C87" s="42"/>
      <c r="D87" s="212" t="s">
        <v>142</v>
      </c>
      <c r="E87" s="42"/>
      <c r="F87" s="213" t="s">
        <v>143</v>
      </c>
      <c r="G87" s="42"/>
      <c r="H87" s="42"/>
      <c r="I87" s="149"/>
      <c r="J87" s="42"/>
      <c r="K87" s="42"/>
      <c r="L87" s="46"/>
      <c r="M87" s="214"/>
      <c r="N87" s="215"/>
      <c r="O87" s="87"/>
      <c r="P87" s="87"/>
      <c r="Q87" s="87"/>
      <c r="R87" s="87"/>
      <c r="S87" s="87"/>
      <c r="T87" s="87"/>
      <c r="U87" s="88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142</v>
      </c>
      <c r="AU87" s="18" t="s">
        <v>80</v>
      </c>
    </row>
    <row r="88" s="2" customFormat="1">
      <c r="A88" s="40"/>
      <c r="B88" s="41"/>
      <c r="C88" s="42"/>
      <c r="D88" s="212" t="s">
        <v>144</v>
      </c>
      <c r="E88" s="42"/>
      <c r="F88" s="216" t="s">
        <v>145</v>
      </c>
      <c r="G88" s="42"/>
      <c r="H88" s="42"/>
      <c r="I88" s="149"/>
      <c r="J88" s="42"/>
      <c r="K88" s="42"/>
      <c r="L88" s="46"/>
      <c r="M88" s="214"/>
      <c r="N88" s="215"/>
      <c r="O88" s="87"/>
      <c r="P88" s="87"/>
      <c r="Q88" s="87"/>
      <c r="R88" s="87"/>
      <c r="S88" s="87"/>
      <c r="T88" s="87"/>
      <c r="U88" s="8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144</v>
      </c>
      <c r="AU88" s="18" t="s">
        <v>80</v>
      </c>
    </row>
    <row r="89" s="2" customFormat="1" ht="21.75" customHeight="1">
      <c r="A89" s="40"/>
      <c r="B89" s="41"/>
      <c r="C89" s="199" t="s">
        <v>89</v>
      </c>
      <c r="D89" s="199" t="s">
        <v>135</v>
      </c>
      <c r="E89" s="200" t="s">
        <v>146</v>
      </c>
      <c r="F89" s="201" t="s">
        <v>147</v>
      </c>
      <c r="G89" s="202" t="s">
        <v>148</v>
      </c>
      <c r="H89" s="203">
        <v>53.607999999999997</v>
      </c>
      <c r="I89" s="204"/>
      <c r="J89" s="205">
        <f>ROUND(I89*H89,2)</f>
        <v>0</v>
      </c>
      <c r="K89" s="201" t="s">
        <v>39</v>
      </c>
      <c r="L89" s="46"/>
      <c r="M89" s="206" t="s">
        <v>39</v>
      </c>
      <c r="N89" s="207" t="s">
        <v>53</v>
      </c>
      <c r="O89" s="8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8">
        <f>S89*H89</f>
        <v>0</v>
      </c>
      <c r="U89" s="209" t="s">
        <v>39</v>
      </c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139</v>
      </c>
      <c r="AT89" s="210" t="s">
        <v>135</v>
      </c>
      <c r="AU89" s="210" t="s">
        <v>80</v>
      </c>
      <c r="AY89" s="18" t="s">
        <v>140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8" t="s">
        <v>139</v>
      </c>
      <c r="BK89" s="211">
        <f>ROUND(I89*H89,2)</f>
        <v>0</v>
      </c>
      <c r="BL89" s="18" t="s">
        <v>139</v>
      </c>
      <c r="BM89" s="210" t="s">
        <v>510</v>
      </c>
    </row>
    <row r="90" s="2" customFormat="1">
      <c r="A90" s="40"/>
      <c r="B90" s="41"/>
      <c r="C90" s="42"/>
      <c r="D90" s="212" t="s">
        <v>142</v>
      </c>
      <c r="E90" s="42"/>
      <c r="F90" s="213" t="s">
        <v>150</v>
      </c>
      <c r="G90" s="42"/>
      <c r="H90" s="42"/>
      <c r="I90" s="149"/>
      <c r="J90" s="42"/>
      <c r="K90" s="42"/>
      <c r="L90" s="46"/>
      <c r="M90" s="214"/>
      <c r="N90" s="215"/>
      <c r="O90" s="87"/>
      <c r="P90" s="87"/>
      <c r="Q90" s="87"/>
      <c r="R90" s="87"/>
      <c r="S90" s="87"/>
      <c r="T90" s="87"/>
      <c r="U90" s="88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142</v>
      </c>
      <c r="AU90" s="18" t="s">
        <v>80</v>
      </c>
    </row>
    <row r="91" s="2" customFormat="1" ht="16.5" customHeight="1">
      <c r="A91" s="40"/>
      <c r="B91" s="41"/>
      <c r="C91" s="199" t="s">
        <v>152</v>
      </c>
      <c r="D91" s="199" t="s">
        <v>135</v>
      </c>
      <c r="E91" s="200" t="s">
        <v>153</v>
      </c>
      <c r="F91" s="201" t="s">
        <v>154</v>
      </c>
      <c r="G91" s="202" t="s">
        <v>155</v>
      </c>
      <c r="H91" s="203">
        <v>63</v>
      </c>
      <c r="I91" s="204"/>
      <c r="J91" s="205">
        <f>ROUND(I91*H91,2)</f>
        <v>0</v>
      </c>
      <c r="K91" s="201" t="s">
        <v>39</v>
      </c>
      <c r="L91" s="46"/>
      <c r="M91" s="206" t="s">
        <v>39</v>
      </c>
      <c r="N91" s="207" t="s">
        <v>53</v>
      </c>
      <c r="O91" s="87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8">
        <f>S91*H91</f>
        <v>0</v>
      </c>
      <c r="U91" s="209" t="s">
        <v>39</v>
      </c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0" t="s">
        <v>139</v>
      </c>
      <c r="AT91" s="210" t="s">
        <v>135</v>
      </c>
      <c r="AU91" s="210" t="s">
        <v>80</v>
      </c>
      <c r="AY91" s="18" t="s">
        <v>140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8" t="s">
        <v>139</v>
      </c>
      <c r="BK91" s="211">
        <f>ROUND(I91*H91,2)</f>
        <v>0</v>
      </c>
      <c r="BL91" s="18" t="s">
        <v>139</v>
      </c>
      <c r="BM91" s="210" t="s">
        <v>511</v>
      </c>
    </row>
    <row r="92" s="2" customFormat="1">
      <c r="A92" s="40"/>
      <c r="B92" s="41"/>
      <c r="C92" s="42"/>
      <c r="D92" s="212" t="s">
        <v>142</v>
      </c>
      <c r="E92" s="42"/>
      <c r="F92" s="213" t="s">
        <v>157</v>
      </c>
      <c r="G92" s="42"/>
      <c r="H92" s="42"/>
      <c r="I92" s="149"/>
      <c r="J92" s="42"/>
      <c r="K92" s="42"/>
      <c r="L92" s="46"/>
      <c r="M92" s="214"/>
      <c r="N92" s="215"/>
      <c r="O92" s="87"/>
      <c r="P92" s="87"/>
      <c r="Q92" s="87"/>
      <c r="R92" s="87"/>
      <c r="S92" s="87"/>
      <c r="T92" s="87"/>
      <c r="U92" s="88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142</v>
      </c>
      <c r="AU92" s="18" t="s">
        <v>80</v>
      </c>
    </row>
    <row r="93" s="2" customFormat="1" ht="16.5" customHeight="1">
      <c r="A93" s="40"/>
      <c r="B93" s="41"/>
      <c r="C93" s="199" t="s">
        <v>139</v>
      </c>
      <c r="D93" s="199" t="s">
        <v>135</v>
      </c>
      <c r="E93" s="200" t="s">
        <v>158</v>
      </c>
      <c r="F93" s="201" t="s">
        <v>159</v>
      </c>
      <c r="G93" s="202" t="s">
        <v>148</v>
      </c>
      <c r="H93" s="203">
        <v>53.607999999999997</v>
      </c>
      <c r="I93" s="204"/>
      <c r="J93" s="205">
        <f>ROUND(I93*H93,2)</f>
        <v>0</v>
      </c>
      <c r="K93" s="201" t="s">
        <v>39</v>
      </c>
      <c r="L93" s="46"/>
      <c r="M93" s="206" t="s">
        <v>39</v>
      </c>
      <c r="N93" s="207" t="s">
        <v>53</v>
      </c>
      <c r="O93" s="87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8">
        <f>S93*H93</f>
        <v>0</v>
      </c>
      <c r="U93" s="209" t="s">
        <v>39</v>
      </c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0" t="s">
        <v>139</v>
      </c>
      <c r="AT93" s="210" t="s">
        <v>135</v>
      </c>
      <c r="AU93" s="210" t="s">
        <v>80</v>
      </c>
      <c r="AY93" s="18" t="s">
        <v>140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8" t="s">
        <v>139</v>
      </c>
      <c r="BK93" s="211">
        <f>ROUND(I93*H93,2)</f>
        <v>0</v>
      </c>
      <c r="BL93" s="18" t="s">
        <v>139</v>
      </c>
      <c r="BM93" s="210" t="s">
        <v>512</v>
      </c>
    </row>
    <row r="94" s="2" customFormat="1">
      <c r="A94" s="40"/>
      <c r="B94" s="41"/>
      <c r="C94" s="42"/>
      <c r="D94" s="212" t="s">
        <v>142</v>
      </c>
      <c r="E94" s="42"/>
      <c r="F94" s="213" t="s">
        <v>161</v>
      </c>
      <c r="G94" s="42"/>
      <c r="H94" s="42"/>
      <c r="I94" s="149"/>
      <c r="J94" s="42"/>
      <c r="K94" s="42"/>
      <c r="L94" s="46"/>
      <c r="M94" s="214"/>
      <c r="N94" s="215"/>
      <c r="O94" s="87"/>
      <c r="P94" s="87"/>
      <c r="Q94" s="87"/>
      <c r="R94" s="87"/>
      <c r="S94" s="87"/>
      <c r="T94" s="87"/>
      <c r="U94" s="88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142</v>
      </c>
      <c r="AU94" s="18" t="s">
        <v>80</v>
      </c>
    </row>
    <row r="95" s="2" customFormat="1" ht="21.75" customHeight="1">
      <c r="A95" s="40"/>
      <c r="B95" s="41"/>
      <c r="C95" s="199" t="s">
        <v>162</v>
      </c>
      <c r="D95" s="199" t="s">
        <v>135</v>
      </c>
      <c r="E95" s="200" t="s">
        <v>163</v>
      </c>
      <c r="F95" s="201" t="s">
        <v>164</v>
      </c>
      <c r="G95" s="202" t="s">
        <v>165</v>
      </c>
      <c r="H95" s="203">
        <v>44</v>
      </c>
      <c r="I95" s="204"/>
      <c r="J95" s="205">
        <f>ROUND(I95*H95,2)</f>
        <v>0</v>
      </c>
      <c r="K95" s="201" t="s">
        <v>39</v>
      </c>
      <c r="L95" s="46"/>
      <c r="M95" s="206" t="s">
        <v>39</v>
      </c>
      <c r="N95" s="207" t="s">
        <v>53</v>
      </c>
      <c r="O95" s="87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8">
        <f>S95*H95</f>
        <v>0</v>
      </c>
      <c r="U95" s="209" t="s">
        <v>39</v>
      </c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0" t="s">
        <v>139</v>
      </c>
      <c r="AT95" s="210" t="s">
        <v>135</v>
      </c>
      <c r="AU95" s="210" t="s">
        <v>80</v>
      </c>
      <c r="AY95" s="18" t="s">
        <v>140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8" t="s">
        <v>139</v>
      </c>
      <c r="BK95" s="211">
        <f>ROUND(I95*H95,2)</f>
        <v>0</v>
      </c>
      <c r="BL95" s="18" t="s">
        <v>139</v>
      </c>
      <c r="BM95" s="210" t="s">
        <v>513</v>
      </c>
    </row>
    <row r="96" s="2" customFormat="1">
      <c r="A96" s="40"/>
      <c r="B96" s="41"/>
      <c r="C96" s="42"/>
      <c r="D96" s="212" t="s">
        <v>142</v>
      </c>
      <c r="E96" s="42"/>
      <c r="F96" s="213" t="s">
        <v>167</v>
      </c>
      <c r="G96" s="42"/>
      <c r="H96" s="42"/>
      <c r="I96" s="149"/>
      <c r="J96" s="42"/>
      <c r="K96" s="42"/>
      <c r="L96" s="46"/>
      <c r="M96" s="214"/>
      <c r="N96" s="215"/>
      <c r="O96" s="87"/>
      <c r="P96" s="87"/>
      <c r="Q96" s="87"/>
      <c r="R96" s="87"/>
      <c r="S96" s="87"/>
      <c r="T96" s="87"/>
      <c r="U96" s="88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142</v>
      </c>
      <c r="AU96" s="18" t="s">
        <v>80</v>
      </c>
    </row>
    <row r="97" s="2" customFormat="1">
      <c r="A97" s="40"/>
      <c r="B97" s="41"/>
      <c r="C97" s="42"/>
      <c r="D97" s="212" t="s">
        <v>144</v>
      </c>
      <c r="E97" s="42"/>
      <c r="F97" s="216" t="s">
        <v>514</v>
      </c>
      <c r="G97" s="42"/>
      <c r="H97" s="42"/>
      <c r="I97" s="149"/>
      <c r="J97" s="42"/>
      <c r="K97" s="42"/>
      <c r="L97" s="46"/>
      <c r="M97" s="214"/>
      <c r="N97" s="215"/>
      <c r="O97" s="87"/>
      <c r="P97" s="87"/>
      <c r="Q97" s="87"/>
      <c r="R97" s="87"/>
      <c r="S97" s="87"/>
      <c r="T97" s="87"/>
      <c r="U97" s="88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144</v>
      </c>
      <c r="AU97" s="18" t="s">
        <v>80</v>
      </c>
    </row>
    <row r="98" s="2" customFormat="1" ht="21.75" customHeight="1">
      <c r="A98" s="40"/>
      <c r="B98" s="41"/>
      <c r="C98" s="199" t="s">
        <v>169</v>
      </c>
      <c r="D98" s="199" t="s">
        <v>135</v>
      </c>
      <c r="E98" s="200" t="s">
        <v>170</v>
      </c>
      <c r="F98" s="201" t="s">
        <v>171</v>
      </c>
      <c r="G98" s="202" t="s">
        <v>165</v>
      </c>
      <c r="H98" s="203">
        <v>19</v>
      </c>
      <c r="I98" s="204"/>
      <c r="J98" s="205">
        <f>ROUND(I98*H98,2)</f>
        <v>0</v>
      </c>
      <c r="K98" s="201" t="s">
        <v>39</v>
      </c>
      <c r="L98" s="46"/>
      <c r="M98" s="206" t="s">
        <v>39</v>
      </c>
      <c r="N98" s="207" t="s">
        <v>53</v>
      </c>
      <c r="O98" s="87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8">
        <f>S98*H98</f>
        <v>0</v>
      </c>
      <c r="U98" s="209" t="s">
        <v>39</v>
      </c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0" t="s">
        <v>139</v>
      </c>
      <c r="AT98" s="210" t="s">
        <v>135</v>
      </c>
      <c r="AU98" s="210" t="s">
        <v>80</v>
      </c>
      <c r="AY98" s="18" t="s">
        <v>140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8" t="s">
        <v>139</v>
      </c>
      <c r="BK98" s="211">
        <f>ROUND(I98*H98,2)</f>
        <v>0</v>
      </c>
      <c r="BL98" s="18" t="s">
        <v>139</v>
      </c>
      <c r="BM98" s="210" t="s">
        <v>515</v>
      </c>
    </row>
    <row r="99" s="2" customFormat="1">
      <c r="A99" s="40"/>
      <c r="B99" s="41"/>
      <c r="C99" s="42"/>
      <c r="D99" s="212" t="s">
        <v>142</v>
      </c>
      <c r="E99" s="42"/>
      <c r="F99" s="213" t="s">
        <v>173</v>
      </c>
      <c r="G99" s="42"/>
      <c r="H99" s="42"/>
      <c r="I99" s="149"/>
      <c r="J99" s="42"/>
      <c r="K99" s="42"/>
      <c r="L99" s="46"/>
      <c r="M99" s="214"/>
      <c r="N99" s="215"/>
      <c r="O99" s="87"/>
      <c r="P99" s="87"/>
      <c r="Q99" s="87"/>
      <c r="R99" s="87"/>
      <c r="S99" s="87"/>
      <c r="T99" s="87"/>
      <c r="U99" s="88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142</v>
      </c>
      <c r="AU99" s="18" t="s">
        <v>80</v>
      </c>
    </row>
    <row r="100" s="2" customFormat="1">
      <c r="A100" s="40"/>
      <c r="B100" s="41"/>
      <c r="C100" s="42"/>
      <c r="D100" s="212" t="s">
        <v>144</v>
      </c>
      <c r="E100" s="42"/>
      <c r="F100" s="216" t="s">
        <v>174</v>
      </c>
      <c r="G100" s="42"/>
      <c r="H100" s="42"/>
      <c r="I100" s="149"/>
      <c r="J100" s="42"/>
      <c r="K100" s="42"/>
      <c r="L100" s="46"/>
      <c r="M100" s="214"/>
      <c r="N100" s="215"/>
      <c r="O100" s="87"/>
      <c r="P100" s="87"/>
      <c r="Q100" s="87"/>
      <c r="R100" s="87"/>
      <c r="S100" s="87"/>
      <c r="T100" s="87"/>
      <c r="U100" s="88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144</v>
      </c>
      <c r="AU100" s="18" t="s">
        <v>80</v>
      </c>
    </row>
    <row r="101" s="2" customFormat="1" ht="21.75" customHeight="1">
      <c r="A101" s="40"/>
      <c r="B101" s="41"/>
      <c r="C101" s="199" t="s">
        <v>175</v>
      </c>
      <c r="D101" s="199" t="s">
        <v>135</v>
      </c>
      <c r="E101" s="200" t="s">
        <v>176</v>
      </c>
      <c r="F101" s="201" t="s">
        <v>177</v>
      </c>
      <c r="G101" s="202" t="s">
        <v>165</v>
      </c>
      <c r="H101" s="203">
        <v>9</v>
      </c>
      <c r="I101" s="204"/>
      <c r="J101" s="205">
        <f>ROUND(I101*H101,2)</f>
        <v>0</v>
      </c>
      <c r="K101" s="201" t="s">
        <v>39</v>
      </c>
      <c r="L101" s="46"/>
      <c r="M101" s="206" t="s">
        <v>39</v>
      </c>
      <c r="N101" s="207" t="s">
        <v>53</v>
      </c>
      <c r="O101" s="87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8">
        <f>S101*H101</f>
        <v>0</v>
      </c>
      <c r="U101" s="209" t="s">
        <v>39</v>
      </c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0" t="s">
        <v>139</v>
      </c>
      <c r="AT101" s="210" t="s">
        <v>135</v>
      </c>
      <c r="AU101" s="210" t="s">
        <v>80</v>
      </c>
      <c r="AY101" s="18" t="s">
        <v>140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8" t="s">
        <v>139</v>
      </c>
      <c r="BK101" s="211">
        <f>ROUND(I101*H101,2)</f>
        <v>0</v>
      </c>
      <c r="BL101" s="18" t="s">
        <v>139</v>
      </c>
      <c r="BM101" s="210" t="s">
        <v>516</v>
      </c>
    </row>
    <row r="102" s="2" customFormat="1">
      <c r="A102" s="40"/>
      <c r="B102" s="41"/>
      <c r="C102" s="42"/>
      <c r="D102" s="212" t="s">
        <v>142</v>
      </c>
      <c r="E102" s="42"/>
      <c r="F102" s="213" t="s">
        <v>179</v>
      </c>
      <c r="G102" s="42"/>
      <c r="H102" s="42"/>
      <c r="I102" s="149"/>
      <c r="J102" s="42"/>
      <c r="K102" s="42"/>
      <c r="L102" s="46"/>
      <c r="M102" s="214"/>
      <c r="N102" s="215"/>
      <c r="O102" s="87"/>
      <c r="P102" s="87"/>
      <c r="Q102" s="87"/>
      <c r="R102" s="87"/>
      <c r="S102" s="87"/>
      <c r="T102" s="87"/>
      <c r="U102" s="88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142</v>
      </c>
      <c r="AU102" s="18" t="s">
        <v>80</v>
      </c>
    </row>
    <row r="103" s="2" customFormat="1">
      <c r="A103" s="40"/>
      <c r="B103" s="41"/>
      <c r="C103" s="42"/>
      <c r="D103" s="212" t="s">
        <v>144</v>
      </c>
      <c r="E103" s="42"/>
      <c r="F103" s="216" t="s">
        <v>517</v>
      </c>
      <c r="G103" s="42"/>
      <c r="H103" s="42"/>
      <c r="I103" s="149"/>
      <c r="J103" s="42"/>
      <c r="K103" s="42"/>
      <c r="L103" s="46"/>
      <c r="M103" s="214"/>
      <c r="N103" s="215"/>
      <c r="O103" s="87"/>
      <c r="P103" s="87"/>
      <c r="Q103" s="87"/>
      <c r="R103" s="87"/>
      <c r="S103" s="87"/>
      <c r="T103" s="87"/>
      <c r="U103" s="88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144</v>
      </c>
      <c r="AU103" s="18" t="s">
        <v>80</v>
      </c>
    </row>
    <row r="104" s="2" customFormat="1" ht="33" customHeight="1">
      <c r="A104" s="40"/>
      <c r="B104" s="41"/>
      <c r="C104" s="199" t="s">
        <v>181</v>
      </c>
      <c r="D104" s="199" t="s">
        <v>135</v>
      </c>
      <c r="E104" s="200" t="s">
        <v>182</v>
      </c>
      <c r="F104" s="201" t="s">
        <v>183</v>
      </c>
      <c r="G104" s="202" t="s">
        <v>165</v>
      </c>
      <c r="H104" s="203">
        <v>105</v>
      </c>
      <c r="I104" s="204"/>
      <c r="J104" s="205">
        <f>ROUND(I104*H104,2)</f>
        <v>0</v>
      </c>
      <c r="K104" s="201" t="s">
        <v>39</v>
      </c>
      <c r="L104" s="46"/>
      <c r="M104" s="206" t="s">
        <v>39</v>
      </c>
      <c r="N104" s="207" t="s">
        <v>53</v>
      </c>
      <c r="O104" s="87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8">
        <f>S104*H104</f>
        <v>0</v>
      </c>
      <c r="U104" s="209" t="s">
        <v>39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139</v>
      </c>
      <c r="AT104" s="210" t="s">
        <v>135</v>
      </c>
      <c r="AU104" s="210" t="s">
        <v>80</v>
      </c>
      <c r="AY104" s="18" t="s">
        <v>140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8" t="s">
        <v>139</v>
      </c>
      <c r="BK104" s="211">
        <f>ROUND(I104*H104,2)</f>
        <v>0</v>
      </c>
      <c r="BL104" s="18" t="s">
        <v>139</v>
      </c>
      <c r="BM104" s="210" t="s">
        <v>518</v>
      </c>
    </row>
    <row r="105" s="2" customFormat="1">
      <c r="A105" s="40"/>
      <c r="B105" s="41"/>
      <c r="C105" s="42"/>
      <c r="D105" s="212" t="s">
        <v>142</v>
      </c>
      <c r="E105" s="42"/>
      <c r="F105" s="213" t="s">
        <v>185</v>
      </c>
      <c r="G105" s="42"/>
      <c r="H105" s="42"/>
      <c r="I105" s="149"/>
      <c r="J105" s="42"/>
      <c r="K105" s="42"/>
      <c r="L105" s="46"/>
      <c r="M105" s="214"/>
      <c r="N105" s="215"/>
      <c r="O105" s="87"/>
      <c r="P105" s="87"/>
      <c r="Q105" s="87"/>
      <c r="R105" s="87"/>
      <c r="S105" s="87"/>
      <c r="T105" s="87"/>
      <c r="U105" s="88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142</v>
      </c>
      <c r="AU105" s="18" t="s">
        <v>80</v>
      </c>
    </row>
    <row r="106" s="2" customFormat="1">
      <c r="A106" s="40"/>
      <c r="B106" s="41"/>
      <c r="C106" s="42"/>
      <c r="D106" s="212" t="s">
        <v>144</v>
      </c>
      <c r="E106" s="42"/>
      <c r="F106" s="216" t="s">
        <v>519</v>
      </c>
      <c r="G106" s="42"/>
      <c r="H106" s="42"/>
      <c r="I106" s="149"/>
      <c r="J106" s="42"/>
      <c r="K106" s="42"/>
      <c r="L106" s="46"/>
      <c r="M106" s="214"/>
      <c r="N106" s="215"/>
      <c r="O106" s="87"/>
      <c r="P106" s="87"/>
      <c r="Q106" s="87"/>
      <c r="R106" s="87"/>
      <c r="S106" s="87"/>
      <c r="T106" s="87"/>
      <c r="U106" s="88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144</v>
      </c>
      <c r="AU106" s="18" t="s">
        <v>80</v>
      </c>
    </row>
    <row r="107" s="2" customFormat="1" ht="16.5" customHeight="1">
      <c r="A107" s="40"/>
      <c r="B107" s="41"/>
      <c r="C107" s="199" t="s">
        <v>187</v>
      </c>
      <c r="D107" s="199" t="s">
        <v>135</v>
      </c>
      <c r="E107" s="200" t="s">
        <v>188</v>
      </c>
      <c r="F107" s="201" t="s">
        <v>189</v>
      </c>
      <c r="G107" s="202" t="s">
        <v>148</v>
      </c>
      <c r="H107" s="203">
        <v>14</v>
      </c>
      <c r="I107" s="204"/>
      <c r="J107" s="205">
        <f>ROUND(I107*H107,2)</f>
        <v>0</v>
      </c>
      <c r="K107" s="201" t="s">
        <v>39</v>
      </c>
      <c r="L107" s="46"/>
      <c r="M107" s="206" t="s">
        <v>39</v>
      </c>
      <c r="N107" s="207" t="s">
        <v>53</v>
      </c>
      <c r="O107" s="87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8">
        <f>S107*H107</f>
        <v>0</v>
      </c>
      <c r="U107" s="209" t="s">
        <v>39</v>
      </c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0" t="s">
        <v>139</v>
      </c>
      <c r="AT107" s="210" t="s">
        <v>135</v>
      </c>
      <c r="AU107" s="210" t="s">
        <v>80</v>
      </c>
      <c r="AY107" s="18" t="s">
        <v>140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8" t="s">
        <v>139</v>
      </c>
      <c r="BK107" s="211">
        <f>ROUND(I107*H107,2)</f>
        <v>0</v>
      </c>
      <c r="BL107" s="18" t="s">
        <v>139</v>
      </c>
      <c r="BM107" s="210" t="s">
        <v>520</v>
      </c>
    </row>
    <row r="108" s="2" customFormat="1">
      <c r="A108" s="40"/>
      <c r="B108" s="41"/>
      <c r="C108" s="42"/>
      <c r="D108" s="212" t="s">
        <v>142</v>
      </c>
      <c r="E108" s="42"/>
      <c r="F108" s="213" t="s">
        <v>191</v>
      </c>
      <c r="G108" s="42"/>
      <c r="H108" s="42"/>
      <c r="I108" s="149"/>
      <c r="J108" s="42"/>
      <c r="K108" s="42"/>
      <c r="L108" s="46"/>
      <c r="M108" s="214"/>
      <c r="N108" s="215"/>
      <c r="O108" s="87"/>
      <c r="P108" s="87"/>
      <c r="Q108" s="87"/>
      <c r="R108" s="87"/>
      <c r="S108" s="87"/>
      <c r="T108" s="87"/>
      <c r="U108" s="88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142</v>
      </c>
      <c r="AU108" s="18" t="s">
        <v>80</v>
      </c>
    </row>
    <row r="109" s="2" customFormat="1">
      <c r="A109" s="40"/>
      <c r="B109" s="41"/>
      <c r="C109" s="42"/>
      <c r="D109" s="212" t="s">
        <v>144</v>
      </c>
      <c r="E109" s="42"/>
      <c r="F109" s="216" t="s">
        <v>521</v>
      </c>
      <c r="G109" s="42"/>
      <c r="H109" s="42"/>
      <c r="I109" s="149"/>
      <c r="J109" s="42"/>
      <c r="K109" s="42"/>
      <c r="L109" s="46"/>
      <c r="M109" s="214"/>
      <c r="N109" s="215"/>
      <c r="O109" s="87"/>
      <c r="P109" s="87"/>
      <c r="Q109" s="87"/>
      <c r="R109" s="87"/>
      <c r="S109" s="87"/>
      <c r="T109" s="87"/>
      <c r="U109" s="88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144</v>
      </c>
      <c r="AU109" s="18" t="s">
        <v>80</v>
      </c>
    </row>
    <row r="110" s="2" customFormat="1" ht="21.75" customHeight="1">
      <c r="A110" s="40"/>
      <c r="B110" s="41"/>
      <c r="C110" s="199" t="s">
        <v>193</v>
      </c>
      <c r="D110" s="199" t="s">
        <v>135</v>
      </c>
      <c r="E110" s="200" t="s">
        <v>194</v>
      </c>
      <c r="F110" s="201" t="s">
        <v>195</v>
      </c>
      <c r="G110" s="202" t="s">
        <v>148</v>
      </c>
      <c r="H110" s="203">
        <v>16</v>
      </c>
      <c r="I110" s="204"/>
      <c r="J110" s="205">
        <f>ROUND(I110*H110,2)</f>
        <v>0</v>
      </c>
      <c r="K110" s="201" t="s">
        <v>39</v>
      </c>
      <c r="L110" s="46"/>
      <c r="M110" s="206" t="s">
        <v>39</v>
      </c>
      <c r="N110" s="207" t="s">
        <v>53</v>
      </c>
      <c r="O110" s="87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8">
        <f>S110*H110</f>
        <v>0</v>
      </c>
      <c r="U110" s="209" t="s">
        <v>39</v>
      </c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0" t="s">
        <v>139</v>
      </c>
      <c r="AT110" s="210" t="s">
        <v>135</v>
      </c>
      <c r="AU110" s="210" t="s">
        <v>80</v>
      </c>
      <c r="AY110" s="18" t="s">
        <v>140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8" t="s">
        <v>139</v>
      </c>
      <c r="BK110" s="211">
        <f>ROUND(I110*H110,2)</f>
        <v>0</v>
      </c>
      <c r="BL110" s="18" t="s">
        <v>139</v>
      </c>
      <c r="BM110" s="210" t="s">
        <v>522</v>
      </c>
    </row>
    <row r="111" s="2" customFormat="1">
      <c r="A111" s="40"/>
      <c r="B111" s="41"/>
      <c r="C111" s="42"/>
      <c r="D111" s="212" t="s">
        <v>142</v>
      </c>
      <c r="E111" s="42"/>
      <c r="F111" s="213" t="s">
        <v>197</v>
      </c>
      <c r="G111" s="42"/>
      <c r="H111" s="42"/>
      <c r="I111" s="149"/>
      <c r="J111" s="42"/>
      <c r="K111" s="42"/>
      <c r="L111" s="46"/>
      <c r="M111" s="214"/>
      <c r="N111" s="215"/>
      <c r="O111" s="87"/>
      <c r="P111" s="87"/>
      <c r="Q111" s="87"/>
      <c r="R111" s="87"/>
      <c r="S111" s="87"/>
      <c r="T111" s="87"/>
      <c r="U111" s="88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142</v>
      </c>
      <c r="AU111" s="18" t="s">
        <v>80</v>
      </c>
    </row>
    <row r="112" s="2" customFormat="1">
      <c r="A112" s="40"/>
      <c r="B112" s="41"/>
      <c r="C112" s="42"/>
      <c r="D112" s="212" t="s">
        <v>144</v>
      </c>
      <c r="E112" s="42"/>
      <c r="F112" s="216" t="s">
        <v>198</v>
      </c>
      <c r="G112" s="42"/>
      <c r="H112" s="42"/>
      <c r="I112" s="149"/>
      <c r="J112" s="42"/>
      <c r="K112" s="42"/>
      <c r="L112" s="46"/>
      <c r="M112" s="214"/>
      <c r="N112" s="215"/>
      <c r="O112" s="87"/>
      <c r="P112" s="87"/>
      <c r="Q112" s="87"/>
      <c r="R112" s="87"/>
      <c r="S112" s="87"/>
      <c r="T112" s="87"/>
      <c r="U112" s="88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144</v>
      </c>
      <c r="AU112" s="18" t="s">
        <v>80</v>
      </c>
    </row>
    <row r="113" s="2" customFormat="1" ht="16.5" customHeight="1">
      <c r="A113" s="40"/>
      <c r="B113" s="41"/>
      <c r="C113" s="199" t="s">
        <v>199</v>
      </c>
      <c r="D113" s="199" t="s">
        <v>135</v>
      </c>
      <c r="E113" s="200" t="s">
        <v>200</v>
      </c>
      <c r="F113" s="201" t="s">
        <v>201</v>
      </c>
      <c r="G113" s="202" t="s">
        <v>148</v>
      </c>
      <c r="H113" s="203">
        <v>48</v>
      </c>
      <c r="I113" s="204"/>
      <c r="J113" s="205">
        <f>ROUND(I113*H113,2)</f>
        <v>0</v>
      </c>
      <c r="K113" s="201" t="s">
        <v>39</v>
      </c>
      <c r="L113" s="46"/>
      <c r="M113" s="206" t="s">
        <v>39</v>
      </c>
      <c r="N113" s="207" t="s">
        <v>53</v>
      </c>
      <c r="O113" s="87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8">
        <f>S113*H113</f>
        <v>0</v>
      </c>
      <c r="U113" s="209" t="s">
        <v>39</v>
      </c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0" t="s">
        <v>139</v>
      </c>
      <c r="AT113" s="210" t="s">
        <v>135</v>
      </c>
      <c r="AU113" s="210" t="s">
        <v>80</v>
      </c>
      <c r="AY113" s="18" t="s">
        <v>140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8" t="s">
        <v>139</v>
      </c>
      <c r="BK113" s="211">
        <f>ROUND(I113*H113,2)</f>
        <v>0</v>
      </c>
      <c r="BL113" s="18" t="s">
        <v>139</v>
      </c>
      <c r="BM113" s="210" t="s">
        <v>523</v>
      </c>
    </row>
    <row r="114" s="2" customFormat="1">
      <c r="A114" s="40"/>
      <c r="B114" s="41"/>
      <c r="C114" s="42"/>
      <c r="D114" s="212" t="s">
        <v>142</v>
      </c>
      <c r="E114" s="42"/>
      <c r="F114" s="213" t="s">
        <v>203</v>
      </c>
      <c r="G114" s="42"/>
      <c r="H114" s="42"/>
      <c r="I114" s="149"/>
      <c r="J114" s="42"/>
      <c r="K114" s="42"/>
      <c r="L114" s="46"/>
      <c r="M114" s="214"/>
      <c r="N114" s="215"/>
      <c r="O114" s="87"/>
      <c r="P114" s="87"/>
      <c r="Q114" s="87"/>
      <c r="R114" s="87"/>
      <c r="S114" s="87"/>
      <c r="T114" s="87"/>
      <c r="U114" s="88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142</v>
      </c>
      <c r="AU114" s="18" t="s">
        <v>80</v>
      </c>
    </row>
    <row r="115" s="2" customFormat="1">
      <c r="A115" s="40"/>
      <c r="B115" s="41"/>
      <c r="C115" s="42"/>
      <c r="D115" s="212" t="s">
        <v>144</v>
      </c>
      <c r="E115" s="42"/>
      <c r="F115" s="216" t="s">
        <v>204</v>
      </c>
      <c r="G115" s="42"/>
      <c r="H115" s="42"/>
      <c r="I115" s="149"/>
      <c r="J115" s="42"/>
      <c r="K115" s="42"/>
      <c r="L115" s="46"/>
      <c r="M115" s="214"/>
      <c r="N115" s="215"/>
      <c r="O115" s="87"/>
      <c r="P115" s="87"/>
      <c r="Q115" s="87"/>
      <c r="R115" s="87"/>
      <c r="S115" s="87"/>
      <c r="T115" s="87"/>
      <c r="U115" s="88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144</v>
      </c>
      <c r="AU115" s="18" t="s">
        <v>80</v>
      </c>
    </row>
    <row r="116" s="2" customFormat="1" ht="16.5" customHeight="1">
      <c r="A116" s="40"/>
      <c r="B116" s="41"/>
      <c r="C116" s="199" t="s">
        <v>205</v>
      </c>
      <c r="D116" s="199" t="s">
        <v>135</v>
      </c>
      <c r="E116" s="200" t="s">
        <v>206</v>
      </c>
      <c r="F116" s="201" t="s">
        <v>207</v>
      </c>
      <c r="G116" s="202" t="s">
        <v>165</v>
      </c>
      <c r="H116" s="203">
        <v>28</v>
      </c>
      <c r="I116" s="204"/>
      <c r="J116" s="205">
        <f>ROUND(I116*H116,2)</f>
        <v>0</v>
      </c>
      <c r="K116" s="201" t="s">
        <v>39</v>
      </c>
      <c r="L116" s="46"/>
      <c r="M116" s="206" t="s">
        <v>39</v>
      </c>
      <c r="N116" s="207" t="s">
        <v>53</v>
      </c>
      <c r="O116" s="87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8">
        <f>S116*H116</f>
        <v>0</v>
      </c>
      <c r="U116" s="209" t="s">
        <v>39</v>
      </c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0" t="s">
        <v>139</v>
      </c>
      <c r="AT116" s="210" t="s">
        <v>135</v>
      </c>
      <c r="AU116" s="210" t="s">
        <v>80</v>
      </c>
      <c r="AY116" s="18" t="s">
        <v>140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8" t="s">
        <v>139</v>
      </c>
      <c r="BK116" s="211">
        <f>ROUND(I116*H116,2)</f>
        <v>0</v>
      </c>
      <c r="BL116" s="18" t="s">
        <v>139</v>
      </c>
      <c r="BM116" s="210" t="s">
        <v>524</v>
      </c>
    </row>
    <row r="117" s="2" customFormat="1">
      <c r="A117" s="40"/>
      <c r="B117" s="41"/>
      <c r="C117" s="42"/>
      <c r="D117" s="212" t="s">
        <v>142</v>
      </c>
      <c r="E117" s="42"/>
      <c r="F117" s="213" t="s">
        <v>209</v>
      </c>
      <c r="G117" s="42"/>
      <c r="H117" s="42"/>
      <c r="I117" s="149"/>
      <c r="J117" s="42"/>
      <c r="K117" s="42"/>
      <c r="L117" s="46"/>
      <c r="M117" s="214"/>
      <c r="N117" s="215"/>
      <c r="O117" s="87"/>
      <c r="P117" s="87"/>
      <c r="Q117" s="87"/>
      <c r="R117" s="87"/>
      <c r="S117" s="87"/>
      <c r="T117" s="87"/>
      <c r="U117" s="88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142</v>
      </c>
      <c r="AU117" s="18" t="s">
        <v>80</v>
      </c>
    </row>
    <row r="118" s="2" customFormat="1" ht="21.75" customHeight="1">
      <c r="A118" s="40"/>
      <c r="B118" s="41"/>
      <c r="C118" s="199" t="s">
        <v>210</v>
      </c>
      <c r="D118" s="199" t="s">
        <v>135</v>
      </c>
      <c r="E118" s="200" t="s">
        <v>222</v>
      </c>
      <c r="F118" s="201" t="s">
        <v>223</v>
      </c>
      <c r="G118" s="202" t="s">
        <v>165</v>
      </c>
      <c r="H118" s="203">
        <v>96</v>
      </c>
      <c r="I118" s="204"/>
      <c r="J118" s="205">
        <f>ROUND(I118*H118,2)</f>
        <v>0</v>
      </c>
      <c r="K118" s="201" t="s">
        <v>39</v>
      </c>
      <c r="L118" s="46"/>
      <c r="M118" s="206" t="s">
        <v>39</v>
      </c>
      <c r="N118" s="207" t="s">
        <v>53</v>
      </c>
      <c r="O118" s="87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8">
        <f>S118*H118</f>
        <v>0</v>
      </c>
      <c r="U118" s="209" t="s">
        <v>39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139</v>
      </c>
      <c r="AT118" s="210" t="s">
        <v>135</v>
      </c>
      <c r="AU118" s="210" t="s">
        <v>80</v>
      </c>
      <c r="AY118" s="18" t="s">
        <v>140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8" t="s">
        <v>139</v>
      </c>
      <c r="BK118" s="211">
        <f>ROUND(I118*H118,2)</f>
        <v>0</v>
      </c>
      <c r="BL118" s="18" t="s">
        <v>139</v>
      </c>
      <c r="BM118" s="210" t="s">
        <v>525</v>
      </c>
    </row>
    <row r="119" s="2" customFormat="1">
      <c r="A119" s="40"/>
      <c r="B119" s="41"/>
      <c r="C119" s="42"/>
      <c r="D119" s="212" t="s">
        <v>142</v>
      </c>
      <c r="E119" s="42"/>
      <c r="F119" s="213" t="s">
        <v>225</v>
      </c>
      <c r="G119" s="42"/>
      <c r="H119" s="42"/>
      <c r="I119" s="149"/>
      <c r="J119" s="42"/>
      <c r="K119" s="42"/>
      <c r="L119" s="46"/>
      <c r="M119" s="214"/>
      <c r="N119" s="215"/>
      <c r="O119" s="87"/>
      <c r="P119" s="87"/>
      <c r="Q119" s="87"/>
      <c r="R119" s="87"/>
      <c r="S119" s="87"/>
      <c r="T119" s="87"/>
      <c r="U119" s="88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142</v>
      </c>
      <c r="AU119" s="18" t="s">
        <v>80</v>
      </c>
    </row>
    <row r="120" s="2" customFormat="1">
      <c r="A120" s="40"/>
      <c r="B120" s="41"/>
      <c r="C120" s="42"/>
      <c r="D120" s="212" t="s">
        <v>144</v>
      </c>
      <c r="E120" s="42"/>
      <c r="F120" s="216" t="s">
        <v>232</v>
      </c>
      <c r="G120" s="42"/>
      <c r="H120" s="42"/>
      <c r="I120" s="149"/>
      <c r="J120" s="42"/>
      <c r="K120" s="42"/>
      <c r="L120" s="46"/>
      <c r="M120" s="214"/>
      <c r="N120" s="215"/>
      <c r="O120" s="87"/>
      <c r="P120" s="87"/>
      <c r="Q120" s="87"/>
      <c r="R120" s="87"/>
      <c r="S120" s="87"/>
      <c r="T120" s="87"/>
      <c r="U120" s="88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144</v>
      </c>
      <c r="AU120" s="18" t="s">
        <v>80</v>
      </c>
    </row>
    <row r="121" s="2" customFormat="1" ht="21.75" customHeight="1">
      <c r="A121" s="40"/>
      <c r="B121" s="41"/>
      <c r="C121" s="199" t="s">
        <v>216</v>
      </c>
      <c r="D121" s="199" t="s">
        <v>135</v>
      </c>
      <c r="E121" s="200" t="s">
        <v>228</v>
      </c>
      <c r="F121" s="201" t="s">
        <v>229</v>
      </c>
      <c r="G121" s="202" t="s">
        <v>165</v>
      </c>
      <c r="H121" s="203">
        <v>96</v>
      </c>
      <c r="I121" s="204"/>
      <c r="J121" s="205">
        <f>ROUND(I121*H121,2)</f>
        <v>0</v>
      </c>
      <c r="K121" s="201" t="s">
        <v>39</v>
      </c>
      <c r="L121" s="46"/>
      <c r="M121" s="206" t="s">
        <v>39</v>
      </c>
      <c r="N121" s="207" t="s">
        <v>53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8">
        <f>S121*H121</f>
        <v>0</v>
      </c>
      <c r="U121" s="209" t="s">
        <v>39</v>
      </c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0" t="s">
        <v>139</v>
      </c>
      <c r="AT121" s="210" t="s">
        <v>135</v>
      </c>
      <c r="AU121" s="210" t="s">
        <v>80</v>
      </c>
      <c r="AY121" s="18" t="s">
        <v>140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8" t="s">
        <v>139</v>
      </c>
      <c r="BK121" s="211">
        <f>ROUND(I121*H121,2)</f>
        <v>0</v>
      </c>
      <c r="BL121" s="18" t="s">
        <v>139</v>
      </c>
      <c r="BM121" s="210" t="s">
        <v>526</v>
      </c>
    </row>
    <row r="122" s="2" customFormat="1">
      <c r="A122" s="40"/>
      <c r="B122" s="41"/>
      <c r="C122" s="42"/>
      <c r="D122" s="212" t="s">
        <v>142</v>
      </c>
      <c r="E122" s="42"/>
      <c r="F122" s="213" t="s">
        <v>231</v>
      </c>
      <c r="G122" s="42"/>
      <c r="H122" s="42"/>
      <c r="I122" s="149"/>
      <c r="J122" s="42"/>
      <c r="K122" s="42"/>
      <c r="L122" s="46"/>
      <c r="M122" s="214"/>
      <c r="N122" s="215"/>
      <c r="O122" s="87"/>
      <c r="P122" s="87"/>
      <c r="Q122" s="87"/>
      <c r="R122" s="87"/>
      <c r="S122" s="87"/>
      <c r="T122" s="87"/>
      <c r="U122" s="88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142</v>
      </c>
      <c r="AU122" s="18" t="s">
        <v>80</v>
      </c>
    </row>
    <row r="123" s="2" customFormat="1">
      <c r="A123" s="40"/>
      <c r="B123" s="41"/>
      <c r="C123" s="42"/>
      <c r="D123" s="212" t="s">
        <v>144</v>
      </c>
      <c r="E123" s="42"/>
      <c r="F123" s="216" t="s">
        <v>232</v>
      </c>
      <c r="G123" s="42"/>
      <c r="H123" s="42"/>
      <c r="I123" s="149"/>
      <c r="J123" s="42"/>
      <c r="K123" s="42"/>
      <c r="L123" s="46"/>
      <c r="M123" s="214"/>
      <c r="N123" s="215"/>
      <c r="O123" s="87"/>
      <c r="P123" s="87"/>
      <c r="Q123" s="87"/>
      <c r="R123" s="87"/>
      <c r="S123" s="87"/>
      <c r="T123" s="87"/>
      <c r="U123" s="88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144</v>
      </c>
      <c r="AU123" s="18" t="s">
        <v>80</v>
      </c>
    </row>
    <row r="124" s="2" customFormat="1" ht="21.75" customHeight="1">
      <c r="A124" s="40"/>
      <c r="B124" s="41"/>
      <c r="C124" s="199" t="s">
        <v>8</v>
      </c>
      <c r="D124" s="199" t="s">
        <v>135</v>
      </c>
      <c r="E124" s="200" t="s">
        <v>234</v>
      </c>
      <c r="F124" s="201" t="s">
        <v>235</v>
      </c>
      <c r="G124" s="202" t="s">
        <v>148</v>
      </c>
      <c r="H124" s="203">
        <v>39.286999999999999</v>
      </c>
      <c r="I124" s="204"/>
      <c r="J124" s="205">
        <f>ROUND(I124*H124,2)</f>
        <v>0</v>
      </c>
      <c r="K124" s="201" t="s">
        <v>39</v>
      </c>
      <c r="L124" s="46"/>
      <c r="M124" s="206" t="s">
        <v>39</v>
      </c>
      <c r="N124" s="207" t="s">
        <v>53</v>
      </c>
      <c r="O124" s="87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8">
        <f>S124*H124</f>
        <v>0</v>
      </c>
      <c r="U124" s="209" t="s">
        <v>39</v>
      </c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139</v>
      </c>
      <c r="AT124" s="210" t="s">
        <v>135</v>
      </c>
      <c r="AU124" s="210" t="s">
        <v>80</v>
      </c>
      <c r="AY124" s="18" t="s">
        <v>140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8" t="s">
        <v>139</v>
      </c>
      <c r="BK124" s="211">
        <f>ROUND(I124*H124,2)</f>
        <v>0</v>
      </c>
      <c r="BL124" s="18" t="s">
        <v>139</v>
      </c>
      <c r="BM124" s="210" t="s">
        <v>527</v>
      </c>
    </row>
    <row r="125" s="2" customFormat="1">
      <c r="A125" s="40"/>
      <c r="B125" s="41"/>
      <c r="C125" s="42"/>
      <c r="D125" s="212" t="s">
        <v>142</v>
      </c>
      <c r="E125" s="42"/>
      <c r="F125" s="213" t="s">
        <v>237</v>
      </c>
      <c r="G125" s="42"/>
      <c r="H125" s="42"/>
      <c r="I125" s="149"/>
      <c r="J125" s="42"/>
      <c r="K125" s="42"/>
      <c r="L125" s="46"/>
      <c r="M125" s="214"/>
      <c r="N125" s="215"/>
      <c r="O125" s="87"/>
      <c r="P125" s="87"/>
      <c r="Q125" s="87"/>
      <c r="R125" s="87"/>
      <c r="S125" s="87"/>
      <c r="T125" s="87"/>
      <c r="U125" s="88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142</v>
      </c>
      <c r="AU125" s="18" t="s">
        <v>80</v>
      </c>
    </row>
    <row r="126" s="2" customFormat="1" ht="21.75" customHeight="1">
      <c r="A126" s="40"/>
      <c r="B126" s="41"/>
      <c r="C126" s="199" t="s">
        <v>227</v>
      </c>
      <c r="D126" s="199" t="s">
        <v>135</v>
      </c>
      <c r="E126" s="200" t="s">
        <v>239</v>
      </c>
      <c r="F126" s="201" t="s">
        <v>240</v>
      </c>
      <c r="G126" s="202" t="s">
        <v>241</v>
      </c>
      <c r="H126" s="203">
        <v>20</v>
      </c>
      <c r="I126" s="204"/>
      <c r="J126" s="205">
        <f>ROUND(I126*H126,2)</f>
        <v>0</v>
      </c>
      <c r="K126" s="201" t="s">
        <v>39</v>
      </c>
      <c r="L126" s="46"/>
      <c r="M126" s="206" t="s">
        <v>39</v>
      </c>
      <c r="N126" s="207" t="s">
        <v>53</v>
      </c>
      <c r="O126" s="8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8">
        <f>S126*H126</f>
        <v>0</v>
      </c>
      <c r="U126" s="209" t="s">
        <v>39</v>
      </c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0" t="s">
        <v>139</v>
      </c>
      <c r="AT126" s="210" t="s">
        <v>135</v>
      </c>
      <c r="AU126" s="210" t="s">
        <v>80</v>
      </c>
      <c r="AY126" s="18" t="s">
        <v>140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8" t="s">
        <v>139</v>
      </c>
      <c r="BK126" s="211">
        <f>ROUND(I126*H126,2)</f>
        <v>0</v>
      </c>
      <c r="BL126" s="18" t="s">
        <v>139</v>
      </c>
      <c r="BM126" s="210" t="s">
        <v>528</v>
      </c>
    </row>
    <row r="127" s="2" customFormat="1">
      <c r="A127" s="40"/>
      <c r="B127" s="41"/>
      <c r="C127" s="42"/>
      <c r="D127" s="212" t="s">
        <v>142</v>
      </c>
      <c r="E127" s="42"/>
      <c r="F127" s="213" t="s">
        <v>243</v>
      </c>
      <c r="G127" s="42"/>
      <c r="H127" s="42"/>
      <c r="I127" s="149"/>
      <c r="J127" s="42"/>
      <c r="K127" s="42"/>
      <c r="L127" s="46"/>
      <c r="M127" s="214"/>
      <c r="N127" s="215"/>
      <c r="O127" s="87"/>
      <c r="P127" s="87"/>
      <c r="Q127" s="87"/>
      <c r="R127" s="87"/>
      <c r="S127" s="87"/>
      <c r="T127" s="87"/>
      <c r="U127" s="88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142</v>
      </c>
      <c r="AU127" s="18" t="s">
        <v>80</v>
      </c>
    </row>
    <row r="128" s="2" customFormat="1" ht="21.75" customHeight="1">
      <c r="A128" s="40"/>
      <c r="B128" s="41"/>
      <c r="C128" s="199" t="s">
        <v>233</v>
      </c>
      <c r="D128" s="199" t="s">
        <v>135</v>
      </c>
      <c r="E128" s="200" t="s">
        <v>245</v>
      </c>
      <c r="F128" s="201" t="s">
        <v>246</v>
      </c>
      <c r="G128" s="202" t="s">
        <v>241</v>
      </c>
      <c r="H128" s="203">
        <v>4</v>
      </c>
      <c r="I128" s="204"/>
      <c r="J128" s="205">
        <f>ROUND(I128*H128,2)</f>
        <v>0</v>
      </c>
      <c r="K128" s="201" t="s">
        <v>39</v>
      </c>
      <c r="L128" s="46"/>
      <c r="M128" s="206" t="s">
        <v>39</v>
      </c>
      <c r="N128" s="207" t="s">
        <v>53</v>
      </c>
      <c r="O128" s="87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8">
        <f>S128*H128</f>
        <v>0</v>
      </c>
      <c r="U128" s="209" t="s">
        <v>39</v>
      </c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139</v>
      </c>
      <c r="AT128" s="210" t="s">
        <v>135</v>
      </c>
      <c r="AU128" s="210" t="s">
        <v>80</v>
      </c>
      <c r="AY128" s="18" t="s">
        <v>140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8" t="s">
        <v>139</v>
      </c>
      <c r="BK128" s="211">
        <f>ROUND(I128*H128,2)</f>
        <v>0</v>
      </c>
      <c r="BL128" s="18" t="s">
        <v>139</v>
      </c>
      <c r="BM128" s="210" t="s">
        <v>529</v>
      </c>
    </row>
    <row r="129" s="2" customFormat="1">
      <c r="A129" s="40"/>
      <c r="B129" s="41"/>
      <c r="C129" s="42"/>
      <c r="D129" s="212" t="s">
        <v>142</v>
      </c>
      <c r="E129" s="42"/>
      <c r="F129" s="213" t="s">
        <v>248</v>
      </c>
      <c r="G129" s="42"/>
      <c r="H129" s="42"/>
      <c r="I129" s="149"/>
      <c r="J129" s="42"/>
      <c r="K129" s="42"/>
      <c r="L129" s="46"/>
      <c r="M129" s="214"/>
      <c r="N129" s="215"/>
      <c r="O129" s="87"/>
      <c r="P129" s="87"/>
      <c r="Q129" s="87"/>
      <c r="R129" s="87"/>
      <c r="S129" s="87"/>
      <c r="T129" s="87"/>
      <c r="U129" s="88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142</v>
      </c>
      <c r="AU129" s="18" t="s">
        <v>80</v>
      </c>
    </row>
    <row r="130" s="2" customFormat="1" ht="21.75" customHeight="1">
      <c r="A130" s="40"/>
      <c r="B130" s="41"/>
      <c r="C130" s="199" t="s">
        <v>238</v>
      </c>
      <c r="D130" s="199" t="s">
        <v>135</v>
      </c>
      <c r="E130" s="200" t="s">
        <v>250</v>
      </c>
      <c r="F130" s="201" t="s">
        <v>251</v>
      </c>
      <c r="G130" s="202" t="s">
        <v>148</v>
      </c>
      <c r="H130" s="203">
        <v>39.286999999999999</v>
      </c>
      <c r="I130" s="204"/>
      <c r="J130" s="205">
        <f>ROUND(I130*H130,2)</f>
        <v>0</v>
      </c>
      <c r="K130" s="201" t="s">
        <v>39</v>
      </c>
      <c r="L130" s="46"/>
      <c r="M130" s="206" t="s">
        <v>39</v>
      </c>
      <c r="N130" s="207" t="s">
        <v>53</v>
      </c>
      <c r="O130" s="8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8">
        <f>S130*H130</f>
        <v>0</v>
      </c>
      <c r="U130" s="209" t="s">
        <v>39</v>
      </c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0" t="s">
        <v>139</v>
      </c>
      <c r="AT130" s="210" t="s">
        <v>135</v>
      </c>
      <c r="AU130" s="210" t="s">
        <v>80</v>
      </c>
      <c r="AY130" s="18" t="s">
        <v>140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8" t="s">
        <v>139</v>
      </c>
      <c r="BK130" s="211">
        <f>ROUND(I130*H130,2)</f>
        <v>0</v>
      </c>
      <c r="BL130" s="18" t="s">
        <v>139</v>
      </c>
      <c r="BM130" s="210" t="s">
        <v>530</v>
      </c>
    </row>
    <row r="131" s="2" customFormat="1">
      <c r="A131" s="40"/>
      <c r="B131" s="41"/>
      <c r="C131" s="42"/>
      <c r="D131" s="212" t="s">
        <v>142</v>
      </c>
      <c r="E131" s="42"/>
      <c r="F131" s="213" t="s">
        <v>253</v>
      </c>
      <c r="G131" s="42"/>
      <c r="H131" s="42"/>
      <c r="I131" s="149"/>
      <c r="J131" s="42"/>
      <c r="K131" s="42"/>
      <c r="L131" s="46"/>
      <c r="M131" s="214"/>
      <c r="N131" s="215"/>
      <c r="O131" s="87"/>
      <c r="P131" s="87"/>
      <c r="Q131" s="87"/>
      <c r="R131" s="87"/>
      <c r="S131" s="87"/>
      <c r="T131" s="87"/>
      <c r="U131" s="88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142</v>
      </c>
      <c r="AU131" s="18" t="s">
        <v>80</v>
      </c>
    </row>
    <row r="132" s="2" customFormat="1" ht="21.75" customHeight="1">
      <c r="A132" s="40"/>
      <c r="B132" s="41"/>
      <c r="C132" s="199" t="s">
        <v>244</v>
      </c>
      <c r="D132" s="199" t="s">
        <v>135</v>
      </c>
      <c r="E132" s="200" t="s">
        <v>254</v>
      </c>
      <c r="F132" s="201" t="s">
        <v>255</v>
      </c>
      <c r="G132" s="202" t="s">
        <v>148</v>
      </c>
      <c r="H132" s="203">
        <v>39.286999999999999</v>
      </c>
      <c r="I132" s="204"/>
      <c r="J132" s="205">
        <f>ROUND(I132*H132,2)</f>
        <v>0</v>
      </c>
      <c r="K132" s="201" t="s">
        <v>39</v>
      </c>
      <c r="L132" s="46"/>
      <c r="M132" s="206" t="s">
        <v>39</v>
      </c>
      <c r="N132" s="207" t="s">
        <v>53</v>
      </c>
      <c r="O132" s="87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8">
        <f>S132*H132</f>
        <v>0</v>
      </c>
      <c r="U132" s="209" t="s">
        <v>39</v>
      </c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139</v>
      </c>
      <c r="AT132" s="210" t="s">
        <v>135</v>
      </c>
      <c r="AU132" s="210" t="s">
        <v>80</v>
      </c>
      <c r="AY132" s="18" t="s">
        <v>140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8" t="s">
        <v>139</v>
      </c>
      <c r="BK132" s="211">
        <f>ROUND(I132*H132,2)</f>
        <v>0</v>
      </c>
      <c r="BL132" s="18" t="s">
        <v>139</v>
      </c>
      <c r="BM132" s="210" t="s">
        <v>531</v>
      </c>
    </row>
    <row r="133" s="2" customFormat="1">
      <c r="A133" s="40"/>
      <c r="B133" s="41"/>
      <c r="C133" s="42"/>
      <c r="D133" s="212" t="s">
        <v>142</v>
      </c>
      <c r="E133" s="42"/>
      <c r="F133" s="213" t="s">
        <v>257</v>
      </c>
      <c r="G133" s="42"/>
      <c r="H133" s="42"/>
      <c r="I133" s="149"/>
      <c r="J133" s="42"/>
      <c r="K133" s="42"/>
      <c r="L133" s="46"/>
      <c r="M133" s="214"/>
      <c r="N133" s="215"/>
      <c r="O133" s="87"/>
      <c r="P133" s="87"/>
      <c r="Q133" s="87"/>
      <c r="R133" s="87"/>
      <c r="S133" s="87"/>
      <c r="T133" s="87"/>
      <c r="U133" s="88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142</v>
      </c>
      <c r="AU133" s="18" t="s">
        <v>80</v>
      </c>
    </row>
    <row r="134" s="2" customFormat="1" ht="16.5" customHeight="1">
      <c r="A134" s="40"/>
      <c r="B134" s="41"/>
      <c r="C134" s="199" t="s">
        <v>249</v>
      </c>
      <c r="D134" s="199" t="s">
        <v>135</v>
      </c>
      <c r="E134" s="200" t="s">
        <v>259</v>
      </c>
      <c r="F134" s="201" t="s">
        <v>260</v>
      </c>
      <c r="G134" s="202" t="s">
        <v>261</v>
      </c>
      <c r="H134" s="203">
        <v>1</v>
      </c>
      <c r="I134" s="204"/>
      <c r="J134" s="205">
        <f>ROUND(I134*H134,2)</f>
        <v>0</v>
      </c>
      <c r="K134" s="201" t="s">
        <v>39</v>
      </c>
      <c r="L134" s="46"/>
      <c r="M134" s="206" t="s">
        <v>39</v>
      </c>
      <c r="N134" s="207" t="s">
        <v>53</v>
      </c>
      <c r="O134" s="8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8">
        <f>S134*H134</f>
        <v>0</v>
      </c>
      <c r="U134" s="209" t="s">
        <v>39</v>
      </c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0" t="s">
        <v>139</v>
      </c>
      <c r="AT134" s="210" t="s">
        <v>135</v>
      </c>
      <c r="AU134" s="210" t="s">
        <v>80</v>
      </c>
      <c r="AY134" s="18" t="s">
        <v>140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8" t="s">
        <v>139</v>
      </c>
      <c r="BK134" s="211">
        <f>ROUND(I134*H134,2)</f>
        <v>0</v>
      </c>
      <c r="BL134" s="18" t="s">
        <v>139</v>
      </c>
      <c r="BM134" s="210" t="s">
        <v>532</v>
      </c>
    </row>
    <row r="135" s="2" customFormat="1">
      <c r="A135" s="40"/>
      <c r="B135" s="41"/>
      <c r="C135" s="42"/>
      <c r="D135" s="212" t="s">
        <v>142</v>
      </c>
      <c r="E135" s="42"/>
      <c r="F135" s="213" t="s">
        <v>263</v>
      </c>
      <c r="G135" s="42"/>
      <c r="H135" s="42"/>
      <c r="I135" s="149"/>
      <c r="J135" s="42"/>
      <c r="K135" s="42"/>
      <c r="L135" s="46"/>
      <c r="M135" s="214"/>
      <c r="N135" s="215"/>
      <c r="O135" s="87"/>
      <c r="P135" s="87"/>
      <c r="Q135" s="87"/>
      <c r="R135" s="87"/>
      <c r="S135" s="87"/>
      <c r="T135" s="87"/>
      <c r="U135" s="88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142</v>
      </c>
      <c r="AU135" s="18" t="s">
        <v>80</v>
      </c>
    </row>
    <row r="136" s="2" customFormat="1" ht="16.5" customHeight="1">
      <c r="A136" s="40"/>
      <c r="B136" s="41"/>
      <c r="C136" s="199" t="s">
        <v>7</v>
      </c>
      <c r="D136" s="199" t="s">
        <v>135</v>
      </c>
      <c r="E136" s="200" t="s">
        <v>265</v>
      </c>
      <c r="F136" s="201" t="s">
        <v>266</v>
      </c>
      <c r="G136" s="202" t="s">
        <v>261</v>
      </c>
      <c r="H136" s="203">
        <v>1</v>
      </c>
      <c r="I136" s="204"/>
      <c r="J136" s="205">
        <f>ROUND(I136*H136,2)</f>
        <v>0</v>
      </c>
      <c r="K136" s="201" t="s">
        <v>39</v>
      </c>
      <c r="L136" s="46"/>
      <c r="M136" s="206" t="s">
        <v>39</v>
      </c>
      <c r="N136" s="207" t="s">
        <v>53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8">
        <f>S136*H136</f>
        <v>0</v>
      </c>
      <c r="U136" s="209" t="s">
        <v>39</v>
      </c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139</v>
      </c>
      <c r="AT136" s="210" t="s">
        <v>135</v>
      </c>
      <c r="AU136" s="210" t="s">
        <v>80</v>
      </c>
      <c r="AY136" s="18" t="s">
        <v>140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8" t="s">
        <v>139</v>
      </c>
      <c r="BK136" s="211">
        <f>ROUND(I136*H136,2)</f>
        <v>0</v>
      </c>
      <c r="BL136" s="18" t="s">
        <v>139</v>
      </c>
      <c r="BM136" s="210" t="s">
        <v>533</v>
      </c>
    </row>
    <row r="137" s="2" customFormat="1">
      <c r="A137" s="40"/>
      <c r="B137" s="41"/>
      <c r="C137" s="42"/>
      <c r="D137" s="212" t="s">
        <v>142</v>
      </c>
      <c r="E137" s="42"/>
      <c r="F137" s="213" t="s">
        <v>268</v>
      </c>
      <c r="G137" s="42"/>
      <c r="H137" s="42"/>
      <c r="I137" s="149"/>
      <c r="J137" s="42"/>
      <c r="K137" s="42"/>
      <c r="L137" s="46"/>
      <c r="M137" s="214"/>
      <c r="N137" s="215"/>
      <c r="O137" s="87"/>
      <c r="P137" s="87"/>
      <c r="Q137" s="87"/>
      <c r="R137" s="87"/>
      <c r="S137" s="87"/>
      <c r="T137" s="87"/>
      <c r="U137" s="88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142</v>
      </c>
      <c r="AU137" s="18" t="s">
        <v>80</v>
      </c>
    </row>
    <row r="138" s="2" customFormat="1" ht="21.75" customHeight="1">
      <c r="A138" s="40"/>
      <c r="B138" s="41"/>
      <c r="C138" s="199" t="s">
        <v>258</v>
      </c>
      <c r="D138" s="199" t="s">
        <v>135</v>
      </c>
      <c r="E138" s="200" t="s">
        <v>276</v>
      </c>
      <c r="F138" s="201" t="s">
        <v>277</v>
      </c>
      <c r="G138" s="202" t="s">
        <v>278</v>
      </c>
      <c r="H138" s="203">
        <v>1.45</v>
      </c>
      <c r="I138" s="204"/>
      <c r="J138" s="205">
        <f>ROUND(I138*H138,2)</f>
        <v>0</v>
      </c>
      <c r="K138" s="201" t="s">
        <v>39</v>
      </c>
      <c r="L138" s="46"/>
      <c r="M138" s="206" t="s">
        <v>39</v>
      </c>
      <c r="N138" s="207" t="s">
        <v>53</v>
      </c>
      <c r="O138" s="8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8">
        <f>S138*H138</f>
        <v>0</v>
      </c>
      <c r="U138" s="209" t="s">
        <v>39</v>
      </c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0" t="s">
        <v>139</v>
      </c>
      <c r="AT138" s="210" t="s">
        <v>135</v>
      </c>
      <c r="AU138" s="210" t="s">
        <v>80</v>
      </c>
      <c r="AY138" s="18" t="s">
        <v>140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8" t="s">
        <v>139</v>
      </c>
      <c r="BK138" s="211">
        <f>ROUND(I138*H138,2)</f>
        <v>0</v>
      </c>
      <c r="BL138" s="18" t="s">
        <v>139</v>
      </c>
      <c r="BM138" s="210" t="s">
        <v>534</v>
      </c>
    </row>
    <row r="139" s="2" customFormat="1">
      <c r="A139" s="40"/>
      <c r="B139" s="41"/>
      <c r="C139" s="42"/>
      <c r="D139" s="212" t="s">
        <v>142</v>
      </c>
      <c r="E139" s="42"/>
      <c r="F139" s="213" t="s">
        <v>280</v>
      </c>
      <c r="G139" s="42"/>
      <c r="H139" s="42"/>
      <c r="I139" s="149"/>
      <c r="J139" s="42"/>
      <c r="K139" s="42"/>
      <c r="L139" s="46"/>
      <c r="M139" s="214"/>
      <c r="N139" s="215"/>
      <c r="O139" s="87"/>
      <c r="P139" s="87"/>
      <c r="Q139" s="87"/>
      <c r="R139" s="87"/>
      <c r="S139" s="87"/>
      <c r="T139" s="87"/>
      <c r="U139" s="88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142</v>
      </c>
      <c r="AU139" s="18" t="s">
        <v>80</v>
      </c>
    </row>
    <row r="140" s="2" customFormat="1" ht="33" customHeight="1">
      <c r="A140" s="40"/>
      <c r="B140" s="41"/>
      <c r="C140" s="199" t="s">
        <v>264</v>
      </c>
      <c r="D140" s="199" t="s">
        <v>135</v>
      </c>
      <c r="E140" s="200" t="s">
        <v>303</v>
      </c>
      <c r="F140" s="201" t="s">
        <v>304</v>
      </c>
      <c r="G140" s="202" t="s">
        <v>165</v>
      </c>
      <c r="H140" s="203">
        <v>2</v>
      </c>
      <c r="I140" s="204"/>
      <c r="J140" s="205">
        <f>ROUND(I140*H140,2)</f>
        <v>0</v>
      </c>
      <c r="K140" s="201" t="s">
        <v>39</v>
      </c>
      <c r="L140" s="46"/>
      <c r="M140" s="206" t="s">
        <v>39</v>
      </c>
      <c r="N140" s="207" t="s">
        <v>53</v>
      </c>
      <c r="O140" s="8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8">
        <f>S140*H140</f>
        <v>0</v>
      </c>
      <c r="U140" s="209" t="s">
        <v>39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0" t="s">
        <v>139</v>
      </c>
      <c r="AT140" s="210" t="s">
        <v>135</v>
      </c>
      <c r="AU140" s="210" t="s">
        <v>80</v>
      </c>
      <c r="AY140" s="18" t="s">
        <v>140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8" t="s">
        <v>139</v>
      </c>
      <c r="BK140" s="211">
        <f>ROUND(I140*H140,2)</f>
        <v>0</v>
      </c>
      <c r="BL140" s="18" t="s">
        <v>139</v>
      </c>
      <c r="BM140" s="210" t="s">
        <v>535</v>
      </c>
    </row>
    <row r="141" s="2" customFormat="1">
      <c r="A141" s="40"/>
      <c r="B141" s="41"/>
      <c r="C141" s="42"/>
      <c r="D141" s="212" t="s">
        <v>142</v>
      </c>
      <c r="E141" s="42"/>
      <c r="F141" s="213" t="s">
        <v>306</v>
      </c>
      <c r="G141" s="42"/>
      <c r="H141" s="42"/>
      <c r="I141" s="149"/>
      <c r="J141" s="42"/>
      <c r="K141" s="42"/>
      <c r="L141" s="46"/>
      <c r="M141" s="214"/>
      <c r="N141" s="215"/>
      <c r="O141" s="87"/>
      <c r="P141" s="87"/>
      <c r="Q141" s="87"/>
      <c r="R141" s="87"/>
      <c r="S141" s="87"/>
      <c r="T141" s="87"/>
      <c r="U141" s="88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142</v>
      </c>
      <c r="AU141" s="18" t="s">
        <v>80</v>
      </c>
    </row>
    <row r="142" s="2" customFormat="1">
      <c r="A142" s="40"/>
      <c r="B142" s="41"/>
      <c r="C142" s="42"/>
      <c r="D142" s="212" t="s">
        <v>144</v>
      </c>
      <c r="E142" s="42"/>
      <c r="F142" s="216" t="s">
        <v>307</v>
      </c>
      <c r="G142" s="42"/>
      <c r="H142" s="42"/>
      <c r="I142" s="149"/>
      <c r="J142" s="42"/>
      <c r="K142" s="42"/>
      <c r="L142" s="46"/>
      <c r="M142" s="214"/>
      <c r="N142" s="215"/>
      <c r="O142" s="87"/>
      <c r="P142" s="87"/>
      <c r="Q142" s="87"/>
      <c r="R142" s="87"/>
      <c r="S142" s="87"/>
      <c r="T142" s="87"/>
      <c r="U142" s="88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144</v>
      </c>
      <c r="AU142" s="18" t="s">
        <v>80</v>
      </c>
    </row>
    <row r="143" s="2" customFormat="1" ht="16.5" customHeight="1">
      <c r="A143" s="40"/>
      <c r="B143" s="41"/>
      <c r="C143" s="199" t="s">
        <v>269</v>
      </c>
      <c r="D143" s="199" t="s">
        <v>135</v>
      </c>
      <c r="E143" s="200" t="s">
        <v>309</v>
      </c>
      <c r="F143" s="201" t="s">
        <v>310</v>
      </c>
      <c r="G143" s="202" t="s">
        <v>165</v>
      </c>
      <c r="H143" s="203">
        <v>1</v>
      </c>
      <c r="I143" s="204"/>
      <c r="J143" s="205">
        <f>ROUND(I143*H143,2)</f>
        <v>0</v>
      </c>
      <c r="K143" s="201" t="s">
        <v>39</v>
      </c>
      <c r="L143" s="46"/>
      <c r="M143" s="206" t="s">
        <v>39</v>
      </c>
      <c r="N143" s="207" t="s">
        <v>53</v>
      </c>
      <c r="O143" s="8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8">
        <f>S143*H143</f>
        <v>0</v>
      </c>
      <c r="U143" s="209" t="s">
        <v>39</v>
      </c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139</v>
      </c>
      <c r="AT143" s="210" t="s">
        <v>135</v>
      </c>
      <c r="AU143" s="210" t="s">
        <v>80</v>
      </c>
      <c r="AY143" s="18" t="s">
        <v>140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8" t="s">
        <v>139</v>
      </c>
      <c r="BK143" s="211">
        <f>ROUND(I143*H143,2)</f>
        <v>0</v>
      </c>
      <c r="BL143" s="18" t="s">
        <v>139</v>
      </c>
      <c r="BM143" s="210" t="s">
        <v>536</v>
      </c>
    </row>
    <row r="144" s="2" customFormat="1">
      <c r="A144" s="40"/>
      <c r="B144" s="41"/>
      <c r="C144" s="42"/>
      <c r="D144" s="212" t="s">
        <v>142</v>
      </c>
      <c r="E144" s="42"/>
      <c r="F144" s="213" t="s">
        <v>312</v>
      </c>
      <c r="G144" s="42"/>
      <c r="H144" s="42"/>
      <c r="I144" s="149"/>
      <c r="J144" s="42"/>
      <c r="K144" s="42"/>
      <c r="L144" s="46"/>
      <c r="M144" s="214"/>
      <c r="N144" s="215"/>
      <c r="O144" s="87"/>
      <c r="P144" s="87"/>
      <c r="Q144" s="87"/>
      <c r="R144" s="87"/>
      <c r="S144" s="87"/>
      <c r="T144" s="87"/>
      <c r="U144" s="88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142</v>
      </c>
      <c r="AU144" s="18" t="s">
        <v>80</v>
      </c>
    </row>
    <row r="145" s="2" customFormat="1" ht="16.5" customHeight="1">
      <c r="A145" s="40"/>
      <c r="B145" s="41"/>
      <c r="C145" s="199" t="s">
        <v>275</v>
      </c>
      <c r="D145" s="199" t="s">
        <v>135</v>
      </c>
      <c r="E145" s="200" t="s">
        <v>314</v>
      </c>
      <c r="F145" s="201" t="s">
        <v>315</v>
      </c>
      <c r="G145" s="202" t="s">
        <v>165</v>
      </c>
      <c r="H145" s="203">
        <v>1</v>
      </c>
      <c r="I145" s="204"/>
      <c r="J145" s="205">
        <f>ROUND(I145*H145,2)</f>
        <v>0</v>
      </c>
      <c r="K145" s="201" t="s">
        <v>39</v>
      </c>
      <c r="L145" s="46"/>
      <c r="M145" s="206" t="s">
        <v>39</v>
      </c>
      <c r="N145" s="207" t="s">
        <v>53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8">
        <f>S145*H145</f>
        <v>0</v>
      </c>
      <c r="U145" s="209" t="s">
        <v>39</v>
      </c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139</v>
      </c>
      <c r="AT145" s="210" t="s">
        <v>135</v>
      </c>
      <c r="AU145" s="210" t="s">
        <v>80</v>
      </c>
      <c r="AY145" s="18" t="s">
        <v>140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8" t="s">
        <v>139</v>
      </c>
      <c r="BK145" s="211">
        <f>ROUND(I145*H145,2)</f>
        <v>0</v>
      </c>
      <c r="BL145" s="18" t="s">
        <v>139</v>
      </c>
      <c r="BM145" s="210" t="s">
        <v>537</v>
      </c>
    </row>
    <row r="146" s="2" customFormat="1">
      <c r="A146" s="40"/>
      <c r="B146" s="41"/>
      <c r="C146" s="42"/>
      <c r="D146" s="212" t="s">
        <v>142</v>
      </c>
      <c r="E146" s="42"/>
      <c r="F146" s="213" t="s">
        <v>317</v>
      </c>
      <c r="G146" s="42"/>
      <c r="H146" s="42"/>
      <c r="I146" s="149"/>
      <c r="J146" s="42"/>
      <c r="K146" s="42"/>
      <c r="L146" s="46"/>
      <c r="M146" s="214"/>
      <c r="N146" s="215"/>
      <c r="O146" s="87"/>
      <c r="P146" s="87"/>
      <c r="Q146" s="87"/>
      <c r="R146" s="87"/>
      <c r="S146" s="87"/>
      <c r="T146" s="87"/>
      <c r="U146" s="88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142</v>
      </c>
      <c r="AU146" s="18" t="s">
        <v>80</v>
      </c>
    </row>
    <row r="147" s="2" customFormat="1" ht="21.75" customHeight="1">
      <c r="A147" s="40"/>
      <c r="B147" s="41"/>
      <c r="C147" s="199" t="s">
        <v>281</v>
      </c>
      <c r="D147" s="199" t="s">
        <v>135</v>
      </c>
      <c r="E147" s="200" t="s">
        <v>325</v>
      </c>
      <c r="F147" s="201" t="s">
        <v>326</v>
      </c>
      <c r="G147" s="202" t="s">
        <v>278</v>
      </c>
      <c r="H147" s="203">
        <v>25</v>
      </c>
      <c r="I147" s="204"/>
      <c r="J147" s="205">
        <f>ROUND(I147*H147,2)</f>
        <v>0</v>
      </c>
      <c r="K147" s="201" t="s">
        <v>39</v>
      </c>
      <c r="L147" s="46"/>
      <c r="M147" s="206" t="s">
        <v>39</v>
      </c>
      <c r="N147" s="207" t="s">
        <v>53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8">
        <f>S147*H147</f>
        <v>0</v>
      </c>
      <c r="U147" s="209" t="s">
        <v>39</v>
      </c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0" t="s">
        <v>139</v>
      </c>
      <c r="AT147" s="210" t="s">
        <v>135</v>
      </c>
      <c r="AU147" s="210" t="s">
        <v>80</v>
      </c>
      <c r="AY147" s="18" t="s">
        <v>140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8" t="s">
        <v>139</v>
      </c>
      <c r="BK147" s="211">
        <f>ROUND(I147*H147,2)</f>
        <v>0</v>
      </c>
      <c r="BL147" s="18" t="s">
        <v>139</v>
      </c>
      <c r="BM147" s="210" t="s">
        <v>538</v>
      </c>
    </row>
    <row r="148" s="2" customFormat="1">
      <c r="A148" s="40"/>
      <c r="B148" s="41"/>
      <c r="C148" s="42"/>
      <c r="D148" s="212" t="s">
        <v>142</v>
      </c>
      <c r="E148" s="42"/>
      <c r="F148" s="213" t="s">
        <v>328</v>
      </c>
      <c r="G148" s="42"/>
      <c r="H148" s="42"/>
      <c r="I148" s="149"/>
      <c r="J148" s="42"/>
      <c r="K148" s="42"/>
      <c r="L148" s="46"/>
      <c r="M148" s="214"/>
      <c r="N148" s="215"/>
      <c r="O148" s="87"/>
      <c r="P148" s="87"/>
      <c r="Q148" s="87"/>
      <c r="R148" s="87"/>
      <c r="S148" s="87"/>
      <c r="T148" s="87"/>
      <c r="U148" s="88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142</v>
      </c>
      <c r="AU148" s="18" t="s">
        <v>80</v>
      </c>
    </row>
    <row r="149" s="2" customFormat="1">
      <c r="A149" s="40"/>
      <c r="B149" s="41"/>
      <c r="C149" s="42"/>
      <c r="D149" s="212" t="s">
        <v>144</v>
      </c>
      <c r="E149" s="42"/>
      <c r="F149" s="216" t="s">
        <v>539</v>
      </c>
      <c r="G149" s="42"/>
      <c r="H149" s="42"/>
      <c r="I149" s="149"/>
      <c r="J149" s="42"/>
      <c r="K149" s="42"/>
      <c r="L149" s="46"/>
      <c r="M149" s="214"/>
      <c r="N149" s="215"/>
      <c r="O149" s="87"/>
      <c r="P149" s="87"/>
      <c r="Q149" s="87"/>
      <c r="R149" s="87"/>
      <c r="S149" s="87"/>
      <c r="T149" s="87"/>
      <c r="U149" s="88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144</v>
      </c>
      <c r="AU149" s="18" t="s">
        <v>80</v>
      </c>
    </row>
    <row r="150" s="2" customFormat="1" ht="16.5" customHeight="1">
      <c r="A150" s="40"/>
      <c r="B150" s="41"/>
      <c r="C150" s="199" t="s">
        <v>287</v>
      </c>
      <c r="D150" s="199" t="s">
        <v>135</v>
      </c>
      <c r="E150" s="200" t="s">
        <v>330</v>
      </c>
      <c r="F150" s="201" t="s">
        <v>331</v>
      </c>
      <c r="G150" s="202" t="s">
        <v>278</v>
      </c>
      <c r="H150" s="203">
        <v>28.100000000000001</v>
      </c>
      <c r="I150" s="204"/>
      <c r="J150" s="205">
        <f>ROUND(I150*H150,2)</f>
        <v>0</v>
      </c>
      <c r="K150" s="201" t="s">
        <v>39</v>
      </c>
      <c r="L150" s="46"/>
      <c r="M150" s="206" t="s">
        <v>39</v>
      </c>
      <c r="N150" s="207" t="s">
        <v>53</v>
      </c>
      <c r="O150" s="87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8">
        <f>S150*H150</f>
        <v>0</v>
      </c>
      <c r="U150" s="209" t="s">
        <v>39</v>
      </c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0" t="s">
        <v>139</v>
      </c>
      <c r="AT150" s="210" t="s">
        <v>135</v>
      </c>
      <c r="AU150" s="210" t="s">
        <v>80</v>
      </c>
      <c r="AY150" s="18" t="s">
        <v>140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8" t="s">
        <v>139</v>
      </c>
      <c r="BK150" s="211">
        <f>ROUND(I150*H150,2)</f>
        <v>0</v>
      </c>
      <c r="BL150" s="18" t="s">
        <v>139</v>
      </c>
      <c r="BM150" s="210" t="s">
        <v>540</v>
      </c>
    </row>
    <row r="151" s="2" customFormat="1">
      <c r="A151" s="40"/>
      <c r="B151" s="41"/>
      <c r="C151" s="42"/>
      <c r="D151" s="212" t="s">
        <v>142</v>
      </c>
      <c r="E151" s="42"/>
      <c r="F151" s="213" t="s">
        <v>333</v>
      </c>
      <c r="G151" s="42"/>
      <c r="H151" s="42"/>
      <c r="I151" s="149"/>
      <c r="J151" s="42"/>
      <c r="K151" s="42"/>
      <c r="L151" s="46"/>
      <c r="M151" s="214"/>
      <c r="N151" s="215"/>
      <c r="O151" s="87"/>
      <c r="P151" s="87"/>
      <c r="Q151" s="87"/>
      <c r="R151" s="87"/>
      <c r="S151" s="87"/>
      <c r="T151" s="87"/>
      <c r="U151" s="88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142</v>
      </c>
      <c r="AU151" s="18" t="s">
        <v>80</v>
      </c>
    </row>
    <row r="152" s="2" customFormat="1">
      <c r="A152" s="40"/>
      <c r="B152" s="41"/>
      <c r="C152" s="42"/>
      <c r="D152" s="212" t="s">
        <v>144</v>
      </c>
      <c r="E152" s="42"/>
      <c r="F152" s="216" t="s">
        <v>539</v>
      </c>
      <c r="G152" s="42"/>
      <c r="H152" s="42"/>
      <c r="I152" s="149"/>
      <c r="J152" s="42"/>
      <c r="K152" s="42"/>
      <c r="L152" s="46"/>
      <c r="M152" s="214"/>
      <c r="N152" s="215"/>
      <c r="O152" s="87"/>
      <c r="P152" s="87"/>
      <c r="Q152" s="87"/>
      <c r="R152" s="87"/>
      <c r="S152" s="87"/>
      <c r="T152" s="87"/>
      <c r="U152" s="88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144</v>
      </c>
      <c r="AU152" s="18" t="s">
        <v>80</v>
      </c>
    </row>
    <row r="153" s="2" customFormat="1" ht="21.75" customHeight="1">
      <c r="A153" s="40"/>
      <c r="B153" s="41"/>
      <c r="C153" s="199" t="s">
        <v>292</v>
      </c>
      <c r="D153" s="199" t="s">
        <v>135</v>
      </c>
      <c r="E153" s="200" t="s">
        <v>335</v>
      </c>
      <c r="F153" s="201" t="s">
        <v>336</v>
      </c>
      <c r="G153" s="202" t="s">
        <v>165</v>
      </c>
      <c r="H153" s="203">
        <v>4</v>
      </c>
      <c r="I153" s="204"/>
      <c r="J153" s="205">
        <f>ROUND(I153*H153,2)</f>
        <v>0</v>
      </c>
      <c r="K153" s="201" t="s">
        <v>39</v>
      </c>
      <c r="L153" s="46"/>
      <c r="M153" s="206" t="s">
        <v>39</v>
      </c>
      <c r="N153" s="207" t="s">
        <v>53</v>
      </c>
      <c r="O153" s="87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8">
        <f>S153*H153</f>
        <v>0</v>
      </c>
      <c r="U153" s="209" t="s">
        <v>39</v>
      </c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139</v>
      </c>
      <c r="AT153" s="210" t="s">
        <v>135</v>
      </c>
      <c r="AU153" s="210" t="s">
        <v>80</v>
      </c>
      <c r="AY153" s="18" t="s">
        <v>140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8" t="s">
        <v>139</v>
      </c>
      <c r="BK153" s="211">
        <f>ROUND(I153*H153,2)</f>
        <v>0</v>
      </c>
      <c r="BL153" s="18" t="s">
        <v>139</v>
      </c>
      <c r="BM153" s="210" t="s">
        <v>541</v>
      </c>
    </row>
    <row r="154" s="2" customFormat="1">
      <c r="A154" s="40"/>
      <c r="B154" s="41"/>
      <c r="C154" s="42"/>
      <c r="D154" s="212" t="s">
        <v>142</v>
      </c>
      <c r="E154" s="42"/>
      <c r="F154" s="213" t="s">
        <v>336</v>
      </c>
      <c r="G154" s="42"/>
      <c r="H154" s="42"/>
      <c r="I154" s="149"/>
      <c r="J154" s="42"/>
      <c r="K154" s="42"/>
      <c r="L154" s="46"/>
      <c r="M154" s="214"/>
      <c r="N154" s="215"/>
      <c r="O154" s="87"/>
      <c r="P154" s="87"/>
      <c r="Q154" s="87"/>
      <c r="R154" s="87"/>
      <c r="S154" s="87"/>
      <c r="T154" s="87"/>
      <c r="U154" s="88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142</v>
      </c>
      <c r="AU154" s="18" t="s">
        <v>80</v>
      </c>
    </row>
    <row r="155" s="2" customFormat="1" ht="33" customHeight="1">
      <c r="A155" s="40"/>
      <c r="B155" s="41"/>
      <c r="C155" s="199" t="s">
        <v>297</v>
      </c>
      <c r="D155" s="199" t="s">
        <v>135</v>
      </c>
      <c r="E155" s="200" t="s">
        <v>339</v>
      </c>
      <c r="F155" s="201" t="s">
        <v>340</v>
      </c>
      <c r="G155" s="202" t="s">
        <v>165</v>
      </c>
      <c r="H155" s="203">
        <v>4</v>
      </c>
      <c r="I155" s="204"/>
      <c r="J155" s="205">
        <f>ROUND(I155*H155,2)</f>
        <v>0</v>
      </c>
      <c r="K155" s="201" t="s">
        <v>39</v>
      </c>
      <c r="L155" s="46"/>
      <c r="M155" s="206" t="s">
        <v>39</v>
      </c>
      <c r="N155" s="207" t="s">
        <v>53</v>
      </c>
      <c r="O155" s="87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8">
        <f>S155*H155</f>
        <v>0</v>
      </c>
      <c r="U155" s="209" t="s">
        <v>39</v>
      </c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0" t="s">
        <v>139</v>
      </c>
      <c r="AT155" s="210" t="s">
        <v>135</v>
      </c>
      <c r="AU155" s="210" t="s">
        <v>80</v>
      </c>
      <c r="AY155" s="18" t="s">
        <v>140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8" t="s">
        <v>139</v>
      </c>
      <c r="BK155" s="211">
        <f>ROUND(I155*H155,2)</f>
        <v>0</v>
      </c>
      <c r="BL155" s="18" t="s">
        <v>139</v>
      </c>
      <c r="BM155" s="210" t="s">
        <v>542</v>
      </c>
    </row>
    <row r="156" s="2" customFormat="1">
      <c r="A156" s="40"/>
      <c r="B156" s="41"/>
      <c r="C156" s="42"/>
      <c r="D156" s="212" t="s">
        <v>142</v>
      </c>
      <c r="E156" s="42"/>
      <c r="F156" s="213" t="s">
        <v>342</v>
      </c>
      <c r="G156" s="42"/>
      <c r="H156" s="42"/>
      <c r="I156" s="149"/>
      <c r="J156" s="42"/>
      <c r="K156" s="42"/>
      <c r="L156" s="46"/>
      <c r="M156" s="214"/>
      <c r="N156" s="215"/>
      <c r="O156" s="87"/>
      <c r="P156" s="87"/>
      <c r="Q156" s="87"/>
      <c r="R156" s="87"/>
      <c r="S156" s="87"/>
      <c r="T156" s="87"/>
      <c r="U156" s="88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142</v>
      </c>
      <c r="AU156" s="18" t="s">
        <v>80</v>
      </c>
    </row>
    <row r="157" s="2" customFormat="1" ht="16.5" customHeight="1">
      <c r="A157" s="40"/>
      <c r="B157" s="41"/>
      <c r="C157" s="199" t="s">
        <v>302</v>
      </c>
      <c r="D157" s="199" t="s">
        <v>135</v>
      </c>
      <c r="E157" s="200" t="s">
        <v>344</v>
      </c>
      <c r="F157" s="201" t="s">
        <v>345</v>
      </c>
      <c r="G157" s="202" t="s">
        <v>165</v>
      </c>
      <c r="H157" s="203">
        <v>5</v>
      </c>
      <c r="I157" s="204"/>
      <c r="J157" s="205">
        <f>ROUND(I157*H157,2)</f>
        <v>0</v>
      </c>
      <c r="K157" s="201" t="s">
        <v>39</v>
      </c>
      <c r="L157" s="46"/>
      <c r="M157" s="206" t="s">
        <v>39</v>
      </c>
      <c r="N157" s="207" t="s">
        <v>53</v>
      </c>
      <c r="O157" s="87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8">
        <f>S157*H157</f>
        <v>0</v>
      </c>
      <c r="U157" s="209" t="s">
        <v>39</v>
      </c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139</v>
      </c>
      <c r="AT157" s="210" t="s">
        <v>135</v>
      </c>
      <c r="AU157" s="210" t="s">
        <v>80</v>
      </c>
      <c r="AY157" s="18" t="s">
        <v>140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8" t="s">
        <v>139</v>
      </c>
      <c r="BK157" s="211">
        <f>ROUND(I157*H157,2)</f>
        <v>0</v>
      </c>
      <c r="BL157" s="18" t="s">
        <v>139</v>
      </c>
      <c r="BM157" s="210" t="s">
        <v>543</v>
      </c>
    </row>
    <row r="158" s="2" customFormat="1">
      <c r="A158" s="40"/>
      <c r="B158" s="41"/>
      <c r="C158" s="42"/>
      <c r="D158" s="212" t="s">
        <v>142</v>
      </c>
      <c r="E158" s="42"/>
      <c r="F158" s="213" t="s">
        <v>347</v>
      </c>
      <c r="G158" s="42"/>
      <c r="H158" s="42"/>
      <c r="I158" s="149"/>
      <c r="J158" s="42"/>
      <c r="K158" s="42"/>
      <c r="L158" s="46"/>
      <c r="M158" s="214"/>
      <c r="N158" s="215"/>
      <c r="O158" s="87"/>
      <c r="P158" s="87"/>
      <c r="Q158" s="87"/>
      <c r="R158" s="87"/>
      <c r="S158" s="87"/>
      <c r="T158" s="87"/>
      <c r="U158" s="88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142</v>
      </c>
      <c r="AU158" s="18" t="s">
        <v>80</v>
      </c>
    </row>
    <row r="159" s="2" customFormat="1">
      <c r="A159" s="40"/>
      <c r="B159" s="41"/>
      <c r="C159" s="42"/>
      <c r="D159" s="212" t="s">
        <v>144</v>
      </c>
      <c r="E159" s="42"/>
      <c r="F159" s="216" t="s">
        <v>348</v>
      </c>
      <c r="G159" s="42"/>
      <c r="H159" s="42"/>
      <c r="I159" s="149"/>
      <c r="J159" s="42"/>
      <c r="K159" s="42"/>
      <c r="L159" s="46"/>
      <c r="M159" s="214"/>
      <c r="N159" s="215"/>
      <c r="O159" s="87"/>
      <c r="P159" s="87"/>
      <c r="Q159" s="87"/>
      <c r="R159" s="87"/>
      <c r="S159" s="87"/>
      <c r="T159" s="87"/>
      <c r="U159" s="88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144</v>
      </c>
      <c r="AU159" s="18" t="s">
        <v>80</v>
      </c>
    </row>
    <row r="160" s="2" customFormat="1" ht="16.5" customHeight="1">
      <c r="A160" s="40"/>
      <c r="B160" s="41"/>
      <c r="C160" s="217" t="s">
        <v>308</v>
      </c>
      <c r="D160" s="217" t="s">
        <v>350</v>
      </c>
      <c r="E160" s="218" t="s">
        <v>351</v>
      </c>
      <c r="F160" s="219" t="s">
        <v>352</v>
      </c>
      <c r="G160" s="220" t="s">
        <v>278</v>
      </c>
      <c r="H160" s="221">
        <v>100</v>
      </c>
      <c r="I160" s="222"/>
      <c r="J160" s="223">
        <f>ROUND(I160*H160,2)</f>
        <v>0</v>
      </c>
      <c r="K160" s="219" t="s">
        <v>39</v>
      </c>
      <c r="L160" s="224"/>
      <c r="M160" s="225" t="s">
        <v>39</v>
      </c>
      <c r="N160" s="226" t="s">
        <v>53</v>
      </c>
      <c r="O160" s="87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8">
        <f>S160*H160</f>
        <v>0</v>
      </c>
      <c r="U160" s="209" t="s">
        <v>39</v>
      </c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0" t="s">
        <v>181</v>
      </c>
      <c r="AT160" s="210" t="s">
        <v>350</v>
      </c>
      <c r="AU160" s="210" t="s">
        <v>80</v>
      </c>
      <c r="AY160" s="18" t="s">
        <v>140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8" t="s">
        <v>139</v>
      </c>
      <c r="BK160" s="211">
        <f>ROUND(I160*H160,2)</f>
        <v>0</v>
      </c>
      <c r="BL160" s="18" t="s">
        <v>139</v>
      </c>
      <c r="BM160" s="210" t="s">
        <v>544</v>
      </c>
    </row>
    <row r="161" s="2" customFormat="1">
      <c r="A161" s="40"/>
      <c r="B161" s="41"/>
      <c r="C161" s="42"/>
      <c r="D161" s="212" t="s">
        <v>142</v>
      </c>
      <c r="E161" s="42"/>
      <c r="F161" s="213" t="s">
        <v>352</v>
      </c>
      <c r="G161" s="42"/>
      <c r="H161" s="42"/>
      <c r="I161" s="149"/>
      <c r="J161" s="42"/>
      <c r="K161" s="42"/>
      <c r="L161" s="46"/>
      <c r="M161" s="214"/>
      <c r="N161" s="215"/>
      <c r="O161" s="87"/>
      <c r="P161" s="87"/>
      <c r="Q161" s="87"/>
      <c r="R161" s="87"/>
      <c r="S161" s="87"/>
      <c r="T161" s="87"/>
      <c r="U161" s="88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142</v>
      </c>
      <c r="AU161" s="18" t="s">
        <v>80</v>
      </c>
    </row>
    <row r="162" s="2" customFormat="1" ht="21.75" customHeight="1">
      <c r="A162" s="40"/>
      <c r="B162" s="41"/>
      <c r="C162" s="217" t="s">
        <v>313</v>
      </c>
      <c r="D162" s="217" t="s">
        <v>350</v>
      </c>
      <c r="E162" s="218" t="s">
        <v>355</v>
      </c>
      <c r="F162" s="219" t="s">
        <v>356</v>
      </c>
      <c r="G162" s="220" t="s">
        <v>165</v>
      </c>
      <c r="H162" s="221">
        <v>23</v>
      </c>
      <c r="I162" s="222"/>
      <c r="J162" s="223">
        <f>ROUND(I162*H162,2)</f>
        <v>0</v>
      </c>
      <c r="K162" s="219" t="s">
        <v>39</v>
      </c>
      <c r="L162" s="224"/>
      <c r="M162" s="225" t="s">
        <v>39</v>
      </c>
      <c r="N162" s="226" t="s">
        <v>53</v>
      </c>
      <c r="O162" s="8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8">
        <f>S162*H162</f>
        <v>0</v>
      </c>
      <c r="U162" s="209" t="s">
        <v>39</v>
      </c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181</v>
      </c>
      <c r="AT162" s="210" t="s">
        <v>350</v>
      </c>
      <c r="AU162" s="210" t="s">
        <v>80</v>
      </c>
      <c r="AY162" s="18" t="s">
        <v>140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8" t="s">
        <v>139</v>
      </c>
      <c r="BK162" s="211">
        <f>ROUND(I162*H162,2)</f>
        <v>0</v>
      </c>
      <c r="BL162" s="18" t="s">
        <v>139</v>
      </c>
      <c r="BM162" s="210" t="s">
        <v>545</v>
      </c>
    </row>
    <row r="163" s="2" customFormat="1">
      <c r="A163" s="40"/>
      <c r="B163" s="41"/>
      <c r="C163" s="42"/>
      <c r="D163" s="212" t="s">
        <v>142</v>
      </c>
      <c r="E163" s="42"/>
      <c r="F163" s="213" t="s">
        <v>356</v>
      </c>
      <c r="G163" s="42"/>
      <c r="H163" s="42"/>
      <c r="I163" s="149"/>
      <c r="J163" s="42"/>
      <c r="K163" s="42"/>
      <c r="L163" s="46"/>
      <c r="M163" s="214"/>
      <c r="N163" s="215"/>
      <c r="O163" s="87"/>
      <c r="P163" s="87"/>
      <c r="Q163" s="87"/>
      <c r="R163" s="87"/>
      <c r="S163" s="87"/>
      <c r="T163" s="87"/>
      <c r="U163" s="88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142</v>
      </c>
      <c r="AU163" s="18" t="s">
        <v>80</v>
      </c>
    </row>
    <row r="164" s="2" customFormat="1">
      <c r="A164" s="40"/>
      <c r="B164" s="41"/>
      <c r="C164" s="42"/>
      <c r="D164" s="212" t="s">
        <v>144</v>
      </c>
      <c r="E164" s="42"/>
      <c r="F164" s="216" t="s">
        <v>546</v>
      </c>
      <c r="G164" s="42"/>
      <c r="H164" s="42"/>
      <c r="I164" s="149"/>
      <c r="J164" s="42"/>
      <c r="K164" s="42"/>
      <c r="L164" s="46"/>
      <c r="M164" s="214"/>
      <c r="N164" s="215"/>
      <c r="O164" s="87"/>
      <c r="P164" s="87"/>
      <c r="Q164" s="87"/>
      <c r="R164" s="87"/>
      <c r="S164" s="87"/>
      <c r="T164" s="87"/>
      <c r="U164" s="88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144</v>
      </c>
      <c r="AU164" s="18" t="s">
        <v>80</v>
      </c>
    </row>
    <row r="165" s="2" customFormat="1" ht="21.75" customHeight="1">
      <c r="A165" s="40"/>
      <c r="B165" s="41"/>
      <c r="C165" s="217" t="s">
        <v>318</v>
      </c>
      <c r="D165" s="217" t="s">
        <v>350</v>
      </c>
      <c r="E165" s="218" t="s">
        <v>360</v>
      </c>
      <c r="F165" s="219" t="s">
        <v>361</v>
      </c>
      <c r="G165" s="220" t="s">
        <v>165</v>
      </c>
      <c r="H165" s="221">
        <v>7</v>
      </c>
      <c r="I165" s="222"/>
      <c r="J165" s="223">
        <f>ROUND(I165*H165,2)</f>
        <v>0</v>
      </c>
      <c r="K165" s="219" t="s">
        <v>39</v>
      </c>
      <c r="L165" s="224"/>
      <c r="M165" s="225" t="s">
        <v>39</v>
      </c>
      <c r="N165" s="226" t="s">
        <v>53</v>
      </c>
      <c r="O165" s="87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8">
        <f>S165*H165</f>
        <v>0</v>
      </c>
      <c r="U165" s="209" t="s">
        <v>39</v>
      </c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0" t="s">
        <v>181</v>
      </c>
      <c r="AT165" s="210" t="s">
        <v>350</v>
      </c>
      <c r="AU165" s="210" t="s">
        <v>80</v>
      </c>
      <c r="AY165" s="18" t="s">
        <v>140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8" t="s">
        <v>139</v>
      </c>
      <c r="BK165" s="211">
        <f>ROUND(I165*H165,2)</f>
        <v>0</v>
      </c>
      <c r="BL165" s="18" t="s">
        <v>139</v>
      </c>
      <c r="BM165" s="210" t="s">
        <v>547</v>
      </c>
    </row>
    <row r="166" s="2" customFormat="1">
      <c r="A166" s="40"/>
      <c r="B166" s="41"/>
      <c r="C166" s="42"/>
      <c r="D166" s="212" t="s">
        <v>142</v>
      </c>
      <c r="E166" s="42"/>
      <c r="F166" s="213" t="s">
        <v>361</v>
      </c>
      <c r="G166" s="42"/>
      <c r="H166" s="42"/>
      <c r="I166" s="149"/>
      <c r="J166" s="42"/>
      <c r="K166" s="42"/>
      <c r="L166" s="46"/>
      <c r="M166" s="214"/>
      <c r="N166" s="215"/>
      <c r="O166" s="87"/>
      <c r="P166" s="87"/>
      <c r="Q166" s="87"/>
      <c r="R166" s="87"/>
      <c r="S166" s="87"/>
      <c r="T166" s="87"/>
      <c r="U166" s="88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142</v>
      </c>
      <c r="AU166" s="18" t="s">
        <v>80</v>
      </c>
    </row>
    <row r="167" s="2" customFormat="1">
      <c r="A167" s="40"/>
      <c r="B167" s="41"/>
      <c r="C167" s="42"/>
      <c r="D167" s="212" t="s">
        <v>144</v>
      </c>
      <c r="E167" s="42"/>
      <c r="F167" s="216" t="s">
        <v>548</v>
      </c>
      <c r="G167" s="42"/>
      <c r="H167" s="42"/>
      <c r="I167" s="149"/>
      <c r="J167" s="42"/>
      <c r="K167" s="42"/>
      <c r="L167" s="46"/>
      <c r="M167" s="214"/>
      <c r="N167" s="215"/>
      <c r="O167" s="87"/>
      <c r="P167" s="87"/>
      <c r="Q167" s="87"/>
      <c r="R167" s="87"/>
      <c r="S167" s="87"/>
      <c r="T167" s="87"/>
      <c r="U167" s="88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144</v>
      </c>
      <c r="AU167" s="18" t="s">
        <v>80</v>
      </c>
    </row>
    <row r="168" s="2" customFormat="1" ht="21.75" customHeight="1">
      <c r="A168" s="40"/>
      <c r="B168" s="41"/>
      <c r="C168" s="217" t="s">
        <v>324</v>
      </c>
      <c r="D168" s="217" t="s">
        <v>350</v>
      </c>
      <c r="E168" s="218" t="s">
        <v>365</v>
      </c>
      <c r="F168" s="219" t="s">
        <v>366</v>
      </c>
      <c r="G168" s="220" t="s">
        <v>165</v>
      </c>
      <c r="H168" s="221">
        <v>5</v>
      </c>
      <c r="I168" s="222"/>
      <c r="J168" s="223">
        <f>ROUND(I168*H168,2)</f>
        <v>0</v>
      </c>
      <c r="K168" s="219" t="s">
        <v>39</v>
      </c>
      <c r="L168" s="224"/>
      <c r="M168" s="225" t="s">
        <v>39</v>
      </c>
      <c r="N168" s="226" t="s">
        <v>53</v>
      </c>
      <c r="O168" s="87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8">
        <f>S168*H168</f>
        <v>0</v>
      </c>
      <c r="U168" s="209" t="s">
        <v>39</v>
      </c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0" t="s">
        <v>181</v>
      </c>
      <c r="AT168" s="210" t="s">
        <v>350</v>
      </c>
      <c r="AU168" s="210" t="s">
        <v>80</v>
      </c>
      <c r="AY168" s="18" t="s">
        <v>140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8" t="s">
        <v>139</v>
      </c>
      <c r="BK168" s="211">
        <f>ROUND(I168*H168,2)</f>
        <v>0</v>
      </c>
      <c r="BL168" s="18" t="s">
        <v>139</v>
      </c>
      <c r="BM168" s="210" t="s">
        <v>549</v>
      </c>
    </row>
    <row r="169" s="2" customFormat="1">
      <c r="A169" s="40"/>
      <c r="B169" s="41"/>
      <c r="C169" s="42"/>
      <c r="D169" s="212" t="s">
        <v>142</v>
      </c>
      <c r="E169" s="42"/>
      <c r="F169" s="213" t="s">
        <v>366</v>
      </c>
      <c r="G169" s="42"/>
      <c r="H169" s="42"/>
      <c r="I169" s="149"/>
      <c r="J169" s="42"/>
      <c r="K169" s="42"/>
      <c r="L169" s="46"/>
      <c r="M169" s="214"/>
      <c r="N169" s="215"/>
      <c r="O169" s="87"/>
      <c r="P169" s="87"/>
      <c r="Q169" s="87"/>
      <c r="R169" s="87"/>
      <c r="S169" s="87"/>
      <c r="T169" s="87"/>
      <c r="U169" s="88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142</v>
      </c>
      <c r="AU169" s="18" t="s">
        <v>80</v>
      </c>
    </row>
    <row r="170" s="2" customFormat="1">
      <c r="A170" s="40"/>
      <c r="B170" s="41"/>
      <c r="C170" s="42"/>
      <c r="D170" s="212" t="s">
        <v>144</v>
      </c>
      <c r="E170" s="42"/>
      <c r="F170" s="216" t="s">
        <v>550</v>
      </c>
      <c r="G170" s="42"/>
      <c r="H170" s="42"/>
      <c r="I170" s="149"/>
      <c r="J170" s="42"/>
      <c r="K170" s="42"/>
      <c r="L170" s="46"/>
      <c r="M170" s="214"/>
      <c r="N170" s="215"/>
      <c r="O170" s="87"/>
      <c r="P170" s="87"/>
      <c r="Q170" s="87"/>
      <c r="R170" s="87"/>
      <c r="S170" s="87"/>
      <c r="T170" s="87"/>
      <c r="U170" s="88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144</v>
      </c>
      <c r="AU170" s="18" t="s">
        <v>80</v>
      </c>
    </row>
    <row r="171" s="2" customFormat="1" ht="21.75" customHeight="1">
      <c r="A171" s="40"/>
      <c r="B171" s="41"/>
      <c r="C171" s="217" t="s">
        <v>329</v>
      </c>
      <c r="D171" s="217" t="s">
        <v>350</v>
      </c>
      <c r="E171" s="218" t="s">
        <v>370</v>
      </c>
      <c r="F171" s="219" t="s">
        <v>371</v>
      </c>
      <c r="G171" s="220" t="s">
        <v>165</v>
      </c>
      <c r="H171" s="221">
        <v>6</v>
      </c>
      <c r="I171" s="222"/>
      <c r="J171" s="223">
        <f>ROUND(I171*H171,2)</f>
        <v>0</v>
      </c>
      <c r="K171" s="219" t="s">
        <v>39</v>
      </c>
      <c r="L171" s="224"/>
      <c r="M171" s="225" t="s">
        <v>39</v>
      </c>
      <c r="N171" s="226" t="s">
        <v>53</v>
      </c>
      <c r="O171" s="87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8">
        <f>S171*H171</f>
        <v>0</v>
      </c>
      <c r="U171" s="209" t="s">
        <v>39</v>
      </c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0" t="s">
        <v>181</v>
      </c>
      <c r="AT171" s="210" t="s">
        <v>350</v>
      </c>
      <c r="AU171" s="210" t="s">
        <v>80</v>
      </c>
      <c r="AY171" s="18" t="s">
        <v>140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8" t="s">
        <v>139</v>
      </c>
      <c r="BK171" s="211">
        <f>ROUND(I171*H171,2)</f>
        <v>0</v>
      </c>
      <c r="BL171" s="18" t="s">
        <v>139</v>
      </c>
      <c r="BM171" s="210" t="s">
        <v>551</v>
      </c>
    </row>
    <row r="172" s="2" customFormat="1">
      <c r="A172" s="40"/>
      <c r="B172" s="41"/>
      <c r="C172" s="42"/>
      <c r="D172" s="212" t="s">
        <v>142</v>
      </c>
      <c r="E172" s="42"/>
      <c r="F172" s="213" t="s">
        <v>371</v>
      </c>
      <c r="G172" s="42"/>
      <c r="H172" s="42"/>
      <c r="I172" s="149"/>
      <c r="J172" s="42"/>
      <c r="K172" s="42"/>
      <c r="L172" s="46"/>
      <c r="M172" s="214"/>
      <c r="N172" s="215"/>
      <c r="O172" s="87"/>
      <c r="P172" s="87"/>
      <c r="Q172" s="87"/>
      <c r="R172" s="87"/>
      <c r="S172" s="87"/>
      <c r="T172" s="87"/>
      <c r="U172" s="88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142</v>
      </c>
      <c r="AU172" s="18" t="s">
        <v>80</v>
      </c>
    </row>
    <row r="173" s="2" customFormat="1">
      <c r="A173" s="40"/>
      <c r="B173" s="41"/>
      <c r="C173" s="42"/>
      <c r="D173" s="212" t="s">
        <v>144</v>
      </c>
      <c r="E173" s="42"/>
      <c r="F173" s="216" t="s">
        <v>552</v>
      </c>
      <c r="G173" s="42"/>
      <c r="H173" s="42"/>
      <c r="I173" s="149"/>
      <c r="J173" s="42"/>
      <c r="K173" s="42"/>
      <c r="L173" s="46"/>
      <c r="M173" s="214"/>
      <c r="N173" s="215"/>
      <c r="O173" s="87"/>
      <c r="P173" s="87"/>
      <c r="Q173" s="87"/>
      <c r="R173" s="87"/>
      <c r="S173" s="87"/>
      <c r="T173" s="87"/>
      <c r="U173" s="88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144</v>
      </c>
      <c r="AU173" s="18" t="s">
        <v>80</v>
      </c>
    </row>
    <row r="174" s="2" customFormat="1" ht="21.75" customHeight="1">
      <c r="A174" s="40"/>
      <c r="B174" s="41"/>
      <c r="C174" s="217" t="s">
        <v>334</v>
      </c>
      <c r="D174" s="217" t="s">
        <v>350</v>
      </c>
      <c r="E174" s="218" t="s">
        <v>375</v>
      </c>
      <c r="F174" s="219" t="s">
        <v>376</v>
      </c>
      <c r="G174" s="220" t="s">
        <v>165</v>
      </c>
      <c r="H174" s="221">
        <v>3</v>
      </c>
      <c r="I174" s="222"/>
      <c r="J174" s="223">
        <f>ROUND(I174*H174,2)</f>
        <v>0</v>
      </c>
      <c r="K174" s="219" t="s">
        <v>39</v>
      </c>
      <c r="L174" s="224"/>
      <c r="M174" s="225" t="s">
        <v>39</v>
      </c>
      <c r="N174" s="226" t="s">
        <v>53</v>
      </c>
      <c r="O174" s="87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8">
        <f>S174*H174</f>
        <v>0</v>
      </c>
      <c r="U174" s="209" t="s">
        <v>39</v>
      </c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181</v>
      </c>
      <c r="AT174" s="210" t="s">
        <v>350</v>
      </c>
      <c r="AU174" s="210" t="s">
        <v>80</v>
      </c>
      <c r="AY174" s="18" t="s">
        <v>140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8" t="s">
        <v>139</v>
      </c>
      <c r="BK174" s="211">
        <f>ROUND(I174*H174,2)</f>
        <v>0</v>
      </c>
      <c r="BL174" s="18" t="s">
        <v>139</v>
      </c>
      <c r="BM174" s="210" t="s">
        <v>553</v>
      </c>
    </row>
    <row r="175" s="2" customFormat="1">
      <c r="A175" s="40"/>
      <c r="B175" s="41"/>
      <c r="C175" s="42"/>
      <c r="D175" s="212" t="s">
        <v>142</v>
      </c>
      <c r="E175" s="42"/>
      <c r="F175" s="213" t="s">
        <v>376</v>
      </c>
      <c r="G175" s="42"/>
      <c r="H175" s="42"/>
      <c r="I175" s="149"/>
      <c r="J175" s="42"/>
      <c r="K175" s="42"/>
      <c r="L175" s="46"/>
      <c r="M175" s="214"/>
      <c r="N175" s="215"/>
      <c r="O175" s="87"/>
      <c r="P175" s="87"/>
      <c r="Q175" s="87"/>
      <c r="R175" s="87"/>
      <c r="S175" s="87"/>
      <c r="T175" s="87"/>
      <c r="U175" s="88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142</v>
      </c>
      <c r="AU175" s="18" t="s">
        <v>80</v>
      </c>
    </row>
    <row r="176" s="2" customFormat="1">
      <c r="A176" s="40"/>
      <c r="B176" s="41"/>
      <c r="C176" s="42"/>
      <c r="D176" s="212" t="s">
        <v>144</v>
      </c>
      <c r="E176" s="42"/>
      <c r="F176" s="216" t="s">
        <v>378</v>
      </c>
      <c r="G176" s="42"/>
      <c r="H176" s="42"/>
      <c r="I176" s="149"/>
      <c r="J176" s="42"/>
      <c r="K176" s="42"/>
      <c r="L176" s="46"/>
      <c r="M176" s="214"/>
      <c r="N176" s="215"/>
      <c r="O176" s="87"/>
      <c r="P176" s="87"/>
      <c r="Q176" s="87"/>
      <c r="R176" s="87"/>
      <c r="S176" s="87"/>
      <c r="T176" s="87"/>
      <c r="U176" s="88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144</v>
      </c>
      <c r="AU176" s="18" t="s">
        <v>80</v>
      </c>
    </row>
    <row r="177" s="2" customFormat="1" ht="21.75" customHeight="1">
      <c r="A177" s="40"/>
      <c r="B177" s="41"/>
      <c r="C177" s="217" t="s">
        <v>338</v>
      </c>
      <c r="D177" s="217" t="s">
        <v>350</v>
      </c>
      <c r="E177" s="218" t="s">
        <v>380</v>
      </c>
      <c r="F177" s="219" t="s">
        <v>381</v>
      </c>
      <c r="G177" s="220" t="s">
        <v>165</v>
      </c>
      <c r="H177" s="221">
        <v>3</v>
      </c>
      <c r="I177" s="222"/>
      <c r="J177" s="223">
        <f>ROUND(I177*H177,2)</f>
        <v>0</v>
      </c>
      <c r="K177" s="219" t="s">
        <v>39</v>
      </c>
      <c r="L177" s="224"/>
      <c r="M177" s="225" t="s">
        <v>39</v>
      </c>
      <c r="N177" s="226" t="s">
        <v>53</v>
      </c>
      <c r="O177" s="87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8">
        <f>S177*H177</f>
        <v>0</v>
      </c>
      <c r="U177" s="209" t="s">
        <v>39</v>
      </c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0" t="s">
        <v>181</v>
      </c>
      <c r="AT177" s="210" t="s">
        <v>350</v>
      </c>
      <c r="AU177" s="210" t="s">
        <v>80</v>
      </c>
      <c r="AY177" s="18" t="s">
        <v>140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8" t="s">
        <v>139</v>
      </c>
      <c r="BK177" s="211">
        <f>ROUND(I177*H177,2)</f>
        <v>0</v>
      </c>
      <c r="BL177" s="18" t="s">
        <v>139</v>
      </c>
      <c r="BM177" s="210" t="s">
        <v>554</v>
      </c>
    </row>
    <row r="178" s="2" customFormat="1">
      <c r="A178" s="40"/>
      <c r="B178" s="41"/>
      <c r="C178" s="42"/>
      <c r="D178" s="212" t="s">
        <v>142</v>
      </c>
      <c r="E178" s="42"/>
      <c r="F178" s="213" t="s">
        <v>381</v>
      </c>
      <c r="G178" s="42"/>
      <c r="H178" s="42"/>
      <c r="I178" s="149"/>
      <c r="J178" s="42"/>
      <c r="K178" s="42"/>
      <c r="L178" s="46"/>
      <c r="M178" s="214"/>
      <c r="N178" s="215"/>
      <c r="O178" s="87"/>
      <c r="P178" s="87"/>
      <c r="Q178" s="87"/>
      <c r="R178" s="87"/>
      <c r="S178" s="87"/>
      <c r="T178" s="87"/>
      <c r="U178" s="88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142</v>
      </c>
      <c r="AU178" s="18" t="s">
        <v>80</v>
      </c>
    </row>
    <row r="179" s="2" customFormat="1">
      <c r="A179" s="40"/>
      <c r="B179" s="41"/>
      <c r="C179" s="42"/>
      <c r="D179" s="212" t="s">
        <v>144</v>
      </c>
      <c r="E179" s="42"/>
      <c r="F179" s="216" t="s">
        <v>383</v>
      </c>
      <c r="G179" s="42"/>
      <c r="H179" s="42"/>
      <c r="I179" s="149"/>
      <c r="J179" s="42"/>
      <c r="K179" s="42"/>
      <c r="L179" s="46"/>
      <c r="M179" s="214"/>
      <c r="N179" s="215"/>
      <c r="O179" s="87"/>
      <c r="P179" s="87"/>
      <c r="Q179" s="87"/>
      <c r="R179" s="87"/>
      <c r="S179" s="87"/>
      <c r="T179" s="87"/>
      <c r="U179" s="88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144</v>
      </c>
      <c r="AU179" s="18" t="s">
        <v>80</v>
      </c>
    </row>
    <row r="180" s="2" customFormat="1" ht="21.75" customHeight="1">
      <c r="A180" s="40"/>
      <c r="B180" s="41"/>
      <c r="C180" s="217" t="s">
        <v>343</v>
      </c>
      <c r="D180" s="217" t="s">
        <v>350</v>
      </c>
      <c r="E180" s="218" t="s">
        <v>385</v>
      </c>
      <c r="F180" s="219" t="s">
        <v>386</v>
      </c>
      <c r="G180" s="220" t="s">
        <v>165</v>
      </c>
      <c r="H180" s="221">
        <v>2</v>
      </c>
      <c r="I180" s="222"/>
      <c r="J180" s="223">
        <f>ROUND(I180*H180,2)</f>
        <v>0</v>
      </c>
      <c r="K180" s="219" t="s">
        <v>39</v>
      </c>
      <c r="L180" s="224"/>
      <c r="M180" s="225" t="s">
        <v>39</v>
      </c>
      <c r="N180" s="226" t="s">
        <v>53</v>
      </c>
      <c r="O180" s="87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8">
        <f>S180*H180</f>
        <v>0</v>
      </c>
      <c r="U180" s="209" t="s">
        <v>39</v>
      </c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181</v>
      </c>
      <c r="AT180" s="210" t="s">
        <v>350</v>
      </c>
      <c r="AU180" s="210" t="s">
        <v>80</v>
      </c>
      <c r="AY180" s="18" t="s">
        <v>140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8" t="s">
        <v>139</v>
      </c>
      <c r="BK180" s="211">
        <f>ROUND(I180*H180,2)</f>
        <v>0</v>
      </c>
      <c r="BL180" s="18" t="s">
        <v>139</v>
      </c>
      <c r="BM180" s="210" t="s">
        <v>555</v>
      </c>
    </row>
    <row r="181" s="2" customFormat="1">
      <c r="A181" s="40"/>
      <c r="B181" s="41"/>
      <c r="C181" s="42"/>
      <c r="D181" s="212" t="s">
        <v>142</v>
      </c>
      <c r="E181" s="42"/>
      <c r="F181" s="213" t="s">
        <v>386</v>
      </c>
      <c r="G181" s="42"/>
      <c r="H181" s="42"/>
      <c r="I181" s="149"/>
      <c r="J181" s="42"/>
      <c r="K181" s="42"/>
      <c r="L181" s="46"/>
      <c r="M181" s="214"/>
      <c r="N181" s="215"/>
      <c r="O181" s="87"/>
      <c r="P181" s="87"/>
      <c r="Q181" s="87"/>
      <c r="R181" s="87"/>
      <c r="S181" s="87"/>
      <c r="T181" s="87"/>
      <c r="U181" s="88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142</v>
      </c>
      <c r="AU181" s="18" t="s">
        <v>80</v>
      </c>
    </row>
    <row r="182" s="2" customFormat="1">
      <c r="A182" s="40"/>
      <c r="B182" s="41"/>
      <c r="C182" s="42"/>
      <c r="D182" s="212" t="s">
        <v>144</v>
      </c>
      <c r="E182" s="42"/>
      <c r="F182" s="216" t="s">
        <v>388</v>
      </c>
      <c r="G182" s="42"/>
      <c r="H182" s="42"/>
      <c r="I182" s="149"/>
      <c r="J182" s="42"/>
      <c r="K182" s="42"/>
      <c r="L182" s="46"/>
      <c r="M182" s="214"/>
      <c r="N182" s="215"/>
      <c r="O182" s="87"/>
      <c r="P182" s="87"/>
      <c r="Q182" s="87"/>
      <c r="R182" s="87"/>
      <c r="S182" s="87"/>
      <c r="T182" s="87"/>
      <c r="U182" s="88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144</v>
      </c>
      <c r="AU182" s="18" t="s">
        <v>80</v>
      </c>
    </row>
    <row r="183" s="2" customFormat="1" ht="21.75" customHeight="1">
      <c r="A183" s="40"/>
      <c r="B183" s="41"/>
      <c r="C183" s="217" t="s">
        <v>349</v>
      </c>
      <c r="D183" s="217" t="s">
        <v>350</v>
      </c>
      <c r="E183" s="218" t="s">
        <v>390</v>
      </c>
      <c r="F183" s="219" t="s">
        <v>391</v>
      </c>
      <c r="G183" s="220" t="s">
        <v>165</v>
      </c>
      <c r="H183" s="221">
        <v>3</v>
      </c>
      <c r="I183" s="222"/>
      <c r="J183" s="223">
        <f>ROUND(I183*H183,2)</f>
        <v>0</v>
      </c>
      <c r="K183" s="219" t="s">
        <v>39</v>
      </c>
      <c r="L183" s="224"/>
      <c r="M183" s="225" t="s">
        <v>39</v>
      </c>
      <c r="N183" s="226" t="s">
        <v>53</v>
      </c>
      <c r="O183" s="87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8">
        <f>S183*H183</f>
        <v>0</v>
      </c>
      <c r="U183" s="209" t="s">
        <v>39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0" t="s">
        <v>181</v>
      </c>
      <c r="AT183" s="210" t="s">
        <v>350</v>
      </c>
      <c r="AU183" s="210" t="s">
        <v>80</v>
      </c>
      <c r="AY183" s="18" t="s">
        <v>140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8" t="s">
        <v>139</v>
      </c>
      <c r="BK183" s="211">
        <f>ROUND(I183*H183,2)</f>
        <v>0</v>
      </c>
      <c r="BL183" s="18" t="s">
        <v>139</v>
      </c>
      <c r="BM183" s="210" t="s">
        <v>556</v>
      </c>
    </row>
    <row r="184" s="2" customFormat="1">
      <c r="A184" s="40"/>
      <c r="B184" s="41"/>
      <c r="C184" s="42"/>
      <c r="D184" s="212" t="s">
        <v>142</v>
      </c>
      <c r="E184" s="42"/>
      <c r="F184" s="213" t="s">
        <v>391</v>
      </c>
      <c r="G184" s="42"/>
      <c r="H184" s="42"/>
      <c r="I184" s="149"/>
      <c r="J184" s="42"/>
      <c r="K184" s="42"/>
      <c r="L184" s="46"/>
      <c r="M184" s="214"/>
      <c r="N184" s="215"/>
      <c r="O184" s="87"/>
      <c r="P184" s="87"/>
      <c r="Q184" s="87"/>
      <c r="R184" s="87"/>
      <c r="S184" s="87"/>
      <c r="T184" s="87"/>
      <c r="U184" s="88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142</v>
      </c>
      <c r="AU184" s="18" t="s">
        <v>80</v>
      </c>
    </row>
    <row r="185" s="2" customFormat="1">
      <c r="A185" s="40"/>
      <c r="B185" s="41"/>
      <c r="C185" s="42"/>
      <c r="D185" s="212" t="s">
        <v>144</v>
      </c>
      <c r="E185" s="42"/>
      <c r="F185" s="216" t="s">
        <v>393</v>
      </c>
      <c r="G185" s="42"/>
      <c r="H185" s="42"/>
      <c r="I185" s="149"/>
      <c r="J185" s="42"/>
      <c r="K185" s="42"/>
      <c r="L185" s="46"/>
      <c r="M185" s="214"/>
      <c r="N185" s="215"/>
      <c r="O185" s="87"/>
      <c r="P185" s="87"/>
      <c r="Q185" s="87"/>
      <c r="R185" s="87"/>
      <c r="S185" s="87"/>
      <c r="T185" s="87"/>
      <c r="U185" s="88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144</v>
      </c>
      <c r="AU185" s="18" t="s">
        <v>80</v>
      </c>
    </row>
    <row r="186" s="2" customFormat="1" ht="21.75" customHeight="1">
      <c r="A186" s="40"/>
      <c r="B186" s="41"/>
      <c r="C186" s="217" t="s">
        <v>354</v>
      </c>
      <c r="D186" s="217" t="s">
        <v>350</v>
      </c>
      <c r="E186" s="218" t="s">
        <v>395</v>
      </c>
      <c r="F186" s="219" t="s">
        <v>396</v>
      </c>
      <c r="G186" s="220" t="s">
        <v>165</v>
      </c>
      <c r="H186" s="221">
        <v>2</v>
      </c>
      <c r="I186" s="222"/>
      <c r="J186" s="223">
        <f>ROUND(I186*H186,2)</f>
        <v>0</v>
      </c>
      <c r="K186" s="219" t="s">
        <v>39</v>
      </c>
      <c r="L186" s="224"/>
      <c r="M186" s="225" t="s">
        <v>39</v>
      </c>
      <c r="N186" s="226" t="s">
        <v>53</v>
      </c>
      <c r="O186" s="87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8">
        <f>S186*H186</f>
        <v>0</v>
      </c>
      <c r="U186" s="209" t="s">
        <v>39</v>
      </c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0" t="s">
        <v>181</v>
      </c>
      <c r="AT186" s="210" t="s">
        <v>350</v>
      </c>
      <c r="AU186" s="210" t="s">
        <v>80</v>
      </c>
      <c r="AY186" s="18" t="s">
        <v>140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8" t="s">
        <v>139</v>
      </c>
      <c r="BK186" s="211">
        <f>ROUND(I186*H186,2)</f>
        <v>0</v>
      </c>
      <c r="BL186" s="18" t="s">
        <v>139</v>
      </c>
      <c r="BM186" s="210" t="s">
        <v>557</v>
      </c>
    </row>
    <row r="187" s="2" customFormat="1">
      <c r="A187" s="40"/>
      <c r="B187" s="41"/>
      <c r="C187" s="42"/>
      <c r="D187" s="212" t="s">
        <v>142</v>
      </c>
      <c r="E187" s="42"/>
      <c r="F187" s="213" t="s">
        <v>396</v>
      </c>
      <c r="G187" s="42"/>
      <c r="H187" s="42"/>
      <c r="I187" s="149"/>
      <c r="J187" s="42"/>
      <c r="K187" s="42"/>
      <c r="L187" s="46"/>
      <c r="M187" s="214"/>
      <c r="N187" s="215"/>
      <c r="O187" s="87"/>
      <c r="P187" s="87"/>
      <c r="Q187" s="87"/>
      <c r="R187" s="87"/>
      <c r="S187" s="87"/>
      <c r="T187" s="87"/>
      <c r="U187" s="88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142</v>
      </c>
      <c r="AU187" s="18" t="s">
        <v>80</v>
      </c>
    </row>
    <row r="188" s="2" customFormat="1">
      <c r="A188" s="40"/>
      <c r="B188" s="41"/>
      <c r="C188" s="42"/>
      <c r="D188" s="212" t="s">
        <v>144</v>
      </c>
      <c r="E188" s="42"/>
      <c r="F188" s="216" t="s">
        <v>398</v>
      </c>
      <c r="G188" s="42"/>
      <c r="H188" s="42"/>
      <c r="I188" s="149"/>
      <c r="J188" s="42"/>
      <c r="K188" s="42"/>
      <c r="L188" s="46"/>
      <c r="M188" s="214"/>
      <c r="N188" s="215"/>
      <c r="O188" s="87"/>
      <c r="P188" s="87"/>
      <c r="Q188" s="87"/>
      <c r="R188" s="87"/>
      <c r="S188" s="87"/>
      <c r="T188" s="87"/>
      <c r="U188" s="88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144</v>
      </c>
      <c r="AU188" s="18" t="s">
        <v>80</v>
      </c>
    </row>
    <row r="189" s="2" customFormat="1" ht="21.75" customHeight="1">
      <c r="A189" s="40"/>
      <c r="B189" s="41"/>
      <c r="C189" s="217" t="s">
        <v>359</v>
      </c>
      <c r="D189" s="217" t="s">
        <v>350</v>
      </c>
      <c r="E189" s="218" t="s">
        <v>400</v>
      </c>
      <c r="F189" s="219" t="s">
        <v>401</v>
      </c>
      <c r="G189" s="220" t="s">
        <v>165</v>
      </c>
      <c r="H189" s="221">
        <v>2</v>
      </c>
      <c r="I189" s="222"/>
      <c r="J189" s="223">
        <f>ROUND(I189*H189,2)</f>
        <v>0</v>
      </c>
      <c r="K189" s="219" t="s">
        <v>39</v>
      </c>
      <c r="L189" s="224"/>
      <c r="M189" s="225" t="s">
        <v>39</v>
      </c>
      <c r="N189" s="226" t="s">
        <v>53</v>
      </c>
      <c r="O189" s="87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8">
        <f>S189*H189</f>
        <v>0</v>
      </c>
      <c r="U189" s="209" t="s">
        <v>39</v>
      </c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181</v>
      </c>
      <c r="AT189" s="210" t="s">
        <v>350</v>
      </c>
      <c r="AU189" s="210" t="s">
        <v>80</v>
      </c>
      <c r="AY189" s="18" t="s">
        <v>140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8" t="s">
        <v>139</v>
      </c>
      <c r="BK189" s="211">
        <f>ROUND(I189*H189,2)</f>
        <v>0</v>
      </c>
      <c r="BL189" s="18" t="s">
        <v>139</v>
      </c>
      <c r="BM189" s="210" t="s">
        <v>558</v>
      </c>
    </row>
    <row r="190" s="2" customFormat="1">
      <c r="A190" s="40"/>
      <c r="B190" s="41"/>
      <c r="C190" s="42"/>
      <c r="D190" s="212" t="s">
        <v>142</v>
      </c>
      <c r="E190" s="42"/>
      <c r="F190" s="213" t="s">
        <v>401</v>
      </c>
      <c r="G190" s="42"/>
      <c r="H190" s="42"/>
      <c r="I190" s="149"/>
      <c r="J190" s="42"/>
      <c r="K190" s="42"/>
      <c r="L190" s="46"/>
      <c r="M190" s="214"/>
      <c r="N190" s="215"/>
      <c r="O190" s="87"/>
      <c r="P190" s="87"/>
      <c r="Q190" s="87"/>
      <c r="R190" s="87"/>
      <c r="S190" s="87"/>
      <c r="T190" s="87"/>
      <c r="U190" s="88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142</v>
      </c>
      <c r="AU190" s="18" t="s">
        <v>80</v>
      </c>
    </row>
    <row r="191" s="2" customFormat="1">
      <c r="A191" s="40"/>
      <c r="B191" s="41"/>
      <c r="C191" s="42"/>
      <c r="D191" s="212" t="s">
        <v>144</v>
      </c>
      <c r="E191" s="42"/>
      <c r="F191" s="216" t="s">
        <v>403</v>
      </c>
      <c r="G191" s="42"/>
      <c r="H191" s="42"/>
      <c r="I191" s="149"/>
      <c r="J191" s="42"/>
      <c r="K191" s="42"/>
      <c r="L191" s="46"/>
      <c r="M191" s="214"/>
      <c r="N191" s="215"/>
      <c r="O191" s="87"/>
      <c r="P191" s="87"/>
      <c r="Q191" s="87"/>
      <c r="R191" s="87"/>
      <c r="S191" s="87"/>
      <c r="T191" s="87"/>
      <c r="U191" s="88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144</v>
      </c>
      <c r="AU191" s="18" t="s">
        <v>80</v>
      </c>
    </row>
    <row r="192" s="2" customFormat="1" ht="21.75" customHeight="1">
      <c r="A192" s="40"/>
      <c r="B192" s="41"/>
      <c r="C192" s="217" t="s">
        <v>364</v>
      </c>
      <c r="D192" s="217" t="s">
        <v>350</v>
      </c>
      <c r="E192" s="218" t="s">
        <v>405</v>
      </c>
      <c r="F192" s="219" t="s">
        <v>406</v>
      </c>
      <c r="G192" s="220" t="s">
        <v>165</v>
      </c>
      <c r="H192" s="221">
        <v>7</v>
      </c>
      <c r="I192" s="222"/>
      <c r="J192" s="223">
        <f>ROUND(I192*H192,2)</f>
        <v>0</v>
      </c>
      <c r="K192" s="219" t="s">
        <v>39</v>
      </c>
      <c r="L192" s="224"/>
      <c r="M192" s="225" t="s">
        <v>39</v>
      </c>
      <c r="N192" s="226" t="s">
        <v>53</v>
      </c>
      <c r="O192" s="87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8">
        <f>S192*H192</f>
        <v>0</v>
      </c>
      <c r="U192" s="209" t="s">
        <v>39</v>
      </c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181</v>
      </c>
      <c r="AT192" s="210" t="s">
        <v>350</v>
      </c>
      <c r="AU192" s="210" t="s">
        <v>80</v>
      </c>
      <c r="AY192" s="18" t="s">
        <v>140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8" t="s">
        <v>139</v>
      </c>
      <c r="BK192" s="211">
        <f>ROUND(I192*H192,2)</f>
        <v>0</v>
      </c>
      <c r="BL192" s="18" t="s">
        <v>139</v>
      </c>
      <c r="BM192" s="210" t="s">
        <v>559</v>
      </c>
    </row>
    <row r="193" s="2" customFormat="1">
      <c r="A193" s="40"/>
      <c r="B193" s="41"/>
      <c r="C193" s="42"/>
      <c r="D193" s="212" t="s">
        <v>142</v>
      </c>
      <c r="E193" s="42"/>
      <c r="F193" s="213" t="s">
        <v>406</v>
      </c>
      <c r="G193" s="42"/>
      <c r="H193" s="42"/>
      <c r="I193" s="149"/>
      <c r="J193" s="42"/>
      <c r="K193" s="42"/>
      <c r="L193" s="46"/>
      <c r="M193" s="214"/>
      <c r="N193" s="215"/>
      <c r="O193" s="87"/>
      <c r="P193" s="87"/>
      <c r="Q193" s="87"/>
      <c r="R193" s="87"/>
      <c r="S193" s="87"/>
      <c r="T193" s="87"/>
      <c r="U193" s="88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142</v>
      </c>
      <c r="AU193" s="18" t="s">
        <v>80</v>
      </c>
    </row>
    <row r="194" s="2" customFormat="1">
      <c r="A194" s="40"/>
      <c r="B194" s="41"/>
      <c r="C194" s="42"/>
      <c r="D194" s="212" t="s">
        <v>144</v>
      </c>
      <c r="E194" s="42"/>
      <c r="F194" s="216" t="s">
        <v>408</v>
      </c>
      <c r="G194" s="42"/>
      <c r="H194" s="42"/>
      <c r="I194" s="149"/>
      <c r="J194" s="42"/>
      <c r="K194" s="42"/>
      <c r="L194" s="46"/>
      <c r="M194" s="214"/>
      <c r="N194" s="215"/>
      <c r="O194" s="87"/>
      <c r="P194" s="87"/>
      <c r="Q194" s="87"/>
      <c r="R194" s="87"/>
      <c r="S194" s="87"/>
      <c r="T194" s="87"/>
      <c r="U194" s="88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144</v>
      </c>
      <c r="AU194" s="18" t="s">
        <v>80</v>
      </c>
    </row>
    <row r="195" s="2" customFormat="1" ht="21.75" customHeight="1">
      <c r="A195" s="40"/>
      <c r="B195" s="41"/>
      <c r="C195" s="217" t="s">
        <v>369</v>
      </c>
      <c r="D195" s="217" t="s">
        <v>350</v>
      </c>
      <c r="E195" s="218" t="s">
        <v>410</v>
      </c>
      <c r="F195" s="219" t="s">
        <v>411</v>
      </c>
      <c r="G195" s="220" t="s">
        <v>165</v>
      </c>
      <c r="H195" s="221">
        <v>1</v>
      </c>
      <c r="I195" s="222"/>
      <c r="J195" s="223">
        <f>ROUND(I195*H195,2)</f>
        <v>0</v>
      </c>
      <c r="K195" s="219" t="s">
        <v>39</v>
      </c>
      <c r="L195" s="224"/>
      <c r="M195" s="225" t="s">
        <v>39</v>
      </c>
      <c r="N195" s="226" t="s">
        <v>53</v>
      </c>
      <c r="O195" s="87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8">
        <f>S195*H195</f>
        <v>0</v>
      </c>
      <c r="U195" s="209" t="s">
        <v>39</v>
      </c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0" t="s">
        <v>181</v>
      </c>
      <c r="AT195" s="210" t="s">
        <v>350</v>
      </c>
      <c r="AU195" s="210" t="s">
        <v>80</v>
      </c>
      <c r="AY195" s="18" t="s">
        <v>140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8" t="s">
        <v>139</v>
      </c>
      <c r="BK195" s="211">
        <f>ROUND(I195*H195,2)</f>
        <v>0</v>
      </c>
      <c r="BL195" s="18" t="s">
        <v>139</v>
      </c>
      <c r="BM195" s="210" t="s">
        <v>560</v>
      </c>
    </row>
    <row r="196" s="2" customFormat="1">
      <c r="A196" s="40"/>
      <c r="B196" s="41"/>
      <c r="C196" s="42"/>
      <c r="D196" s="212" t="s">
        <v>142</v>
      </c>
      <c r="E196" s="42"/>
      <c r="F196" s="213" t="s">
        <v>411</v>
      </c>
      <c r="G196" s="42"/>
      <c r="H196" s="42"/>
      <c r="I196" s="149"/>
      <c r="J196" s="42"/>
      <c r="K196" s="42"/>
      <c r="L196" s="46"/>
      <c r="M196" s="214"/>
      <c r="N196" s="215"/>
      <c r="O196" s="87"/>
      <c r="P196" s="87"/>
      <c r="Q196" s="87"/>
      <c r="R196" s="87"/>
      <c r="S196" s="87"/>
      <c r="T196" s="87"/>
      <c r="U196" s="88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142</v>
      </c>
      <c r="AU196" s="18" t="s">
        <v>80</v>
      </c>
    </row>
    <row r="197" s="2" customFormat="1">
      <c r="A197" s="40"/>
      <c r="B197" s="41"/>
      <c r="C197" s="42"/>
      <c r="D197" s="212" t="s">
        <v>144</v>
      </c>
      <c r="E197" s="42"/>
      <c r="F197" s="216" t="s">
        <v>413</v>
      </c>
      <c r="G197" s="42"/>
      <c r="H197" s="42"/>
      <c r="I197" s="149"/>
      <c r="J197" s="42"/>
      <c r="K197" s="42"/>
      <c r="L197" s="46"/>
      <c r="M197" s="214"/>
      <c r="N197" s="215"/>
      <c r="O197" s="87"/>
      <c r="P197" s="87"/>
      <c r="Q197" s="87"/>
      <c r="R197" s="87"/>
      <c r="S197" s="87"/>
      <c r="T197" s="87"/>
      <c r="U197" s="88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144</v>
      </c>
      <c r="AU197" s="18" t="s">
        <v>80</v>
      </c>
    </row>
    <row r="198" s="2" customFormat="1" ht="21.75" customHeight="1">
      <c r="A198" s="40"/>
      <c r="B198" s="41"/>
      <c r="C198" s="217" t="s">
        <v>374</v>
      </c>
      <c r="D198" s="217" t="s">
        <v>350</v>
      </c>
      <c r="E198" s="218" t="s">
        <v>415</v>
      </c>
      <c r="F198" s="219" t="s">
        <v>416</v>
      </c>
      <c r="G198" s="220" t="s">
        <v>165</v>
      </c>
      <c r="H198" s="221">
        <v>1</v>
      </c>
      <c r="I198" s="222"/>
      <c r="J198" s="223">
        <f>ROUND(I198*H198,2)</f>
        <v>0</v>
      </c>
      <c r="K198" s="219" t="s">
        <v>39</v>
      </c>
      <c r="L198" s="224"/>
      <c r="M198" s="225" t="s">
        <v>39</v>
      </c>
      <c r="N198" s="226" t="s">
        <v>53</v>
      </c>
      <c r="O198" s="87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8">
        <f>S198*H198</f>
        <v>0</v>
      </c>
      <c r="U198" s="209" t="s">
        <v>39</v>
      </c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181</v>
      </c>
      <c r="AT198" s="210" t="s">
        <v>350</v>
      </c>
      <c r="AU198" s="210" t="s">
        <v>80</v>
      </c>
      <c r="AY198" s="18" t="s">
        <v>140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8" t="s">
        <v>139</v>
      </c>
      <c r="BK198" s="211">
        <f>ROUND(I198*H198,2)</f>
        <v>0</v>
      </c>
      <c r="BL198" s="18" t="s">
        <v>139</v>
      </c>
      <c r="BM198" s="210" t="s">
        <v>561</v>
      </c>
    </row>
    <row r="199" s="2" customFormat="1">
      <c r="A199" s="40"/>
      <c r="B199" s="41"/>
      <c r="C199" s="42"/>
      <c r="D199" s="212" t="s">
        <v>142</v>
      </c>
      <c r="E199" s="42"/>
      <c r="F199" s="213" t="s">
        <v>416</v>
      </c>
      <c r="G199" s="42"/>
      <c r="H199" s="42"/>
      <c r="I199" s="149"/>
      <c r="J199" s="42"/>
      <c r="K199" s="42"/>
      <c r="L199" s="46"/>
      <c r="M199" s="214"/>
      <c r="N199" s="215"/>
      <c r="O199" s="87"/>
      <c r="P199" s="87"/>
      <c r="Q199" s="87"/>
      <c r="R199" s="87"/>
      <c r="S199" s="87"/>
      <c r="T199" s="87"/>
      <c r="U199" s="88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142</v>
      </c>
      <c r="AU199" s="18" t="s">
        <v>80</v>
      </c>
    </row>
    <row r="200" s="2" customFormat="1">
      <c r="A200" s="40"/>
      <c r="B200" s="41"/>
      <c r="C200" s="42"/>
      <c r="D200" s="212" t="s">
        <v>144</v>
      </c>
      <c r="E200" s="42"/>
      <c r="F200" s="216" t="s">
        <v>562</v>
      </c>
      <c r="G200" s="42"/>
      <c r="H200" s="42"/>
      <c r="I200" s="149"/>
      <c r="J200" s="42"/>
      <c r="K200" s="42"/>
      <c r="L200" s="46"/>
      <c r="M200" s="214"/>
      <c r="N200" s="215"/>
      <c r="O200" s="87"/>
      <c r="P200" s="87"/>
      <c r="Q200" s="87"/>
      <c r="R200" s="87"/>
      <c r="S200" s="87"/>
      <c r="T200" s="87"/>
      <c r="U200" s="88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144</v>
      </c>
      <c r="AU200" s="18" t="s">
        <v>80</v>
      </c>
    </row>
    <row r="201" s="2" customFormat="1" ht="21.75" customHeight="1">
      <c r="A201" s="40"/>
      <c r="B201" s="41"/>
      <c r="C201" s="217" t="s">
        <v>379</v>
      </c>
      <c r="D201" s="217" t="s">
        <v>350</v>
      </c>
      <c r="E201" s="218" t="s">
        <v>420</v>
      </c>
      <c r="F201" s="219" t="s">
        <v>421</v>
      </c>
      <c r="G201" s="220" t="s">
        <v>165</v>
      </c>
      <c r="H201" s="221">
        <v>4</v>
      </c>
      <c r="I201" s="222"/>
      <c r="J201" s="223">
        <f>ROUND(I201*H201,2)</f>
        <v>0</v>
      </c>
      <c r="K201" s="219" t="s">
        <v>39</v>
      </c>
      <c r="L201" s="224"/>
      <c r="M201" s="225" t="s">
        <v>39</v>
      </c>
      <c r="N201" s="226" t="s">
        <v>53</v>
      </c>
      <c r="O201" s="87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8">
        <f>S201*H201</f>
        <v>0</v>
      </c>
      <c r="U201" s="209" t="s">
        <v>39</v>
      </c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0" t="s">
        <v>181</v>
      </c>
      <c r="AT201" s="210" t="s">
        <v>350</v>
      </c>
      <c r="AU201" s="210" t="s">
        <v>80</v>
      </c>
      <c r="AY201" s="18" t="s">
        <v>140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8" t="s">
        <v>139</v>
      </c>
      <c r="BK201" s="211">
        <f>ROUND(I201*H201,2)</f>
        <v>0</v>
      </c>
      <c r="BL201" s="18" t="s">
        <v>139</v>
      </c>
      <c r="BM201" s="210" t="s">
        <v>563</v>
      </c>
    </row>
    <row r="202" s="2" customFormat="1">
      <c r="A202" s="40"/>
      <c r="B202" s="41"/>
      <c r="C202" s="42"/>
      <c r="D202" s="212" t="s">
        <v>142</v>
      </c>
      <c r="E202" s="42"/>
      <c r="F202" s="213" t="s">
        <v>421</v>
      </c>
      <c r="G202" s="42"/>
      <c r="H202" s="42"/>
      <c r="I202" s="149"/>
      <c r="J202" s="42"/>
      <c r="K202" s="42"/>
      <c r="L202" s="46"/>
      <c r="M202" s="214"/>
      <c r="N202" s="215"/>
      <c r="O202" s="87"/>
      <c r="P202" s="87"/>
      <c r="Q202" s="87"/>
      <c r="R202" s="87"/>
      <c r="S202" s="87"/>
      <c r="T202" s="87"/>
      <c r="U202" s="88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142</v>
      </c>
      <c r="AU202" s="18" t="s">
        <v>80</v>
      </c>
    </row>
    <row r="203" s="2" customFormat="1">
      <c r="A203" s="40"/>
      <c r="B203" s="41"/>
      <c r="C203" s="42"/>
      <c r="D203" s="212" t="s">
        <v>144</v>
      </c>
      <c r="E203" s="42"/>
      <c r="F203" s="216" t="s">
        <v>564</v>
      </c>
      <c r="G203" s="42"/>
      <c r="H203" s="42"/>
      <c r="I203" s="149"/>
      <c r="J203" s="42"/>
      <c r="K203" s="42"/>
      <c r="L203" s="46"/>
      <c r="M203" s="214"/>
      <c r="N203" s="215"/>
      <c r="O203" s="87"/>
      <c r="P203" s="87"/>
      <c r="Q203" s="87"/>
      <c r="R203" s="87"/>
      <c r="S203" s="87"/>
      <c r="T203" s="87"/>
      <c r="U203" s="88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144</v>
      </c>
      <c r="AU203" s="18" t="s">
        <v>80</v>
      </c>
    </row>
    <row r="204" s="2" customFormat="1" ht="21.75" customHeight="1">
      <c r="A204" s="40"/>
      <c r="B204" s="41"/>
      <c r="C204" s="217" t="s">
        <v>384</v>
      </c>
      <c r="D204" s="217" t="s">
        <v>350</v>
      </c>
      <c r="E204" s="218" t="s">
        <v>425</v>
      </c>
      <c r="F204" s="219" t="s">
        <v>426</v>
      </c>
      <c r="G204" s="220" t="s">
        <v>165</v>
      </c>
      <c r="H204" s="221">
        <v>1</v>
      </c>
      <c r="I204" s="222"/>
      <c r="J204" s="223">
        <f>ROUND(I204*H204,2)</f>
        <v>0</v>
      </c>
      <c r="K204" s="219" t="s">
        <v>39</v>
      </c>
      <c r="L204" s="224"/>
      <c r="M204" s="225" t="s">
        <v>39</v>
      </c>
      <c r="N204" s="226" t="s">
        <v>53</v>
      </c>
      <c r="O204" s="87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8">
        <f>S204*H204</f>
        <v>0</v>
      </c>
      <c r="U204" s="209" t="s">
        <v>39</v>
      </c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0" t="s">
        <v>181</v>
      </c>
      <c r="AT204" s="210" t="s">
        <v>350</v>
      </c>
      <c r="AU204" s="210" t="s">
        <v>80</v>
      </c>
      <c r="AY204" s="18" t="s">
        <v>140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8" t="s">
        <v>139</v>
      </c>
      <c r="BK204" s="211">
        <f>ROUND(I204*H204,2)</f>
        <v>0</v>
      </c>
      <c r="BL204" s="18" t="s">
        <v>139</v>
      </c>
      <c r="BM204" s="210" t="s">
        <v>565</v>
      </c>
    </row>
    <row r="205" s="2" customFormat="1">
      <c r="A205" s="40"/>
      <c r="B205" s="41"/>
      <c r="C205" s="42"/>
      <c r="D205" s="212" t="s">
        <v>142</v>
      </c>
      <c r="E205" s="42"/>
      <c r="F205" s="213" t="s">
        <v>426</v>
      </c>
      <c r="G205" s="42"/>
      <c r="H205" s="42"/>
      <c r="I205" s="149"/>
      <c r="J205" s="42"/>
      <c r="K205" s="42"/>
      <c r="L205" s="46"/>
      <c r="M205" s="214"/>
      <c r="N205" s="215"/>
      <c r="O205" s="87"/>
      <c r="P205" s="87"/>
      <c r="Q205" s="87"/>
      <c r="R205" s="87"/>
      <c r="S205" s="87"/>
      <c r="T205" s="87"/>
      <c r="U205" s="88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142</v>
      </c>
      <c r="AU205" s="18" t="s">
        <v>80</v>
      </c>
    </row>
    <row r="206" s="2" customFormat="1">
      <c r="A206" s="40"/>
      <c r="B206" s="41"/>
      <c r="C206" s="42"/>
      <c r="D206" s="212" t="s">
        <v>144</v>
      </c>
      <c r="E206" s="42"/>
      <c r="F206" s="216" t="s">
        <v>566</v>
      </c>
      <c r="G206" s="42"/>
      <c r="H206" s="42"/>
      <c r="I206" s="149"/>
      <c r="J206" s="42"/>
      <c r="K206" s="42"/>
      <c r="L206" s="46"/>
      <c r="M206" s="214"/>
      <c r="N206" s="215"/>
      <c r="O206" s="87"/>
      <c r="P206" s="87"/>
      <c r="Q206" s="87"/>
      <c r="R206" s="87"/>
      <c r="S206" s="87"/>
      <c r="T206" s="87"/>
      <c r="U206" s="88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144</v>
      </c>
      <c r="AU206" s="18" t="s">
        <v>80</v>
      </c>
    </row>
    <row r="207" s="2" customFormat="1" ht="21.75" customHeight="1">
      <c r="A207" s="40"/>
      <c r="B207" s="41"/>
      <c r="C207" s="217" t="s">
        <v>389</v>
      </c>
      <c r="D207" s="217" t="s">
        <v>350</v>
      </c>
      <c r="E207" s="218" t="s">
        <v>430</v>
      </c>
      <c r="F207" s="219" t="s">
        <v>431</v>
      </c>
      <c r="G207" s="220" t="s">
        <v>165</v>
      </c>
      <c r="H207" s="221">
        <v>1</v>
      </c>
      <c r="I207" s="222"/>
      <c r="J207" s="223">
        <f>ROUND(I207*H207,2)</f>
        <v>0</v>
      </c>
      <c r="K207" s="219" t="s">
        <v>39</v>
      </c>
      <c r="L207" s="224"/>
      <c r="M207" s="225" t="s">
        <v>39</v>
      </c>
      <c r="N207" s="226" t="s">
        <v>53</v>
      </c>
      <c r="O207" s="87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8">
        <f>S207*H207</f>
        <v>0</v>
      </c>
      <c r="U207" s="209" t="s">
        <v>39</v>
      </c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181</v>
      </c>
      <c r="AT207" s="210" t="s">
        <v>350</v>
      </c>
      <c r="AU207" s="210" t="s">
        <v>80</v>
      </c>
      <c r="AY207" s="18" t="s">
        <v>140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8" t="s">
        <v>139</v>
      </c>
      <c r="BK207" s="211">
        <f>ROUND(I207*H207,2)</f>
        <v>0</v>
      </c>
      <c r="BL207" s="18" t="s">
        <v>139</v>
      </c>
      <c r="BM207" s="210" t="s">
        <v>567</v>
      </c>
    </row>
    <row r="208" s="2" customFormat="1">
      <c r="A208" s="40"/>
      <c r="B208" s="41"/>
      <c r="C208" s="42"/>
      <c r="D208" s="212" t="s">
        <v>142</v>
      </c>
      <c r="E208" s="42"/>
      <c r="F208" s="213" t="s">
        <v>431</v>
      </c>
      <c r="G208" s="42"/>
      <c r="H208" s="42"/>
      <c r="I208" s="149"/>
      <c r="J208" s="42"/>
      <c r="K208" s="42"/>
      <c r="L208" s="46"/>
      <c r="M208" s="214"/>
      <c r="N208" s="215"/>
      <c r="O208" s="87"/>
      <c r="P208" s="87"/>
      <c r="Q208" s="87"/>
      <c r="R208" s="87"/>
      <c r="S208" s="87"/>
      <c r="T208" s="87"/>
      <c r="U208" s="88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142</v>
      </c>
      <c r="AU208" s="18" t="s">
        <v>80</v>
      </c>
    </row>
    <row r="209" s="2" customFormat="1">
      <c r="A209" s="40"/>
      <c r="B209" s="41"/>
      <c r="C209" s="42"/>
      <c r="D209" s="212" t="s">
        <v>144</v>
      </c>
      <c r="E209" s="42"/>
      <c r="F209" s="216" t="s">
        <v>568</v>
      </c>
      <c r="G209" s="42"/>
      <c r="H209" s="42"/>
      <c r="I209" s="149"/>
      <c r="J209" s="42"/>
      <c r="K209" s="42"/>
      <c r="L209" s="46"/>
      <c r="M209" s="214"/>
      <c r="N209" s="215"/>
      <c r="O209" s="87"/>
      <c r="P209" s="87"/>
      <c r="Q209" s="87"/>
      <c r="R209" s="87"/>
      <c r="S209" s="87"/>
      <c r="T209" s="87"/>
      <c r="U209" s="88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144</v>
      </c>
      <c r="AU209" s="18" t="s">
        <v>80</v>
      </c>
    </row>
    <row r="210" s="2" customFormat="1" ht="21.75" customHeight="1">
      <c r="A210" s="40"/>
      <c r="B210" s="41"/>
      <c r="C210" s="217" t="s">
        <v>394</v>
      </c>
      <c r="D210" s="217" t="s">
        <v>350</v>
      </c>
      <c r="E210" s="218" t="s">
        <v>569</v>
      </c>
      <c r="F210" s="219" t="s">
        <v>570</v>
      </c>
      <c r="G210" s="220" t="s">
        <v>165</v>
      </c>
      <c r="H210" s="221">
        <v>1</v>
      </c>
      <c r="I210" s="222"/>
      <c r="J210" s="223">
        <f>ROUND(I210*H210,2)</f>
        <v>0</v>
      </c>
      <c r="K210" s="219" t="s">
        <v>39</v>
      </c>
      <c r="L210" s="224"/>
      <c r="M210" s="225" t="s">
        <v>39</v>
      </c>
      <c r="N210" s="226" t="s">
        <v>53</v>
      </c>
      <c r="O210" s="87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8">
        <f>S210*H210</f>
        <v>0</v>
      </c>
      <c r="U210" s="209" t="s">
        <v>39</v>
      </c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0" t="s">
        <v>181</v>
      </c>
      <c r="AT210" s="210" t="s">
        <v>350</v>
      </c>
      <c r="AU210" s="210" t="s">
        <v>80</v>
      </c>
      <c r="AY210" s="18" t="s">
        <v>140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8" t="s">
        <v>139</v>
      </c>
      <c r="BK210" s="211">
        <f>ROUND(I210*H210,2)</f>
        <v>0</v>
      </c>
      <c r="BL210" s="18" t="s">
        <v>139</v>
      </c>
      <c r="BM210" s="210" t="s">
        <v>571</v>
      </c>
    </row>
    <row r="211" s="2" customFormat="1">
      <c r="A211" s="40"/>
      <c r="B211" s="41"/>
      <c r="C211" s="42"/>
      <c r="D211" s="212" t="s">
        <v>142</v>
      </c>
      <c r="E211" s="42"/>
      <c r="F211" s="213" t="s">
        <v>570</v>
      </c>
      <c r="G211" s="42"/>
      <c r="H211" s="42"/>
      <c r="I211" s="149"/>
      <c r="J211" s="42"/>
      <c r="K211" s="42"/>
      <c r="L211" s="46"/>
      <c r="M211" s="214"/>
      <c r="N211" s="215"/>
      <c r="O211" s="87"/>
      <c r="P211" s="87"/>
      <c r="Q211" s="87"/>
      <c r="R211" s="87"/>
      <c r="S211" s="87"/>
      <c r="T211" s="87"/>
      <c r="U211" s="88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142</v>
      </c>
      <c r="AU211" s="18" t="s">
        <v>80</v>
      </c>
    </row>
    <row r="212" s="2" customFormat="1">
      <c r="A212" s="40"/>
      <c r="B212" s="41"/>
      <c r="C212" s="42"/>
      <c r="D212" s="212" t="s">
        <v>144</v>
      </c>
      <c r="E212" s="42"/>
      <c r="F212" s="216" t="s">
        <v>572</v>
      </c>
      <c r="G212" s="42"/>
      <c r="H212" s="42"/>
      <c r="I212" s="149"/>
      <c r="J212" s="42"/>
      <c r="K212" s="42"/>
      <c r="L212" s="46"/>
      <c r="M212" s="214"/>
      <c r="N212" s="215"/>
      <c r="O212" s="87"/>
      <c r="P212" s="87"/>
      <c r="Q212" s="87"/>
      <c r="R212" s="87"/>
      <c r="S212" s="87"/>
      <c r="T212" s="87"/>
      <c r="U212" s="88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144</v>
      </c>
      <c r="AU212" s="18" t="s">
        <v>80</v>
      </c>
    </row>
    <row r="213" s="2" customFormat="1" ht="16.5" customHeight="1">
      <c r="A213" s="40"/>
      <c r="B213" s="41"/>
      <c r="C213" s="217" t="s">
        <v>399</v>
      </c>
      <c r="D213" s="217" t="s">
        <v>350</v>
      </c>
      <c r="E213" s="218" t="s">
        <v>435</v>
      </c>
      <c r="F213" s="219" t="s">
        <v>436</v>
      </c>
      <c r="G213" s="220" t="s">
        <v>148</v>
      </c>
      <c r="H213" s="221">
        <v>16</v>
      </c>
      <c r="I213" s="222"/>
      <c r="J213" s="223">
        <f>ROUND(I213*H213,2)</f>
        <v>0</v>
      </c>
      <c r="K213" s="219" t="s">
        <v>39</v>
      </c>
      <c r="L213" s="224"/>
      <c r="M213" s="225" t="s">
        <v>39</v>
      </c>
      <c r="N213" s="226" t="s">
        <v>53</v>
      </c>
      <c r="O213" s="87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8">
        <f>S213*H213</f>
        <v>0</v>
      </c>
      <c r="U213" s="209" t="s">
        <v>39</v>
      </c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0" t="s">
        <v>181</v>
      </c>
      <c r="AT213" s="210" t="s">
        <v>350</v>
      </c>
      <c r="AU213" s="210" t="s">
        <v>80</v>
      </c>
      <c r="AY213" s="18" t="s">
        <v>140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8" t="s">
        <v>139</v>
      </c>
      <c r="BK213" s="211">
        <f>ROUND(I213*H213,2)</f>
        <v>0</v>
      </c>
      <c r="BL213" s="18" t="s">
        <v>139</v>
      </c>
      <c r="BM213" s="210" t="s">
        <v>573</v>
      </c>
    </row>
    <row r="214" s="2" customFormat="1">
      <c r="A214" s="40"/>
      <c r="B214" s="41"/>
      <c r="C214" s="42"/>
      <c r="D214" s="212" t="s">
        <v>142</v>
      </c>
      <c r="E214" s="42"/>
      <c r="F214" s="213" t="s">
        <v>436</v>
      </c>
      <c r="G214" s="42"/>
      <c r="H214" s="42"/>
      <c r="I214" s="149"/>
      <c r="J214" s="42"/>
      <c r="K214" s="42"/>
      <c r="L214" s="46"/>
      <c r="M214" s="214"/>
      <c r="N214" s="215"/>
      <c r="O214" s="87"/>
      <c r="P214" s="87"/>
      <c r="Q214" s="87"/>
      <c r="R214" s="87"/>
      <c r="S214" s="87"/>
      <c r="T214" s="87"/>
      <c r="U214" s="88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142</v>
      </c>
      <c r="AU214" s="18" t="s">
        <v>80</v>
      </c>
    </row>
    <row r="215" s="2" customFormat="1" ht="21.75" customHeight="1">
      <c r="A215" s="40"/>
      <c r="B215" s="41"/>
      <c r="C215" s="217" t="s">
        <v>404</v>
      </c>
      <c r="D215" s="217" t="s">
        <v>350</v>
      </c>
      <c r="E215" s="218" t="s">
        <v>439</v>
      </c>
      <c r="F215" s="219" t="s">
        <v>440</v>
      </c>
      <c r="G215" s="220" t="s">
        <v>165</v>
      </c>
      <c r="H215" s="221">
        <v>4</v>
      </c>
      <c r="I215" s="222"/>
      <c r="J215" s="223">
        <f>ROUND(I215*H215,2)</f>
        <v>0</v>
      </c>
      <c r="K215" s="219" t="s">
        <v>39</v>
      </c>
      <c r="L215" s="224"/>
      <c r="M215" s="225" t="s">
        <v>39</v>
      </c>
      <c r="N215" s="226" t="s">
        <v>53</v>
      </c>
      <c r="O215" s="87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8">
        <f>S215*H215</f>
        <v>0</v>
      </c>
      <c r="U215" s="209" t="s">
        <v>39</v>
      </c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0" t="s">
        <v>181</v>
      </c>
      <c r="AT215" s="210" t="s">
        <v>350</v>
      </c>
      <c r="AU215" s="210" t="s">
        <v>80</v>
      </c>
      <c r="AY215" s="18" t="s">
        <v>140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8" t="s">
        <v>139</v>
      </c>
      <c r="BK215" s="211">
        <f>ROUND(I215*H215,2)</f>
        <v>0</v>
      </c>
      <c r="BL215" s="18" t="s">
        <v>139</v>
      </c>
      <c r="BM215" s="210" t="s">
        <v>574</v>
      </c>
    </row>
    <row r="216" s="2" customFormat="1">
      <c r="A216" s="40"/>
      <c r="B216" s="41"/>
      <c r="C216" s="42"/>
      <c r="D216" s="212" t="s">
        <v>142</v>
      </c>
      <c r="E216" s="42"/>
      <c r="F216" s="213" t="s">
        <v>440</v>
      </c>
      <c r="G216" s="42"/>
      <c r="H216" s="42"/>
      <c r="I216" s="149"/>
      <c r="J216" s="42"/>
      <c r="K216" s="42"/>
      <c r="L216" s="46"/>
      <c r="M216" s="214"/>
      <c r="N216" s="215"/>
      <c r="O216" s="87"/>
      <c r="P216" s="87"/>
      <c r="Q216" s="87"/>
      <c r="R216" s="87"/>
      <c r="S216" s="87"/>
      <c r="T216" s="87"/>
      <c r="U216" s="88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142</v>
      </c>
      <c r="AU216" s="18" t="s">
        <v>80</v>
      </c>
    </row>
    <row r="217" s="2" customFormat="1" ht="16.5" customHeight="1">
      <c r="A217" s="40"/>
      <c r="B217" s="41"/>
      <c r="C217" s="217" t="s">
        <v>409</v>
      </c>
      <c r="D217" s="217" t="s">
        <v>350</v>
      </c>
      <c r="E217" s="218" t="s">
        <v>443</v>
      </c>
      <c r="F217" s="219" t="s">
        <v>444</v>
      </c>
      <c r="G217" s="220" t="s">
        <v>165</v>
      </c>
      <c r="H217" s="221">
        <v>8</v>
      </c>
      <c r="I217" s="222"/>
      <c r="J217" s="223">
        <f>ROUND(I217*H217,2)</f>
        <v>0</v>
      </c>
      <c r="K217" s="219" t="s">
        <v>39</v>
      </c>
      <c r="L217" s="224"/>
      <c r="M217" s="225" t="s">
        <v>39</v>
      </c>
      <c r="N217" s="226" t="s">
        <v>53</v>
      </c>
      <c r="O217" s="87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8">
        <f>S217*H217</f>
        <v>0</v>
      </c>
      <c r="U217" s="209" t="s">
        <v>39</v>
      </c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0" t="s">
        <v>181</v>
      </c>
      <c r="AT217" s="210" t="s">
        <v>350</v>
      </c>
      <c r="AU217" s="210" t="s">
        <v>80</v>
      </c>
      <c r="AY217" s="18" t="s">
        <v>140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8" t="s">
        <v>139</v>
      </c>
      <c r="BK217" s="211">
        <f>ROUND(I217*H217,2)</f>
        <v>0</v>
      </c>
      <c r="BL217" s="18" t="s">
        <v>139</v>
      </c>
      <c r="BM217" s="210" t="s">
        <v>575</v>
      </c>
    </row>
    <row r="218" s="2" customFormat="1">
      <c r="A218" s="40"/>
      <c r="B218" s="41"/>
      <c r="C218" s="42"/>
      <c r="D218" s="212" t="s">
        <v>142</v>
      </c>
      <c r="E218" s="42"/>
      <c r="F218" s="213" t="s">
        <v>444</v>
      </c>
      <c r="G218" s="42"/>
      <c r="H218" s="42"/>
      <c r="I218" s="149"/>
      <c r="J218" s="42"/>
      <c r="K218" s="42"/>
      <c r="L218" s="46"/>
      <c r="M218" s="214"/>
      <c r="N218" s="215"/>
      <c r="O218" s="87"/>
      <c r="P218" s="87"/>
      <c r="Q218" s="87"/>
      <c r="R218" s="87"/>
      <c r="S218" s="87"/>
      <c r="T218" s="87"/>
      <c r="U218" s="88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142</v>
      </c>
      <c r="AU218" s="18" t="s">
        <v>80</v>
      </c>
    </row>
    <row r="219" s="2" customFormat="1">
      <c r="A219" s="40"/>
      <c r="B219" s="41"/>
      <c r="C219" s="42"/>
      <c r="D219" s="212" t="s">
        <v>144</v>
      </c>
      <c r="E219" s="42"/>
      <c r="F219" s="216" t="s">
        <v>576</v>
      </c>
      <c r="G219" s="42"/>
      <c r="H219" s="42"/>
      <c r="I219" s="149"/>
      <c r="J219" s="42"/>
      <c r="K219" s="42"/>
      <c r="L219" s="46"/>
      <c r="M219" s="214"/>
      <c r="N219" s="215"/>
      <c r="O219" s="87"/>
      <c r="P219" s="87"/>
      <c r="Q219" s="87"/>
      <c r="R219" s="87"/>
      <c r="S219" s="87"/>
      <c r="T219" s="87"/>
      <c r="U219" s="88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144</v>
      </c>
      <c r="AU219" s="18" t="s">
        <v>80</v>
      </c>
    </row>
    <row r="220" s="2" customFormat="1" ht="21.75" customHeight="1">
      <c r="A220" s="40"/>
      <c r="B220" s="41"/>
      <c r="C220" s="217" t="s">
        <v>414</v>
      </c>
      <c r="D220" s="217" t="s">
        <v>350</v>
      </c>
      <c r="E220" s="218" t="s">
        <v>453</v>
      </c>
      <c r="F220" s="219" t="s">
        <v>454</v>
      </c>
      <c r="G220" s="220" t="s">
        <v>165</v>
      </c>
      <c r="H220" s="221">
        <v>272</v>
      </c>
      <c r="I220" s="222"/>
      <c r="J220" s="223">
        <f>ROUND(I220*H220,2)</f>
        <v>0</v>
      </c>
      <c r="K220" s="219" t="s">
        <v>39</v>
      </c>
      <c r="L220" s="224"/>
      <c r="M220" s="225" t="s">
        <v>39</v>
      </c>
      <c r="N220" s="226" t="s">
        <v>53</v>
      </c>
      <c r="O220" s="87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8">
        <f>S220*H220</f>
        <v>0</v>
      </c>
      <c r="U220" s="209" t="s">
        <v>39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0" t="s">
        <v>181</v>
      </c>
      <c r="AT220" s="210" t="s">
        <v>350</v>
      </c>
      <c r="AU220" s="210" t="s">
        <v>80</v>
      </c>
      <c r="AY220" s="18" t="s">
        <v>140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8" t="s">
        <v>139</v>
      </c>
      <c r="BK220" s="211">
        <f>ROUND(I220*H220,2)</f>
        <v>0</v>
      </c>
      <c r="BL220" s="18" t="s">
        <v>139</v>
      </c>
      <c r="BM220" s="210" t="s">
        <v>577</v>
      </c>
    </row>
    <row r="221" s="2" customFormat="1">
      <c r="A221" s="40"/>
      <c r="B221" s="41"/>
      <c r="C221" s="42"/>
      <c r="D221" s="212" t="s">
        <v>142</v>
      </c>
      <c r="E221" s="42"/>
      <c r="F221" s="213" t="s">
        <v>454</v>
      </c>
      <c r="G221" s="42"/>
      <c r="H221" s="42"/>
      <c r="I221" s="149"/>
      <c r="J221" s="42"/>
      <c r="K221" s="42"/>
      <c r="L221" s="46"/>
      <c r="M221" s="214"/>
      <c r="N221" s="215"/>
      <c r="O221" s="87"/>
      <c r="P221" s="87"/>
      <c r="Q221" s="87"/>
      <c r="R221" s="87"/>
      <c r="S221" s="87"/>
      <c r="T221" s="87"/>
      <c r="U221" s="88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142</v>
      </c>
      <c r="AU221" s="18" t="s">
        <v>80</v>
      </c>
    </row>
    <row r="222" s="2" customFormat="1" ht="16.5" customHeight="1">
      <c r="A222" s="40"/>
      <c r="B222" s="41"/>
      <c r="C222" s="217" t="s">
        <v>419</v>
      </c>
      <c r="D222" s="217" t="s">
        <v>350</v>
      </c>
      <c r="E222" s="218" t="s">
        <v>457</v>
      </c>
      <c r="F222" s="219" t="s">
        <v>458</v>
      </c>
      <c r="G222" s="220" t="s">
        <v>165</v>
      </c>
      <c r="H222" s="221">
        <v>104</v>
      </c>
      <c r="I222" s="222"/>
      <c r="J222" s="223">
        <f>ROUND(I222*H222,2)</f>
        <v>0</v>
      </c>
      <c r="K222" s="219" t="s">
        <v>39</v>
      </c>
      <c r="L222" s="224"/>
      <c r="M222" s="225" t="s">
        <v>39</v>
      </c>
      <c r="N222" s="226" t="s">
        <v>53</v>
      </c>
      <c r="O222" s="87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8">
        <f>S222*H222</f>
        <v>0</v>
      </c>
      <c r="U222" s="209" t="s">
        <v>39</v>
      </c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0" t="s">
        <v>181</v>
      </c>
      <c r="AT222" s="210" t="s">
        <v>350</v>
      </c>
      <c r="AU222" s="210" t="s">
        <v>80</v>
      </c>
      <c r="AY222" s="18" t="s">
        <v>140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8" t="s">
        <v>139</v>
      </c>
      <c r="BK222" s="211">
        <f>ROUND(I222*H222,2)</f>
        <v>0</v>
      </c>
      <c r="BL222" s="18" t="s">
        <v>139</v>
      </c>
      <c r="BM222" s="210" t="s">
        <v>578</v>
      </c>
    </row>
    <row r="223" s="2" customFormat="1">
      <c r="A223" s="40"/>
      <c r="B223" s="41"/>
      <c r="C223" s="42"/>
      <c r="D223" s="212" t="s">
        <v>142</v>
      </c>
      <c r="E223" s="42"/>
      <c r="F223" s="213" t="s">
        <v>458</v>
      </c>
      <c r="G223" s="42"/>
      <c r="H223" s="42"/>
      <c r="I223" s="149"/>
      <c r="J223" s="42"/>
      <c r="K223" s="42"/>
      <c r="L223" s="46"/>
      <c r="M223" s="214"/>
      <c r="N223" s="215"/>
      <c r="O223" s="87"/>
      <c r="P223" s="87"/>
      <c r="Q223" s="87"/>
      <c r="R223" s="87"/>
      <c r="S223" s="87"/>
      <c r="T223" s="87"/>
      <c r="U223" s="88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142</v>
      </c>
      <c r="AU223" s="18" t="s">
        <v>80</v>
      </c>
    </row>
    <row r="224" s="2" customFormat="1">
      <c r="A224" s="40"/>
      <c r="B224" s="41"/>
      <c r="C224" s="42"/>
      <c r="D224" s="212" t="s">
        <v>144</v>
      </c>
      <c r="E224" s="42"/>
      <c r="F224" s="216" t="s">
        <v>579</v>
      </c>
      <c r="G224" s="42"/>
      <c r="H224" s="42"/>
      <c r="I224" s="149"/>
      <c r="J224" s="42"/>
      <c r="K224" s="42"/>
      <c r="L224" s="46"/>
      <c r="M224" s="214"/>
      <c r="N224" s="215"/>
      <c r="O224" s="87"/>
      <c r="P224" s="87"/>
      <c r="Q224" s="87"/>
      <c r="R224" s="87"/>
      <c r="S224" s="87"/>
      <c r="T224" s="87"/>
      <c r="U224" s="88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144</v>
      </c>
      <c r="AU224" s="18" t="s">
        <v>80</v>
      </c>
    </row>
    <row r="225" s="2" customFormat="1" ht="16.5" customHeight="1">
      <c r="A225" s="40"/>
      <c r="B225" s="41"/>
      <c r="C225" s="217" t="s">
        <v>424</v>
      </c>
      <c r="D225" s="217" t="s">
        <v>350</v>
      </c>
      <c r="E225" s="218" t="s">
        <v>462</v>
      </c>
      <c r="F225" s="219" t="s">
        <v>463</v>
      </c>
      <c r="G225" s="220" t="s">
        <v>165</v>
      </c>
      <c r="H225" s="221">
        <v>556</v>
      </c>
      <c r="I225" s="222"/>
      <c r="J225" s="223">
        <f>ROUND(I225*H225,2)</f>
        <v>0</v>
      </c>
      <c r="K225" s="219" t="s">
        <v>39</v>
      </c>
      <c r="L225" s="224"/>
      <c r="M225" s="225" t="s">
        <v>39</v>
      </c>
      <c r="N225" s="226" t="s">
        <v>53</v>
      </c>
      <c r="O225" s="87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8">
        <f>S225*H225</f>
        <v>0</v>
      </c>
      <c r="U225" s="209" t="s">
        <v>39</v>
      </c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0" t="s">
        <v>181</v>
      </c>
      <c r="AT225" s="210" t="s">
        <v>350</v>
      </c>
      <c r="AU225" s="210" t="s">
        <v>80</v>
      </c>
      <c r="AY225" s="18" t="s">
        <v>140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8" t="s">
        <v>139</v>
      </c>
      <c r="BK225" s="211">
        <f>ROUND(I225*H225,2)</f>
        <v>0</v>
      </c>
      <c r="BL225" s="18" t="s">
        <v>139</v>
      </c>
      <c r="BM225" s="210" t="s">
        <v>580</v>
      </c>
    </row>
    <row r="226" s="2" customFormat="1">
      <c r="A226" s="40"/>
      <c r="B226" s="41"/>
      <c r="C226" s="42"/>
      <c r="D226" s="212" t="s">
        <v>142</v>
      </c>
      <c r="E226" s="42"/>
      <c r="F226" s="213" t="s">
        <v>463</v>
      </c>
      <c r="G226" s="42"/>
      <c r="H226" s="42"/>
      <c r="I226" s="149"/>
      <c r="J226" s="42"/>
      <c r="K226" s="42"/>
      <c r="L226" s="46"/>
      <c r="M226" s="214"/>
      <c r="N226" s="215"/>
      <c r="O226" s="87"/>
      <c r="P226" s="87"/>
      <c r="Q226" s="87"/>
      <c r="R226" s="87"/>
      <c r="S226" s="87"/>
      <c r="T226" s="87"/>
      <c r="U226" s="88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142</v>
      </c>
      <c r="AU226" s="18" t="s">
        <v>80</v>
      </c>
    </row>
    <row r="227" s="2" customFormat="1" ht="16.5" customHeight="1">
      <c r="A227" s="40"/>
      <c r="B227" s="41"/>
      <c r="C227" s="217" t="s">
        <v>429</v>
      </c>
      <c r="D227" s="217" t="s">
        <v>350</v>
      </c>
      <c r="E227" s="218" t="s">
        <v>466</v>
      </c>
      <c r="F227" s="219" t="s">
        <v>467</v>
      </c>
      <c r="G227" s="220" t="s">
        <v>165</v>
      </c>
      <c r="H227" s="221">
        <v>322</v>
      </c>
      <c r="I227" s="222"/>
      <c r="J227" s="223">
        <f>ROUND(I227*H227,2)</f>
        <v>0</v>
      </c>
      <c r="K227" s="219" t="s">
        <v>39</v>
      </c>
      <c r="L227" s="224"/>
      <c r="M227" s="225" t="s">
        <v>39</v>
      </c>
      <c r="N227" s="226" t="s">
        <v>53</v>
      </c>
      <c r="O227" s="87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8">
        <f>S227*H227</f>
        <v>0</v>
      </c>
      <c r="U227" s="209" t="s">
        <v>39</v>
      </c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0" t="s">
        <v>181</v>
      </c>
      <c r="AT227" s="210" t="s">
        <v>350</v>
      </c>
      <c r="AU227" s="210" t="s">
        <v>80</v>
      </c>
      <c r="AY227" s="18" t="s">
        <v>140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8" t="s">
        <v>139</v>
      </c>
      <c r="BK227" s="211">
        <f>ROUND(I227*H227,2)</f>
        <v>0</v>
      </c>
      <c r="BL227" s="18" t="s">
        <v>139</v>
      </c>
      <c r="BM227" s="210" t="s">
        <v>581</v>
      </c>
    </row>
    <row r="228" s="2" customFormat="1">
      <c r="A228" s="40"/>
      <c r="B228" s="41"/>
      <c r="C228" s="42"/>
      <c r="D228" s="212" t="s">
        <v>142</v>
      </c>
      <c r="E228" s="42"/>
      <c r="F228" s="213" t="s">
        <v>467</v>
      </c>
      <c r="G228" s="42"/>
      <c r="H228" s="42"/>
      <c r="I228" s="149"/>
      <c r="J228" s="42"/>
      <c r="K228" s="42"/>
      <c r="L228" s="46"/>
      <c r="M228" s="214"/>
      <c r="N228" s="215"/>
      <c r="O228" s="87"/>
      <c r="P228" s="87"/>
      <c r="Q228" s="87"/>
      <c r="R228" s="87"/>
      <c r="S228" s="87"/>
      <c r="T228" s="87"/>
      <c r="U228" s="88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142</v>
      </c>
      <c r="AU228" s="18" t="s">
        <v>80</v>
      </c>
    </row>
    <row r="229" s="2" customFormat="1" ht="16.5" customHeight="1">
      <c r="A229" s="40"/>
      <c r="B229" s="41"/>
      <c r="C229" s="217" t="s">
        <v>434</v>
      </c>
      <c r="D229" s="217" t="s">
        <v>350</v>
      </c>
      <c r="E229" s="218" t="s">
        <v>470</v>
      </c>
      <c r="F229" s="219" t="s">
        <v>471</v>
      </c>
      <c r="G229" s="220" t="s">
        <v>165</v>
      </c>
      <c r="H229" s="221">
        <v>20</v>
      </c>
      <c r="I229" s="222"/>
      <c r="J229" s="223">
        <f>ROUND(I229*H229,2)</f>
        <v>0</v>
      </c>
      <c r="K229" s="219" t="s">
        <v>39</v>
      </c>
      <c r="L229" s="224"/>
      <c r="M229" s="225" t="s">
        <v>39</v>
      </c>
      <c r="N229" s="226" t="s">
        <v>53</v>
      </c>
      <c r="O229" s="87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8">
        <f>S229*H229</f>
        <v>0</v>
      </c>
      <c r="U229" s="209" t="s">
        <v>39</v>
      </c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0" t="s">
        <v>181</v>
      </c>
      <c r="AT229" s="210" t="s">
        <v>350</v>
      </c>
      <c r="AU229" s="210" t="s">
        <v>80</v>
      </c>
      <c r="AY229" s="18" t="s">
        <v>140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8" t="s">
        <v>139</v>
      </c>
      <c r="BK229" s="211">
        <f>ROUND(I229*H229,2)</f>
        <v>0</v>
      </c>
      <c r="BL229" s="18" t="s">
        <v>139</v>
      </c>
      <c r="BM229" s="210" t="s">
        <v>582</v>
      </c>
    </row>
    <row r="230" s="2" customFormat="1">
      <c r="A230" s="40"/>
      <c r="B230" s="41"/>
      <c r="C230" s="42"/>
      <c r="D230" s="212" t="s">
        <v>142</v>
      </c>
      <c r="E230" s="42"/>
      <c r="F230" s="213" t="s">
        <v>471</v>
      </c>
      <c r="G230" s="42"/>
      <c r="H230" s="42"/>
      <c r="I230" s="149"/>
      <c r="J230" s="42"/>
      <c r="K230" s="42"/>
      <c r="L230" s="46"/>
      <c r="M230" s="214"/>
      <c r="N230" s="215"/>
      <c r="O230" s="87"/>
      <c r="P230" s="87"/>
      <c r="Q230" s="87"/>
      <c r="R230" s="87"/>
      <c r="S230" s="87"/>
      <c r="T230" s="87"/>
      <c r="U230" s="88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142</v>
      </c>
      <c r="AU230" s="18" t="s">
        <v>80</v>
      </c>
    </row>
    <row r="231" s="2" customFormat="1" ht="16.5" customHeight="1">
      <c r="A231" s="40"/>
      <c r="B231" s="41"/>
      <c r="C231" s="217" t="s">
        <v>438</v>
      </c>
      <c r="D231" s="217" t="s">
        <v>350</v>
      </c>
      <c r="E231" s="218" t="s">
        <v>474</v>
      </c>
      <c r="F231" s="219" t="s">
        <v>475</v>
      </c>
      <c r="G231" s="220" t="s">
        <v>165</v>
      </c>
      <c r="H231" s="221">
        <v>1080</v>
      </c>
      <c r="I231" s="222"/>
      <c r="J231" s="223">
        <f>ROUND(I231*H231,2)</f>
        <v>0</v>
      </c>
      <c r="K231" s="219" t="s">
        <v>39</v>
      </c>
      <c r="L231" s="224"/>
      <c r="M231" s="225" t="s">
        <v>39</v>
      </c>
      <c r="N231" s="226" t="s">
        <v>53</v>
      </c>
      <c r="O231" s="87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8">
        <f>S231*H231</f>
        <v>0</v>
      </c>
      <c r="U231" s="209" t="s">
        <v>39</v>
      </c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0" t="s">
        <v>181</v>
      </c>
      <c r="AT231" s="210" t="s">
        <v>350</v>
      </c>
      <c r="AU231" s="210" t="s">
        <v>80</v>
      </c>
      <c r="AY231" s="18" t="s">
        <v>140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8" t="s">
        <v>139</v>
      </c>
      <c r="BK231" s="211">
        <f>ROUND(I231*H231,2)</f>
        <v>0</v>
      </c>
      <c r="BL231" s="18" t="s">
        <v>139</v>
      </c>
      <c r="BM231" s="210" t="s">
        <v>583</v>
      </c>
    </row>
    <row r="232" s="2" customFormat="1">
      <c r="A232" s="40"/>
      <c r="B232" s="41"/>
      <c r="C232" s="42"/>
      <c r="D232" s="212" t="s">
        <v>142</v>
      </c>
      <c r="E232" s="42"/>
      <c r="F232" s="213" t="s">
        <v>475</v>
      </c>
      <c r="G232" s="42"/>
      <c r="H232" s="42"/>
      <c r="I232" s="149"/>
      <c r="J232" s="42"/>
      <c r="K232" s="42"/>
      <c r="L232" s="46"/>
      <c r="M232" s="214"/>
      <c r="N232" s="215"/>
      <c r="O232" s="87"/>
      <c r="P232" s="87"/>
      <c r="Q232" s="87"/>
      <c r="R232" s="87"/>
      <c r="S232" s="87"/>
      <c r="T232" s="87"/>
      <c r="U232" s="88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142</v>
      </c>
      <c r="AU232" s="18" t="s">
        <v>80</v>
      </c>
    </row>
    <row r="233" s="2" customFormat="1">
      <c r="A233" s="40"/>
      <c r="B233" s="41"/>
      <c r="C233" s="42"/>
      <c r="D233" s="212" t="s">
        <v>144</v>
      </c>
      <c r="E233" s="42"/>
      <c r="F233" s="216" t="s">
        <v>584</v>
      </c>
      <c r="G233" s="42"/>
      <c r="H233" s="42"/>
      <c r="I233" s="149"/>
      <c r="J233" s="42"/>
      <c r="K233" s="42"/>
      <c r="L233" s="46"/>
      <c r="M233" s="214"/>
      <c r="N233" s="215"/>
      <c r="O233" s="87"/>
      <c r="P233" s="87"/>
      <c r="Q233" s="87"/>
      <c r="R233" s="87"/>
      <c r="S233" s="87"/>
      <c r="T233" s="87"/>
      <c r="U233" s="88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144</v>
      </c>
      <c r="AU233" s="18" t="s">
        <v>80</v>
      </c>
    </row>
    <row r="234" s="2" customFormat="1" ht="16.5" customHeight="1">
      <c r="A234" s="40"/>
      <c r="B234" s="41"/>
      <c r="C234" s="217" t="s">
        <v>442</v>
      </c>
      <c r="D234" s="217" t="s">
        <v>350</v>
      </c>
      <c r="E234" s="218" t="s">
        <v>479</v>
      </c>
      <c r="F234" s="219" t="s">
        <v>480</v>
      </c>
      <c r="G234" s="220" t="s">
        <v>165</v>
      </c>
      <c r="H234" s="221">
        <v>96</v>
      </c>
      <c r="I234" s="222"/>
      <c r="J234" s="223">
        <f>ROUND(I234*H234,2)</f>
        <v>0</v>
      </c>
      <c r="K234" s="219" t="s">
        <v>39</v>
      </c>
      <c r="L234" s="224"/>
      <c r="M234" s="225" t="s">
        <v>39</v>
      </c>
      <c r="N234" s="226" t="s">
        <v>53</v>
      </c>
      <c r="O234" s="87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8">
        <f>S234*H234</f>
        <v>0</v>
      </c>
      <c r="U234" s="209" t="s">
        <v>39</v>
      </c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0" t="s">
        <v>181</v>
      </c>
      <c r="AT234" s="210" t="s">
        <v>350</v>
      </c>
      <c r="AU234" s="210" t="s">
        <v>80</v>
      </c>
      <c r="AY234" s="18" t="s">
        <v>140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8" t="s">
        <v>139</v>
      </c>
      <c r="BK234" s="211">
        <f>ROUND(I234*H234,2)</f>
        <v>0</v>
      </c>
      <c r="BL234" s="18" t="s">
        <v>139</v>
      </c>
      <c r="BM234" s="210" t="s">
        <v>585</v>
      </c>
    </row>
    <row r="235" s="2" customFormat="1">
      <c r="A235" s="40"/>
      <c r="B235" s="41"/>
      <c r="C235" s="42"/>
      <c r="D235" s="212" t="s">
        <v>142</v>
      </c>
      <c r="E235" s="42"/>
      <c r="F235" s="213" t="s">
        <v>480</v>
      </c>
      <c r="G235" s="42"/>
      <c r="H235" s="42"/>
      <c r="I235" s="149"/>
      <c r="J235" s="42"/>
      <c r="K235" s="42"/>
      <c r="L235" s="46"/>
      <c r="M235" s="214"/>
      <c r="N235" s="215"/>
      <c r="O235" s="87"/>
      <c r="P235" s="87"/>
      <c r="Q235" s="87"/>
      <c r="R235" s="87"/>
      <c r="S235" s="87"/>
      <c r="T235" s="87"/>
      <c r="U235" s="88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142</v>
      </c>
      <c r="AU235" s="18" t="s">
        <v>80</v>
      </c>
    </row>
    <row r="236" s="2" customFormat="1" ht="16.5" customHeight="1">
      <c r="A236" s="40"/>
      <c r="B236" s="41"/>
      <c r="C236" s="217" t="s">
        <v>447</v>
      </c>
      <c r="D236" s="217" t="s">
        <v>350</v>
      </c>
      <c r="E236" s="218" t="s">
        <v>483</v>
      </c>
      <c r="F236" s="219" t="s">
        <v>484</v>
      </c>
      <c r="G236" s="220" t="s">
        <v>165</v>
      </c>
      <c r="H236" s="221">
        <v>126</v>
      </c>
      <c r="I236" s="222"/>
      <c r="J236" s="223">
        <f>ROUND(I236*H236,2)</f>
        <v>0</v>
      </c>
      <c r="K236" s="219" t="s">
        <v>39</v>
      </c>
      <c r="L236" s="224"/>
      <c r="M236" s="225" t="s">
        <v>39</v>
      </c>
      <c r="N236" s="226" t="s">
        <v>53</v>
      </c>
      <c r="O236" s="87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8">
        <f>S236*H236</f>
        <v>0</v>
      </c>
      <c r="U236" s="209" t="s">
        <v>39</v>
      </c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181</v>
      </c>
      <c r="AT236" s="210" t="s">
        <v>350</v>
      </c>
      <c r="AU236" s="210" t="s">
        <v>80</v>
      </c>
      <c r="AY236" s="18" t="s">
        <v>140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8" t="s">
        <v>139</v>
      </c>
      <c r="BK236" s="211">
        <f>ROUND(I236*H236,2)</f>
        <v>0</v>
      </c>
      <c r="BL236" s="18" t="s">
        <v>139</v>
      </c>
      <c r="BM236" s="210" t="s">
        <v>586</v>
      </c>
    </row>
    <row r="237" s="2" customFormat="1">
      <c r="A237" s="40"/>
      <c r="B237" s="41"/>
      <c r="C237" s="42"/>
      <c r="D237" s="212" t="s">
        <v>142</v>
      </c>
      <c r="E237" s="42"/>
      <c r="F237" s="213" t="s">
        <v>484</v>
      </c>
      <c r="G237" s="42"/>
      <c r="H237" s="42"/>
      <c r="I237" s="149"/>
      <c r="J237" s="42"/>
      <c r="K237" s="42"/>
      <c r="L237" s="46"/>
      <c r="M237" s="214"/>
      <c r="N237" s="215"/>
      <c r="O237" s="87"/>
      <c r="P237" s="87"/>
      <c r="Q237" s="87"/>
      <c r="R237" s="87"/>
      <c r="S237" s="87"/>
      <c r="T237" s="87"/>
      <c r="U237" s="88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142</v>
      </c>
      <c r="AU237" s="18" t="s">
        <v>80</v>
      </c>
    </row>
    <row r="238" s="2" customFormat="1" ht="16.5" customHeight="1">
      <c r="A238" s="40"/>
      <c r="B238" s="41"/>
      <c r="C238" s="217" t="s">
        <v>452</v>
      </c>
      <c r="D238" s="217" t="s">
        <v>350</v>
      </c>
      <c r="E238" s="218" t="s">
        <v>487</v>
      </c>
      <c r="F238" s="219" t="s">
        <v>488</v>
      </c>
      <c r="G238" s="220" t="s">
        <v>138</v>
      </c>
      <c r="H238" s="221">
        <v>20</v>
      </c>
      <c r="I238" s="222"/>
      <c r="J238" s="223">
        <f>ROUND(I238*H238,2)</f>
        <v>0</v>
      </c>
      <c r="K238" s="219" t="s">
        <v>39</v>
      </c>
      <c r="L238" s="224"/>
      <c r="M238" s="225" t="s">
        <v>39</v>
      </c>
      <c r="N238" s="226" t="s">
        <v>53</v>
      </c>
      <c r="O238" s="87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8">
        <f>S238*H238</f>
        <v>0</v>
      </c>
      <c r="U238" s="209" t="s">
        <v>39</v>
      </c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0" t="s">
        <v>181</v>
      </c>
      <c r="AT238" s="210" t="s">
        <v>350</v>
      </c>
      <c r="AU238" s="210" t="s">
        <v>80</v>
      </c>
      <c r="AY238" s="18" t="s">
        <v>140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8" t="s">
        <v>139</v>
      </c>
      <c r="BK238" s="211">
        <f>ROUND(I238*H238,2)</f>
        <v>0</v>
      </c>
      <c r="BL238" s="18" t="s">
        <v>139</v>
      </c>
      <c r="BM238" s="210" t="s">
        <v>587</v>
      </c>
    </row>
    <row r="239" s="2" customFormat="1">
      <c r="A239" s="40"/>
      <c r="B239" s="41"/>
      <c r="C239" s="42"/>
      <c r="D239" s="212" t="s">
        <v>142</v>
      </c>
      <c r="E239" s="42"/>
      <c r="F239" s="213" t="s">
        <v>488</v>
      </c>
      <c r="G239" s="42"/>
      <c r="H239" s="42"/>
      <c r="I239" s="149"/>
      <c r="J239" s="42"/>
      <c r="K239" s="42"/>
      <c r="L239" s="46"/>
      <c r="M239" s="214"/>
      <c r="N239" s="215"/>
      <c r="O239" s="87"/>
      <c r="P239" s="87"/>
      <c r="Q239" s="87"/>
      <c r="R239" s="87"/>
      <c r="S239" s="87"/>
      <c r="T239" s="87"/>
      <c r="U239" s="88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142</v>
      </c>
      <c r="AU239" s="18" t="s">
        <v>80</v>
      </c>
    </row>
    <row r="240" s="2" customFormat="1">
      <c r="A240" s="40"/>
      <c r="B240" s="41"/>
      <c r="C240" s="42"/>
      <c r="D240" s="212" t="s">
        <v>144</v>
      </c>
      <c r="E240" s="42"/>
      <c r="F240" s="216" t="s">
        <v>490</v>
      </c>
      <c r="G240" s="42"/>
      <c r="H240" s="42"/>
      <c r="I240" s="149"/>
      <c r="J240" s="42"/>
      <c r="K240" s="42"/>
      <c r="L240" s="46"/>
      <c r="M240" s="214"/>
      <c r="N240" s="215"/>
      <c r="O240" s="87"/>
      <c r="P240" s="87"/>
      <c r="Q240" s="87"/>
      <c r="R240" s="87"/>
      <c r="S240" s="87"/>
      <c r="T240" s="87"/>
      <c r="U240" s="88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144</v>
      </c>
      <c r="AU240" s="18" t="s">
        <v>80</v>
      </c>
    </row>
    <row r="241" s="2" customFormat="1" ht="21.75" customHeight="1">
      <c r="A241" s="40"/>
      <c r="B241" s="41"/>
      <c r="C241" s="217" t="s">
        <v>456</v>
      </c>
      <c r="D241" s="217" t="s">
        <v>350</v>
      </c>
      <c r="E241" s="218" t="s">
        <v>492</v>
      </c>
      <c r="F241" s="219" t="s">
        <v>493</v>
      </c>
      <c r="G241" s="220" t="s">
        <v>165</v>
      </c>
      <c r="H241" s="221">
        <v>112</v>
      </c>
      <c r="I241" s="222"/>
      <c r="J241" s="223">
        <f>ROUND(I241*H241,2)</f>
        <v>0</v>
      </c>
      <c r="K241" s="219" t="s">
        <v>39</v>
      </c>
      <c r="L241" s="224"/>
      <c r="M241" s="225" t="s">
        <v>39</v>
      </c>
      <c r="N241" s="226" t="s">
        <v>53</v>
      </c>
      <c r="O241" s="87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8">
        <f>S241*H241</f>
        <v>0</v>
      </c>
      <c r="U241" s="209" t="s">
        <v>39</v>
      </c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0" t="s">
        <v>181</v>
      </c>
      <c r="AT241" s="210" t="s">
        <v>350</v>
      </c>
      <c r="AU241" s="210" t="s">
        <v>80</v>
      </c>
      <c r="AY241" s="18" t="s">
        <v>140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8" t="s">
        <v>139</v>
      </c>
      <c r="BK241" s="211">
        <f>ROUND(I241*H241,2)</f>
        <v>0</v>
      </c>
      <c r="BL241" s="18" t="s">
        <v>139</v>
      </c>
      <c r="BM241" s="210" t="s">
        <v>588</v>
      </c>
    </row>
    <row r="242" s="2" customFormat="1">
      <c r="A242" s="40"/>
      <c r="B242" s="41"/>
      <c r="C242" s="42"/>
      <c r="D242" s="212" t="s">
        <v>142</v>
      </c>
      <c r="E242" s="42"/>
      <c r="F242" s="213" t="s">
        <v>493</v>
      </c>
      <c r="G242" s="42"/>
      <c r="H242" s="42"/>
      <c r="I242" s="149"/>
      <c r="J242" s="42"/>
      <c r="K242" s="42"/>
      <c r="L242" s="46"/>
      <c r="M242" s="227"/>
      <c r="N242" s="228"/>
      <c r="O242" s="229"/>
      <c r="P242" s="229"/>
      <c r="Q242" s="229"/>
      <c r="R242" s="229"/>
      <c r="S242" s="229"/>
      <c r="T242" s="229"/>
      <c r="U242" s="23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142</v>
      </c>
      <c r="AU242" s="18" t="s">
        <v>80</v>
      </c>
    </row>
    <row r="243" s="2" customFormat="1" ht="6.96" customHeight="1">
      <c r="A243" s="40"/>
      <c r="B243" s="62"/>
      <c r="C243" s="63"/>
      <c r="D243" s="63"/>
      <c r="E243" s="63"/>
      <c r="F243" s="63"/>
      <c r="G243" s="63"/>
      <c r="H243" s="63"/>
      <c r="I243" s="178"/>
      <c r="J243" s="63"/>
      <c r="K243" s="63"/>
      <c r="L243" s="46"/>
      <c r="M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</sheetData>
  <sheetProtection sheet="1" autoFilter="0" formatColumns="0" formatRows="0" objects="1" scenarios="1" spinCount="100000" saltValue="x6x/hXw7eHXQzEY8o0esxRpBlLUVt6QWSWKbnTsfoEkM8iOlIYcBmMyk52cZmxf7SmsHoYJwoBbN+1qu/1GKRg==" hashValue="CUcSls1oWYkLmvzWqfITYk2IBhN5ZEqndV9T9nIQ9eYQLUz175S+Qn70ZnmBP2gJHRhIHCcSY4qdXlGqhKkP1Q==" algorithmName="SHA-512" password="CDD6"/>
  <autoFilter ref="C84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</row>
    <row r="4" s="1" customFormat="1" ht="24.96" customHeight="1">
      <c r="B4" s="21"/>
      <c r="D4" s="145" t="s">
        <v>112</v>
      </c>
      <c r="I4" s="141"/>
      <c r="L4" s="21"/>
      <c r="M4" s="146" t="s">
        <v>10</v>
      </c>
      <c r="AT4" s="18" t="s">
        <v>41</v>
      </c>
    </row>
    <row r="5" s="1" customFormat="1" ht="6.96" customHeight="1">
      <c r="B5" s="21"/>
      <c r="I5" s="141"/>
      <c r="L5" s="21"/>
    </row>
    <row r="6" s="1" customFormat="1" ht="12" customHeight="1">
      <c r="B6" s="21"/>
      <c r="D6" s="147" t="s">
        <v>16</v>
      </c>
      <c r="I6" s="141"/>
      <c r="L6" s="21"/>
    </row>
    <row r="7" s="1" customFormat="1" ht="16.5" customHeight="1">
      <c r="B7" s="21"/>
      <c r="E7" s="148" t="str">
        <f>'Rekapitulace zakázky'!K6</f>
        <v>Oprava kolejí a výhybek v ŽST Řehlovice - změna_1</v>
      </c>
      <c r="F7" s="147"/>
      <c r="G7" s="147"/>
      <c r="H7" s="147"/>
      <c r="I7" s="141"/>
      <c r="L7" s="21"/>
    </row>
    <row r="8" s="1" customFormat="1" ht="12" customHeight="1">
      <c r="B8" s="21"/>
      <c r="D8" s="147" t="s">
        <v>113</v>
      </c>
      <c r="I8" s="141"/>
      <c r="L8" s="21"/>
    </row>
    <row r="9" s="2" customFormat="1" ht="16.5" customHeight="1">
      <c r="A9" s="40"/>
      <c r="B9" s="46"/>
      <c r="C9" s="40"/>
      <c r="D9" s="40"/>
      <c r="E9" s="148" t="s">
        <v>114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115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589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6" t="s">
        <v>19</v>
      </c>
      <c r="G13" s="40"/>
      <c r="H13" s="40"/>
      <c r="I13" s="152" t="s">
        <v>20</v>
      </c>
      <c r="J13" s="136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6" t="s">
        <v>23</v>
      </c>
      <c r="G14" s="40"/>
      <c r="H14" s="40"/>
      <c r="I14" s="152" t="s">
        <v>24</v>
      </c>
      <c r="J14" s="153" t="str">
        <f>'Rekapitulace zakázky'!AN8</f>
        <v>17. 1. 2020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6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6" t="s">
        <v>33</v>
      </c>
      <c r="F17" s="40"/>
      <c r="G17" s="40"/>
      <c r="H17" s="40"/>
      <c r="I17" s="152" t="s">
        <v>34</v>
      </c>
      <c r="J17" s="136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6"/>
      <c r="G20" s="136"/>
      <c r="H20" s="136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6" t="str">
        <f>IF('Rekapitulace zakázky'!AN16="","",'Rekapitulace zakázky'!AN16)</f>
        <v/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6" t="str">
        <f>IF('Rekapitulace zakázky'!E17="","",'Rekapitulace zakázky'!E17)</f>
        <v xml:space="preserve"> </v>
      </c>
      <c r="F23" s="40"/>
      <c r="G23" s="40"/>
      <c r="H23" s="40"/>
      <c r="I23" s="152" t="s">
        <v>34</v>
      </c>
      <c r="J23" s="136" t="str">
        <f>IF('Rekapitulace zakázky'!AN17="","",'Rekapitulace zakázky'!AN17)</f>
        <v/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6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6" t="s">
        <v>43</v>
      </c>
      <c r="F26" s="40"/>
      <c r="G26" s="40"/>
      <c r="H26" s="40"/>
      <c r="I26" s="152" t="s">
        <v>34</v>
      </c>
      <c r="J26" s="136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45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ROUND(J85,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ROUND((SUM(BE85:BE327)),  2)</f>
        <v>0</v>
      </c>
      <c r="G35" s="40"/>
      <c r="H35" s="40"/>
      <c r="I35" s="167">
        <v>0.20999999999999999</v>
      </c>
      <c r="J35" s="166">
        <f>ROUND(((SUM(BE85:BE327))*I35),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7" t="s">
        <v>52</v>
      </c>
      <c r="F36" s="166">
        <f>ROUND((SUM(BF85:BF327)),  2)</f>
        <v>0</v>
      </c>
      <c r="G36" s="40"/>
      <c r="H36" s="40"/>
      <c r="I36" s="167">
        <v>0.14999999999999999</v>
      </c>
      <c r="J36" s="166">
        <f>ROUND(((SUM(BF85:BF327))*I36),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50</v>
      </c>
      <c r="E37" s="147" t="s">
        <v>53</v>
      </c>
      <c r="F37" s="166">
        <f>ROUND((SUM(BG85:BG327)),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54</v>
      </c>
      <c r="F38" s="166">
        <f>ROUND((SUM(BH85:BH327)),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ROUND((SUM(BI85:BI327)),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117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kolejí a výhybek v ŽST Řehlovice - změna_1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141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114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115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2" t="str">
        <f>E11</f>
        <v>Č13 - Řehlovice výh.3B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ŽST Řehlovice</v>
      </c>
      <c r="G56" s="42"/>
      <c r="H56" s="42"/>
      <c r="I56" s="152" t="s">
        <v>24</v>
      </c>
      <c r="J56" s="75" t="str">
        <f>IF(J14="","",J14)</f>
        <v>17. 1. 2020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 s.o.,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118</v>
      </c>
      <c r="D61" s="184"/>
      <c r="E61" s="184"/>
      <c r="F61" s="184"/>
      <c r="G61" s="184"/>
      <c r="H61" s="184"/>
      <c r="I61" s="185"/>
      <c r="J61" s="186" t="s">
        <v>119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5">
        <f>J85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120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2"/>
      <c r="C65" s="63"/>
      <c r="D65" s="63"/>
      <c r="E65" s="63"/>
      <c r="F65" s="63"/>
      <c r="G65" s="63"/>
      <c r="H65" s="63"/>
      <c r="I65" s="178"/>
      <c r="J65" s="63"/>
      <c r="K65" s="63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4"/>
      <c r="C69" s="65"/>
      <c r="D69" s="65"/>
      <c r="E69" s="65"/>
      <c r="F69" s="65"/>
      <c r="G69" s="65"/>
      <c r="H69" s="65"/>
      <c r="I69" s="181"/>
      <c r="J69" s="65"/>
      <c r="K69" s="65"/>
      <c r="L69" s="15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121</v>
      </c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149"/>
      <c r="J71" s="42"/>
      <c r="K71" s="4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82" t="str">
        <f>E7</f>
        <v>Oprava kolejí a výhybek v ŽST Řehlovice - změna_1</v>
      </c>
      <c r="F73" s="33"/>
      <c r="G73" s="33"/>
      <c r="H73" s="33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2"/>
      <c r="C74" s="33" t="s">
        <v>113</v>
      </c>
      <c r="D74" s="23"/>
      <c r="E74" s="23"/>
      <c r="F74" s="23"/>
      <c r="G74" s="23"/>
      <c r="H74" s="23"/>
      <c r="I74" s="141"/>
      <c r="J74" s="23"/>
      <c r="K74" s="23"/>
      <c r="L74" s="21"/>
    </row>
    <row r="75" s="2" customFormat="1" ht="16.5" customHeight="1">
      <c r="A75" s="40"/>
      <c r="B75" s="41"/>
      <c r="C75" s="42"/>
      <c r="D75" s="42"/>
      <c r="E75" s="182" t="s">
        <v>114</v>
      </c>
      <c r="F75" s="42"/>
      <c r="G75" s="42"/>
      <c r="H75" s="42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115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2" t="str">
        <f>E11</f>
        <v>Č13 - Řehlovice výh.3B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22</v>
      </c>
      <c r="D79" s="42"/>
      <c r="E79" s="42"/>
      <c r="F79" s="28" t="str">
        <f>F14</f>
        <v>ŽST Řehlovice</v>
      </c>
      <c r="G79" s="42"/>
      <c r="H79" s="42"/>
      <c r="I79" s="152" t="s">
        <v>24</v>
      </c>
      <c r="J79" s="75" t="str">
        <f>IF(J14="","",J14)</f>
        <v>17. 1. 2020</v>
      </c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30</v>
      </c>
      <c r="D81" s="42"/>
      <c r="E81" s="42"/>
      <c r="F81" s="28" t="str">
        <f>E17</f>
        <v>Správa železnic s.o., OŘ UNL, ST Most</v>
      </c>
      <c r="G81" s="42"/>
      <c r="H81" s="42"/>
      <c r="I81" s="152" t="s">
        <v>38</v>
      </c>
      <c r="J81" s="38" t="str">
        <f>E23</f>
        <v xml:space="preserve"> 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2"/>
      <c r="E82" s="42"/>
      <c r="F82" s="28" t="str">
        <f>IF(E20="","",E20)</f>
        <v>Vyplň údaj</v>
      </c>
      <c r="G82" s="42"/>
      <c r="H82" s="42"/>
      <c r="I82" s="152" t="s">
        <v>42</v>
      </c>
      <c r="J82" s="38" t="str">
        <f>E26</f>
        <v>Ing. Horák Jiří, horak@szdc.cz, +420 602155923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9" customFormat="1" ht="29.28" customHeight="1">
      <c r="A84" s="188"/>
      <c r="B84" s="189"/>
      <c r="C84" s="190" t="s">
        <v>122</v>
      </c>
      <c r="D84" s="191" t="s">
        <v>65</v>
      </c>
      <c r="E84" s="191" t="s">
        <v>61</v>
      </c>
      <c r="F84" s="191" t="s">
        <v>62</v>
      </c>
      <c r="G84" s="191" t="s">
        <v>123</v>
      </c>
      <c r="H84" s="191" t="s">
        <v>124</v>
      </c>
      <c r="I84" s="192" t="s">
        <v>125</v>
      </c>
      <c r="J84" s="191" t="s">
        <v>119</v>
      </c>
      <c r="K84" s="193" t="s">
        <v>126</v>
      </c>
      <c r="L84" s="194"/>
      <c r="M84" s="95" t="s">
        <v>39</v>
      </c>
      <c r="N84" s="96" t="s">
        <v>50</v>
      </c>
      <c r="O84" s="96" t="s">
        <v>127</v>
      </c>
      <c r="P84" s="96" t="s">
        <v>128</v>
      </c>
      <c r="Q84" s="96" t="s">
        <v>129</v>
      </c>
      <c r="R84" s="96" t="s">
        <v>130</v>
      </c>
      <c r="S84" s="96" t="s">
        <v>131</v>
      </c>
      <c r="T84" s="96" t="s">
        <v>132</v>
      </c>
      <c r="U84" s="97" t="s">
        <v>133</v>
      </c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0"/>
      <c r="B85" s="41"/>
      <c r="C85" s="102" t="s">
        <v>134</v>
      </c>
      <c r="D85" s="42"/>
      <c r="E85" s="42"/>
      <c r="F85" s="42"/>
      <c r="G85" s="42"/>
      <c r="H85" s="42"/>
      <c r="I85" s="149"/>
      <c r="J85" s="195">
        <f>BK85</f>
        <v>0</v>
      </c>
      <c r="K85" s="42"/>
      <c r="L85" s="46"/>
      <c r="M85" s="98"/>
      <c r="N85" s="196"/>
      <c r="O85" s="99"/>
      <c r="P85" s="197">
        <f>SUM(P86:P327)</f>
        <v>0</v>
      </c>
      <c r="Q85" s="99"/>
      <c r="R85" s="197">
        <f>SUM(R86:R327)</f>
        <v>0</v>
      </c>
      <c r="S85" s="99"/>
      <c r="T85" s="197">
        <f>SUM(T86:T327)</f>
        <v>0</v>
      </c>
      <c r="U85" s="10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79</v>
      </c>
      <c r="AU85" s="18" t="s">
        <v>120</v>
      </c>
      <c r="BK85" s="198">
        <f>SUM(BK86:BK327)</f>
        <v>0</v>
      </c>
    </row>
    <row r="86" s="2" customFormat="1" ht="21.75" customHeight="1">
      <c r="A86" s="40"/>
      <c r="B86" s="41"/>
      <c r="C86" s="199" t="s">
        <v>87</v>
      </c>
      <c r="D86" s="199" t="s">
        <v>135</v>
      </c>
      <c r="E86" s="200" t="s">
        <v>136</v>
      </c>
      <c r="F86" s="201" t="s">
        <v>137</v>
      </c>
      <c r="G86" s="202" t="s">
        <v>138</v>
      </c>
      <c r="H86" s="203">
        <v>87</v>
      </c>
      <c r="I86" s="204"/>
      <c r="J86" s="205">
        <f>ROUND(I86*H86,2)</f>
        <v>0</v>
      </c>
      <c r="K86" s="201" t="s">
        <v>39</v>
      </c>
      <c r="L86" s="46"/>
      <c r="M86" s="206" t="s">
        <v>39</v>
      </c>
      <c r="N86" s="207" t="s">
        <v>53</v>
      </c>
      <c r="O86" s="8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8">
        <f>S86*H86</f>
        <v>0</v>
      </c>
      <c r="U86" s="209" t="s">
        <v>39</v>
      </c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0" t="s">
        <v>139</v>
      </c>
      <c r="AT86" s="210" t="s">
        <v>135</v>
      </c>
      <c r="AU86" s="210" t="s">
        <v>80</v>
      </c>
      <c r="AY86" s="18" t="s">
        <v>140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8" t="s">
        <v>139</v>
      </c>
      <c r="BK86" s="211">
        <f>ROUND(I86*H86,2)</f>
        <v>0</v>
      </c>
      <c r="BL86" s="18" t="s">
        <v>139</v>
      </c>
      <c r="BM86" s="210" t="s">
        <v>590</v>
      </c>
    </row>
    <row r="87" s="2" customFormat="1">
      <c r="A87" s="40"/>
      <c r="B87" s="41"/>
      <c r="C87" s="42"/>
      <c r="D87" s="212" t="s">
        <v>142</v>
      </c>
      <c r="E87" s="42"/>
      <c r="F87" s="213" t="s">
        <v>143</v>
      </c>
      <c r="G87" s="42"/>
      <c r="H87" s="42"/>
      <c r="I87" s="149"/>
      <c r="J87" s="42"/>
      <c r="K87" s="42"/>
      <c r="L87" s="46"/>
      <c r="M87" s="214"/>
      <c r="N87" s="215"/>
      <c r="O87" s="87"/>
      <c r="P87" s="87"/>
      <c r="Q87" s="87"/>
      <c r="R87" s="87"/>
      <c r="S87" s="87"/>
      <c r="T87" s="87"/>
      <c r="U87" s="88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142</v>
      </c>
      <c r="AU87" s="18" t="s">
        <v>80</v>
      </c>
    </row>
    <row r="88" s="2" customFormat="1">
      <c r="A88" s="40"/>
      <c r="B88" s="41"/>
      <c r="C88" s="42"/>
      <c r="D88" s="212" t="s">
        <v>144</v>
      </c>
      <c r="E88" s="42"/>
      <c r="F88" s="216" t="s">
        <v>145</v>
      </c>
      <c r="G88" s="42"/>
      <c r="H88" s="42"/>
      <c r="I88" s="149"/>
      <c r="J88" s="42"/>
      <c r="K88" s="42"/>
      <c r="L88" s="46"/>
      <c r="M88" s="214"/>
      <c r="N88" s="215"/>
      <c r="O88" s="87"/>
      <c r="P88" s="87"/>
      <c r="Q88" s="87"/>
      <c r="R88" s="87"/>
      <c r="S88" s="87"/>
      <c r="T88" s="87"/>
      <c r="U88" s="8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144</v>
      </c>
      <c r="AU88" s="18" t="s">
        <v>80</v>
      </c>
    </row>
    <row r="89" s="2" customFormat="1" ht="21.75" customHeight="1">
      <c r="A89" s="40"/>
      <c r="B89" s="41"/>
      <c r="C89" s="199" t="s">
        <v>89</v>
      </c>
      <c r="D89" s="199" t="s">
        <v>135</v>
      </c>
      <c r="E89" s="200" t="s">
        <v>591</v>
      </c>
      <c r="F89" s="201" t="s">
        <v>592</v>
      </c>
      <c r="G89" s="202" t="s">
        <v>593</v>
      </c>
      <c r="H89" s="203">
        <v>0.017999999999999999</v>
      </c>
      <c r="I89" s="204"/>
      <c r="J89" s="205">
        <f>ROUND(I89*H89,2)</f>
        <v>0</v>
      </c>
      <c r="K89" s="201" t="s">
        <v>39</v>
      </c>
      <c r="L89" s="46"/>
      <c r="M89" s="206" t="s">
        <v>39</v>
      </c>
      <c r="N89" s="207" t="s">
        <v>53</v>
      </c>
      <c r="O89" s="8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8">
        <f>S89*H89</f>
        <v>0</v>
      </c>
      <c r="U89" s="209" t="s">
        <v>39</v>
      </c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139</v>
      </c>
      <c r="AT89" s="210" t="s">
        <v>135</v>
      </c>
      <c r="AU89" s="210" t="s">
        <v>80</v>
      </c>
      <c r="AY89" s="18" t="s">
        <v>140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8" t="s">
        <v>139</v>
      </c>
      <c r="BK89" s="211">
        <f>ROUND(I89*H89,2)</f>
        <v>0</v>
      </c>
      <c r="BL89" s="18" t="s">
        <v>139</v>
      </c>
      <c r="BM89" s="210" t="s">
        <v>594</v>
      </c>
    </row>
    <row r="90" s="2" customFormat="1">
      <c r="A90" s="40"/>
      <c r="B90" s="41"/>
      <c r="C90" s="42"/>
      <c r="D90" s="212" t="s">
        <v>142</v>
      </c>
      <c r="E90" s="42"/>
      <c r="F90" s="213" t="s">
        <v>595</v>
      </c>
      <c r="G90" s="42"/>
      <c r="H90" s="42"/>
      <c r="I90" s="149"/>
      <c r="J90" s="42"/>
      <c r="K90" s="42"/>
      <c r="L90" s="46"/>
      <c r="M90" s="214"/>
      <c r="N90" s="215"/>
      <c r="O90" s="87"/>
      <c r="P90" s="87"/>
      <c r="Q90" s="87"/>
      <c r="R90" s="87"/>
      <c r="S90" s="87"/>
      <c r="T90" s="87"/>
      <c r="U90" s="88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142</v>
      </c>
      <c r="AU90" s="18" t="s">
        <v>80</v>
      </c>
    </row>
    <row r="91" s="2" customFormat="1">
      <c r="A91" s="40"/>
      <c r="B91" s="41"/>
      <c r="C91" s="42"/>
      <c r="D91" s="212" t="s">
        <v>144</v>
      </c>
      <c r="E91" s="42"/>
      <c r="F91" s="216" t="s">
        <v>596</v>
      </c>
      <c r="G91" s="42"/>
      <c r="H91" s="42"/>
      <c r="I91" s="149"/>
      <c r="J91" s="42"/>
      <c r="K91" s="42"/>
      <c r="L91" s="46"/>
      <c r="M91" s="214"/>
      <c r="N91" s="215"/>
      <c r="O91" s="87"/>
      <c r="P91" s="87"/>
      <c r="Q91" s="87"/>
      <c r="R91" s="87"/>
      <c r="S91" s="87"/>
      <c r="T91" s="87"/>
      <c r="U91" s="88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144</v>
      </c>
      <c r="AU91" s="18" t="s">
        <v>80</v>
      </c>
    </row>
    <row r="92" s="2" customFormat="1" ht="21.75" customHeight="1">
      <c r="A92" s="40"/>
      <c r="B92" s="41"/>
      <c r="C92" s="199" t="s">
        <v>152</v>
      </c>
      <c r="D92" s="199" t="s">
        <v>135</v>
      </c>
      <c r="E92" s="200" t="s">
        <v>597</v>
      </c>
      <c r="F92" s="201" t="s">
        <v>598</v>
      </c>
      <c r="G92" s="202" t="s">
        <v>593</v>
      </c>
      <c r="H92" s="203">
        <v>0.019</v>
      </c>
      <c r="I92" s="204"/>
      <c r="J92" s="205">
        <f>ROUND(I92*H92,2)</f>
        <v>0</v>
      </c>
      <c r="K92" s="201" t="s">
        <v>39</v>
      </c>
      <c r="L92" s="46"/>
      <c r="M92" s="206" t="s">
        <v>39</v>
      </c>
      <c r="N92" s="207" t="s">
        <v>53</v>
      </c>
      <c r="O92" s="87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8">
        <f>S92*H92</f>
        <v>0</v>
      </c>
      <c r="U92" s="209" t="s">
        <v>39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0" t="s">
        <v>139</v>
      </c>
      <c r="AT92" s="210" t="s">
        <v>135</v>
      </c>
      <c r="AU92" s="210" t="s">
        <v>80</v>
      </c>
      <c r="AY92" s="18" t="s">
        <v>140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8" t="s">
        <v>139</v>
      </c>
      <c r="BK92" s="211">
        <f>ROUND(I92*H92,2)</f>
        <v>0</v>
      </c>
      <c r="BL92" s="18" t="s">
        <v>139</v>
      </c>
      <c r="BM92" s="210" t="s">
        <v>599</v>
      </c>
    </row>
    <row r="93" s="2" customFormat="1">
      <c r="A93" s="40"/>
      <c r="B93" s="41"/>
      <c r="C93" s="42"/>
      <c r="D93" s="212" t="s">
        <v>142</v>
      </c>
      <c r="E93" s="42"/>
      <c r="F93" s="213" t="s">
        <v>600</v>
      </c>
      <c r="G93" s="42"/>
      <c r="H93" s="42"/>
      <c r="I93" s="149"/>
      <c r="J93" s="42"/>
      <c r="K93" s="42"/>
      <c r="L93" s="46"/>
      <c r="M93" s="214"/>
      <c r="N93" s="215"/>
      <c r="O93" s="87"/>
      <c r="P93" s="87"/>
      <c r="Q93" s="87"/>
      <c r="R93" s="87"/>
      <c r="S93" s="87"/>
      <c r="T93" s="87"/>
      <c r="U93" s="88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142</v>
      </c>
      <c r="AU93" s="18" t="s">
        <v>80</v>
      </c>
    </row>
    <row r="94" s="2" customFormat="1">
      <c r="A94" s="40"/>
      <c r="B94" s="41"/>
      <c r="C94" s="42"/>
      <c r="D94" s="212" t="s">
        <v>144</v>
      </c>
      <c r="E94" s="42"/>
      <c r="F94" s="216" t="s">
        <v>601</v>
      </c>
      <c r="G94" s="42"/>
      <c r="H94" s="42"/>
      <c r="I94" s="149"/>
      <c r="J94" s="42"/>
      <c r="K94" s="42"/>
      <c r="L94" s="46"/>
      <c r="M94" s="214"/>
      <c r="N94" s="215"/>
      <c r="O94" s="87"/>
      <c r="P94" s="87"/>
      <c r="Q94" s="87"/>
      <c r="R94" s="87"/>
      <c r="S94" s="87"/>
      <c r="T94" s="87"/>
      <c r="U94" s="88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144</v>
      </c>
      <c r="AU94" s="18" t="s">
        <v>80</v>
      </c>
    </row>
    <row r="95" s="2" customFormat="1" ht="21.75" customHeight="1">
      <c r="A95" s="40"/>
      <c r="B95" s="41"/>
      <c r="C95" s="199" t="s">
        <v>139</v>
      </c>
      <c r="D95" s="199" t="s">
        <v>135</v>
      </c>
      <c r="E95" s="200" t="s">
        <v>146</v>
      </c>
      <c r="F95" s="201" t="s">
        <v>147</v>
      </c>
      <c r="G95" s="202" t="s">
        <v>148</v>
      </c>
      <c r="H95" s="203">
        <v>53.607999999999997</v>
      </c>
      <c r="I95" s="204"/>
      <c r="J95" s="205">
        <f>ROUND(I95*H95,2)</f>
        <v>0</v>
      </c>
      <c r="K95" s="201" t="s">
        <v>39</v>
      </c>
      <c r="L95" s="46"/>
      <c r="M95" s="206" t="s">
        <v>39</v>
      </c>
      <c r="N95" s="207" t="s">
        <v>53</v>
      </c>
      <c r="O95" s="87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8">
        <f>S95*H95</f>
        <v>0</v>
      </c>
      <c r="U95" s="209" t="s">
        <v>39</v>
      </c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0" t="s">
        <v>139</v>
      </c>
      <c r="AT95" s="210" t="s">
        <v>135</v>
      </c>
      <c r="AU95" s="210" t="s">
        <v>80</v>
      </c>
      <c r="AY95" s="18" t="s">
        <v>140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8" t="s">
        <v>139</v>
      </c>
      <c r="BK95" s="211">
        <f>ROUND(I95*H95,2)</f>
        <v>0</v>
      </c>
      <c r="BL95" s="18" t="s">
        <v>139</v>
      </c>
      <c r="BM95" s="210" t="s">
        <v>602</v>
      </c>
    </row>
    <row r="96" s="2" customFormat="1">
      <c r="A96" s="40"/>
      <c r="B96" s="41"/>
      <c r="C96" s="42"/>
      <c r="D96" s="212" t="s">
        <v>142</v>
      </c>
      <c r="E96" s="42"/>
      <c r="F96" s="213" t="s">
        <v>150</v>
      </c>
      <c r="G96" s="42"/>
      <c r="H96" s="42"/>
      <c r="I96" s="149"/>
      <c r="J96" s="42"/>
      <c r="K96" s="42"/>
      <c r="L96" s="46"/>
      <c r="M96" s="214"/>
      <c r="N96" s="215"/>
      <c r="O96" s="87"/>
      <c r="P96" s="87"/>
      <c r="Q96" s="87"/>
      <c r="R96" s="87"/>
      <c r="S96" s="87"/>
      <c r="T96" s="87"/>
      <c r="U96" s="88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142</v>
      </c>
      <c r="AU96" s="18" t="s">
        <v>80</v>
      </c>
    </row>
    <row r="97" s="2" customFormat="1" ht="16.5" customHeight="1">
      <c r="A97" s="40"/>
      <c r="B97" s="41"/>
      <c r="C97" s="199" t="s">
        <v>162</v>
      </c>
      <c r="D97" s="199" t="s">
        <v>135</v>
      </c>
      <c r="E97" s="200" t="s">
        <v>603</v>
      </c>
      <c r="F97" s="201" t="s">
        <v>604</v>
      </c>
      <c r="G97" s="202" t="s">
        <v>155</v>
      </c>
      <c r="H97" s="203">
        <v>30</v>
      </c>
      <c r="I97" s="204"/>
      <c r="J97" s="205">
        <f>ROUND(I97*H97,2)</f>
        <v>0</v>
      </c>
      <c r="K97" s="201" t="s">
        <v>39</v>
      </c>
      <c r="L97" s="46"/>
      <c r="M97" s="206" t="s">
        <v>39</v>
      </c>
      <c r="N97" s="207" t="s">
        <v>53</v>
      </c>
      <c r="O97" s="87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8">
        <f>S97*H97</f>
        <v>0</v>
      </c>
      <c r="U97" s="209" t="s">
        <v>39</v>
      </c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139</v>
      </c>
      <c r="AT97" s="210" t="s">
        <v>135</v>
      </c>
      <c r="AU97" s="210" t="s">
        <v>80</v>
      </c>
      <c r="AY97" s="18" t="s">
        <v>140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8" t="s">
        <v>139</v>
      </c>
      <c r="BK97" s="211">
        <f>ROUND(I97*H97,2)</f>
        <v>0</v>
      </c>
      <c r="BL97" s="18" t="s">
        <v>139</v>
      </c>
      <c r="BM97" s="210" t="s">
        <v>605</v>
      </c>
    </row>
    <row r="98" s="2" customFormat="1">
      <c r="A98" s="40"/>
      <c r="B98" s="41"/>
      <c r="C98" s="42"/>
      <c r="D98" s="212" t="s">
        <v>142</v>
      </c>
      <c r="E98" s="42"/>
      <c r="F98" s="213" t="s">
        <v>606</v>
      </c>
      <c r="G98" s="42"/>
      <c r="H98" s="42"/>
      <c r="I98" s="149"/>
      <c r="J98" s="42"/>
      <c r="K98" s="42"/>
      <c r="L98" s="46"/>
      <c r="M98" s="214"/>
      <c r="N98" s="215"/>
      <c r="O98" s="87"/>
      <c r="P98" s="87"/>
      <c r="Q98" s="87"/>
      <c r="R98" s="87"/>
      <c r="S98" s="87"/>
      <c r="T98" s="87"/>
      <c r="U98" s="88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142</v>
      </c>
      <c r="AU98" s="18" t="s">
        <v>80</v>
      </c>
    </row>
    <row r="99" s="2" customFormat="1">
      <c r="A99" s="40"/>
      <c r="B99" s="41"/>
      <c r="C99" s="42"/>
      <c r="D99" s="212" t="s">
        <v>144</v>
      </c>
      <c r="E99" s="42"/>
      <c r="F99" s="216" t="s">
        <v>607</v>
      </c>
      <c r="G99" s="42"/>
      <c r="H99" s="42"/>
      <c r="I99" s="149"/>
      <c r="J99" s="42"/>
      <c r="K99" s="42"/>
      <c r="L99" s="46"/>
      <c r="M99" s="214"/>
      <c r="N99" s="215"/>
      <c r="O99" s="87"/>
      <c r="P99" s="87"/>
      <c r="Q99" s="87"/>
      <c r="R99" s="87"/>
      <c r="S99" s="87"/>
      <c r="T99" s="87"/>
      <c r="U99" s="88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144</v>
      </c>
      <c r="AU99" s="18" t="s">
        <v>80</v>
      </c>
    </row>
    <row r="100" s="2" customFormat="1" ht="16.5" customHeight="1">
      <c r="A100" s="40"/>
      <c r="B100" s="41"/>
      <c r="C100" s="199" t="s">
        <v>169</v>
      </c>
      <c r="D100" s="199" t="s">
        <v>135</v>
      </c>
      <c r="E100" s="200" t="s">
        <v>153</v>
      </c>
      <c r="F100" s="201" t="s">
        <v>154</v>
      </c>
      <c r="G100" s="202" t="s">
        <v>155</v>
      </c>
      <c r="H100" s="203">
        <v>73</v>
      </c>
      <c r="I100" s="204"/>
      <c r="J100" s="205">
        <f>ROUND(I100*H100,2)</f>
        <v>0</v>
      </c>
      <c r="K100" s="201" t="s">
        <v>39</v>
      </c>
      <c r="L100" s="46"/>
      <c r="M100" s="206" t="s">
        <v>39</v>
      </c>
      <c r="N100" s="207" t="s">
        <v>53</v>
      </c>
      <c r="O100" s="87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8">
        <f>S100*H100</f>
        <v>0</v>
      </c>
      <c r="U100" s="209" t="s">
        <v>39</v>
      </c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0" t="s">
        <v>139</v>
      </c>
      <c r="AT100" s="210" t="s">
        <v>135</v>
      </c>
      <c r="AU100" s="210" t="s">
        <v>80</v>
      </c>
      <c r="AY100" s="18" t="s">
        <v>140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8" t="s">
        <v>139</v>
      </c>
      <c r="BK100" s="211">
        <f>ROUND(I100*H100,2)</f>
        <v>0</v>
      </c>
      <c r="BL100" s="18" t="s">
        <v>139</v>
      </c>
      <c r="BM100" s="210" t="s">
        <v>608</v>
      </c>
    </row>
    <row r="101" s="2" customFormat="1">
      <c r="A101" s="40"/>
      <c r="B101" s="41"/>
      <c r="C101" s="42"/>
      <c r="D101" s="212" t="s">
        <v>142</v>
      </c>
      <c r="E101" s="42"/>
      <c r="F101" s="213" t="s">
        <v>157</v>
      </c>
      <c r="G101" s="42"/>
      <c r="H101" s="42"/>
      <c r="I101" s="149"/>
      <c r="J101" s="42"/>
      <c r="K101" s="42"/>
      <c r="L101" s="46"/>
      <c r="M101" s="214"/>
      <c r="N101" s="215"/>
      <c r="O101" s="87"/>
      <c r="P101" s="87"/>
      <c r="Q101" s="87"/>
      <c r="R101" s="87"/>
      <c r="S101" s="87"/>
      <c r="T101" s="87"/>
      <c r="U101" s="88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142</v>
      </c>
      <c r="AU101" s="18" t="s">
        <v>80</v>
      </c>
    </row>
    <row r="102" s="2" customFormat="1">
      <c r="A102" s="40"/>
      <c r="B102" s="41"/>
      <c r="C102" s="42"/>
      <c r="D102" s="212" t="s">
        <v>144</v>
      </c>
      <c r="E102" s="42"/>
      <c r="F102" s="216" t="s">
        <v>609</v>
      </c>
      <c r="G102" s="42"/>
      <c r="H102" s="42"/>
      <c r="I102" s="149"/>
      <c r="J102" s="42"/>
      <c r="K102" s="42"/>
      <c r="L102" s="46"/>
      <c r="M102" s="214"/>
      <c r="N102" s="215"/>
      <c r="O102" s="87"/>
      <c r="P102" s="87"/>
      <c r="Q102" s="87"/>
      <c r="R102" s="87"/>
      <c r="S102" s="87"/>
      <c r="T102" s="87"/>
      <c r="U102" s="88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144</v>
      </c>
      <c r="AU102" s="18" t="s">
        <v>80</v>
      </c>
    </row>
    <row r="103" s="2" customFormat="1" ht="16.5" customHeight="1">
      <c r="A103" s="40"/>
      <c r="B103" s="41"/>
      <c r="C103" s="199" t="s">
        <v>175</v>
      </c>
      <c r="D103" s="199" t="s">
        <v>135</v>
      </c>
      <c r="E103" s="200" t="s">
        <v>610</v>
      </c>
      <c r="F103" s="201" t="s">
        <v>611</v>
      </c>
      <c r="G103" s="202" t="s">
        <v>593</v>
      </c>
      <c r="H103" s="203">
        <v>0.073999999999999996</v>
      </c>
      <c r="I103" s="204"/>
      <c r="J103" s="205">
        <f>ROUND(I103*H103,2)</f>
        <v>0</v>
      </c>
      <c r="K103" s="201" t="s">
        <v>39</v>
      </c>
      <c r="L103" s="46"/>
      <c r="M103" s="206" t="s">
        <v>39</v>
      </c>
      <c r="N103" s="207" t="s">
        <v>53</v>
      </c>
      <c r="O103" s="87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8">
        <f>S103*H103</f>
        <v>0</v>
      </c>
      <c r="U103" s="209" t="s">
        <v>39</v>
      </c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0" t="s">
        <v>139</v>
      </c>
      <c r="AT103" s="210" t="s">
        <v>135</v>
      </c>
      <c r="AU103" s="210" t="s">
        <v>80</v>
      </c>
      <c r="AY103" s="18" t="s">
        <v>140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8" t="s">
        <v>139</v>
      </c>
      <c r="BK103" s="211">
        <f>ROUND(I103*H103,2)</f>
        <v>0</v>
      </c>
      <c r="BL103" s="18" t="s">
        <v>139</v>
      </c>
      <c r="BM103" s="210" t="s">
        <v>612</v>
      </c>
    </row>
    <row r="104" s="2" customFormat="1">
      <c r="A104" s="40"/>
      <c r="B104" s="41"/>
      <c r="C104" s="42"/>
      <c r="D104" s="212" t="s">
        <v>142</v>
      </c>
      <c r="E104" s="42"/>
      <c r="F104" s="213" t="s">
        <v>613</v>
      </c>
      <c r="G104" s="42"/>
      <c r="H104" s="42"/>
      <c r="I104" s="149"/>
      <c r="J104" s="42"/>
      <c r="K104" s="42"/>
      <c r="L104" s="46"/>
      <c r="M104" s="214"/>
      <c r="N104" s="215"/>
      <c r="O104" s="87"/>
      <c r="P104" s="87"/>
      <c r="Q104" s="87"/>
      <c r="R104" s="87"/>
      <c r="S104" s="87"/>
      <c r="T104" s="87"/>
      <c r="U104" s="88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142</v>
      </c>
      <c r="AU104" s="18" t="s">
        <v>80</v>
      </c>
    </row>
    <row r="105" s="2" customFormat="1">
      <c r="A105" s="40"/>
      <c r="B105" s="41"/>
      <c r="C105" s="42"/>
      <c r="D105" s="212" t="s">
        <v>144</v>
      </c>
      <c r="E105" s="42"/>
      <c r="F105" s="216" t="s">
        <v>607</v>
      </c>
      <c r="G105" s="42"/>
      <c r="H105" s="42"/>
      <c r="I105" s="149"/>
      <c r="J105" s="42"/>
      <c r="K105" s="42"/>
      <c r="L105" s="46"/>
      <c r="M105" s="214"/>
      <c r="N105" s="215"/>
      <c r="O105" s="87"/>
      <c r="P105" s="87"/>
      <c r="Q105" s="87"/>
      <c r="R105" s="87"/>
      <c r="S105" s="87"/>
      <c r="T105" s="87"/>
      <c r="U105" s="88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144</v>
      </c>
      <c r="AU105" s="18" t="s">
        <v>80</v>
      </c>
    </row>
    <row r="106" s="2" customFormat="1" ht="16.5" customHeight="1">
      <c r="A106" s="40"/>
      <c r="B106" s="41"/>
      <c r="C106" s="199" t="s">
        <v>181</v>
      </c>
      <c r="D106" s="199" t="s">
        <v>135</v>
      </c>
      <c r="E106" s="200" t="s">
        <v>158</v>
      </c>
      <c r="F106" s="201" t="s">
        <v>159</v>
      </c>
      <c r="G106" s="202" t="s">
        <v>148</v>
      </c>
      <c r="H106" s="203">
        <v>53.607999999999997</v>
      </c>
      <c r="I106" s="204"/>
      <c r="J106" s="205">
        <f>ROUND(I106*H106,2)</f>
        <v>0</v>
      </c>
      <c r="K106" s="201" t="s">
        <v>39</v>
      </c>
      <c r="L106" s="46"/>
      <c r="M106" s="206" t="s">
        <v>39</v>
      </c>
      <c r="N106" s="207" t="s">
        <v>53</v>
      </c>
      <c r="O106" s="87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8">
        <f>S106*H106</f>
        <v>0</v>
      </c>
      <c r="U106" s="209" t="s">
        <v>39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0" t="s">
        <v>139</v>
      </c>
      <c r="AT106" s="210" t="s">
        <v>135</v>
      </c>
      <c r="AU106" s="210" t="s">
        <v>80</v>
      </c>
      <c r="AY106" s="18" t="s">
        <v>140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8" t="s">
        <v>139</v>
      </c>
      <c r="BK106" s="211">
        <f>ROUND(I106*H106,2)</f>
        <v>0</v>
      </c>
      <c r="BL106" s="18" t="s">
        <v>139</v>
      </c>
      <c r="BM106" s="210" t="s">
        <v>614</v>
      </c>
    </row>
    <row r="107" s="2" customFormat="1">
      <c r="A107" s="40"/>
      <c r="B107" s="41"/>
      <c r="C107" s="42"/>
      <c r="D107" s="212" t="s">
        <v>142</v>
      </c>
      <c r="E107" s="42"/>
      <c r="F107" s="213" t="s">
        <v>161</v>
      </c>
      <c r="G107" s="42"/>
      <c r="H107" s="42"/>
      <c r="I107" s="149"/>
      <c r="J107" s="42"/>
      <c r="K107" s="42"/>
      <c r="L107" s="46"/>
      <c r="M107" s="214"/>
      <c r="N107" s="215"/>
      <c r="O107" s="87"/>
      <c r="P107" s="87"/>
      <c r="Q107" s="87"/>
      <c r="R107" s="87"/>
      <c r="S107" s="87"/>
      <c r="T107" s="87"/>
      <c r="U107" s="88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142</v>
      </c>
      <c r="AU107" s="18" t="s">
        <v>80</v>
      </c>
    </row>
    <row r="108" s="2" customFormat="1">
      <c r="A108" s="40"/>
      <c r="B108" s="41"/>
      <c r="C108" s="42"/>
      <c r="D108" s="212" t="s">
        <v>144</v>
      </c>
      <c r="E108" s="42"/>
      <c r="F108" s="216" t="s">
        <v>615</v>
      </c>
      <c r="G108" s="42"/>
      <c r="H108" s="42"/>
      <c r="I108" s="149"/>
      <c r="J108" s="42"/>
      <c r="K108" s="42"/>
      <c r="L108" s="46"/>
      <c r="M108" s="214"/>
      <c r="N108" s="215"/>
      <c r="O108" s="87"/>
      <c r="P108" s="87"/>
      <c r="Q108" s="87"/>
      <c r="R108" s="87"/>
      <c r="S108" s="87"/>
      <c r="T108" s="87"/>
      <c r="U108" s="88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144</v>
      </c>
      <c r="AU108" s="18" t="s">
        <v>80</v>
      </c>
    </row>
    <row r="109" s="2" customFormat="1" ht="21.75" customHeight="1">
      <c r="A109" s="40"/>
      <c r="B109" s="41"/>
      <c r="C109" s="199" t="s">
        <v>187</v>
      </c>
      <c r="D109" s="199" t="s">
        <v>135</v>
      </c>
      <c r="E109" s="200" t="s">
        <v>163</v>
      </c>
      <c r="F109" s="201" t="s">
        <v>164</v>
      </c>
      <c r="G109" s="202" t="s">
        <v>165</v>
      </c>
      <c r="H109" s="203">
        <v>44</v>
      </c>
      <c r="I109" s="204"/>
      <c r="J109" s="205">
        <f>ROUND(I109*H109,2)</f>
        <v>0</v>
      </c>
      <c r="K109" s="201" t="s">
        <v>39</v>
      </c>
      <c r="L109" s="46"/>
      <c r="M109" s="206" t="s">
        <v>39</v>
      </c>
      <c r="N109" s="207" t="s">
        <v>53</v>
      </c>
      <c r="O109" s="87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8">
        <f>S109*H109</f>
        <v>0</v>
      </c>
      <c r="U109" s="209" t="s">
        <v>39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0" t="s">
        <v>139</v>
      </c>
      <c r="AT109" s="210" t="s">
        <v>135</v>
      </c>
      <c r="AU109" s="210" t="s">
        <v>80</v>
      </c>
      <c r="AY109" s="18" t="s">
        <v>140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8" t="s">
        <v>139</v>
      </c>
      <c r="BK109" s="211">
        <f>ROUND(I109*H109,2)</f>
        <v>0</v>
      </c>
      <c r="BL109" s="18" t="s">
        <v>139</v>
      </c>
      <c r="BM109" s="210" t="s">
        <v>616</v>
      </c>
    </row>
    <row r="110" s="2" customFormat="1">
      <c r="A110" s="40"/>
      <c r="B110" s="41"/>
      <c r="C110" s="42"/>
      <c r="D110" s="212" t="s">
        <v>142</v>
      </c>
      <c r="E110" s="42"/>
      <c r="F110" s="213" t="s">
        <v>167</v>
      </c>
      <c r="G110" s="42"/>
      <c r="H110" s="42"/>
      <c r="I110" s="149"/>
      <c r="J110" s="42"/>
      <c r="K110" s="42"/>
      <c r="L110" s="46"/>
      <c r="M110" s="214"/>
      <c r="N110" s="215"/>
      <c r="O110" s="87"/>
      <c r="P110" s="87"/>
      <c r="Q110" s="87"/>
      <c r="R110" s="87"/>
      <c r="S110" s="87"/>
      <c r="T110" s="87"/>
      <c r="U110" s="88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142</v>
      </c>
      <c r="AU110" s="18" t="s">
        <v>80</v>
      </c>
    </row>
    <row r="111" s="2" customFormat="1">
      <c r="A111" s="40"/>
      <c r="B111" s="41"/>
      <c r="C111" s="42"/>
      <c r="D111" s="212" t="s">
        <v>144</v>
      </c>
      <c r="E111" s="42"/>
      <c r="F111" s="216" t="s">
        <v>617</v>
      </c>
      <c r="G111" s="42"/>
      <c r="H111" s="42"/>
      <c r="I111" s="149"/>
      <c r="J111" s="42"/>
      <c r="K111" s="42"/>
      <c r="L111" s="46"/>
      <c r="M111" s="214"/>
      <c r="N111" s="215"/>
      <c r="O111" s="87"/>
      <c r="P111" s="87"/>
      <c r="Q111" s="87"/>
      <c r="R111" s="87"/>
      <c r="S111" s="87"/>
      <c r="T111" s="87"/>
      <c r="U111" s="88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144</v>
      </c>
      <c r="AU111" s="18" t="s">
        <v>80</v>
      </c>
    </row>
    <row r="112" s="2" customFormat="1" ht="21.75" customHeight="1">
      <c r="A112" s="40"/>
      <c r="B112" s="41"/>
      <c r="C112" s="199" t="s">
        <v>193</v>
      </c>
      <c r="D112" s="199" t="s">
        <v>135</v>
      </c>
      <c r="E112" s="200" t="s">
        <v>170</v>
      </c>
      <c r="F112" s="201" t="s">
        <v>171</v>
      </c>
      <c r="G112" s="202" t="s">
        <v>165</v>
      </c>
      <c r="H112" s="203">
        <v>22</v>
      </c>
      <c r="I112" s="204"/>
      <c r="J112" s="205">
        <f>ROUND(I112*H112,2)</f>
        <v>0</v>
      </c>
      <c r="K112" s="201" t="s">
        <v>39</v>
      </c>
      <c r="L112" s="46"/>
      <c r="M112" s="206" t="s">
        <v>39</v>
      </c>
      <c r="N112" s="207" t="s">
        <v>53</v>
      </c>
      <c r="O112" s="87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8">
        <f>S112*H112</f>
        <v>0</v>
      </c>
      <c r="U112" s="209" t="s">
        <v>39</v>
      </c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0" t="s">
        <v>139</v>
      </c>
      <c r="AT112" s="210" t="s">
        <v>135</v>
      </c>
      <c r="AU112" s="210" t="s">
        <v>80</v>
      </c>
      <c r="AY112" s="18" t="s">
        <v>140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8" t="s">
        <v>139</v>
      </c>
      <c r="BK112" s="211">
        <f>ROUND(I112*H112,2)</f>
        <v>0</v>
      </c>
      <c r="BL112" s="18" t="s">
        <v>139</v>
      </c>
      <c r="BM112" s="210" t="s">
        <v>618</v>
      </c>
    </row>
    <row r="113" s="2" customFormat="1">
      <c r="A113" s="40"/>
      <c r="B113" s="41"/>
      <c r="C113" s="42"/>
      <c r="D113" s="212" t="s">
        <v>142</v>
      </c>
      <c r="E113" s="42"/>
      <c r="F113" s="213" t="s">
        <v>173</v>
      </c>
      <c r="G113" s="42"/>
      <c r="H113" s="42"/>
      <c r="I113" s="149"/>
      <c r="J113" s="42"/>
      <c r="K113" s="42"/>
      <c r="L113" s="46"/>
      <c r="M113" s="214"/>
      <c r="N113" s="215"/>
      <c r="O113" s="87"/>
      <c r="P113" s="87"/>
      <c r="Q113" s="87"/>
      <c r="R113" s="87"/>
      <c r="S113" s="87"/>
      <c r="T113" s="87"/>
      <c r="U113" s="88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142</v>
      </c>
      <c r="AU113" s="18" t="s">
        <v>80</v>
      </c>
    </row>
    <row r="114" s="2" customFormat="1">
      <c r="A114" s="40"/>
      <c r="B114" s="41"/>
      <c r="C114" s="42"/>
      <c r="D114" s="212" t="s">
        <v>144</v>
      </c>
      <c r="E114" s="42"/>
      <c r="F114" s="216" t="s">
        <v>619</v>
      </c>
      <c r="G114" s="42"/>
      <c r="H114" s="42"/>
      <c r="I114" s="149"/>
      <c r="J114" s="42"/>
      <c r="K114" s="42"/>
      <c r="L114" s="46"/>
      <c r="M114" s="214"/>
      <c r="N114" s="215"/>
      <c r="O114" s="87"/>
      <c r="P114" s="87"/>
      <c r="Q114" s="87"/>
      <c r="R114" s="87"/>
      <c r="S114" s="87"/>
      <c r="T114" s="87"/>
      <c r="U114" s="88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144</v>
      </c>
      <c r="AU114" s="18" t="s">
        <v>80</v>
      </c>
    </row>
    <row r="115" s="2" customFormat="1" ht="21.75" customHeight="1">
      <c r="A115" s="40"/>
      <c r="B115" s="41"/>
      <c r="C115" s="199" t="s">
        <v>199</v>
      </c>
      <c r="D115" s="199" t="s">
        <v>135</v>
      </c>
      <c r="E115" s="200" t="s">
        <v>176</v>
      </c>
      <c r="F115" s="201" t="s">
        <v>177</v>
      </c>
      <c r="G115" s="202" t="s">
        <v>165</v>
      </c>
      <c r="H115" s="203">
        <v>10</v>
      </c>
      <c r="I115" s="204"/>
      <c r="J115" s="205">
        <f>ROUND(I115*H115,2)</f>
        <v>0</v>
      </c>
      <c r="K115" s="201" t="s">
        <v>39</v>
      </c>
      <c r="L115" s="46"/>
      <c r="M115" s="206" t="s">
        <v>39</v>
      </c>
      <c r="N115" s="207" t="s">
        <v>53</v>
      </c>
      <c r="O115" s="87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8">
        <f>S115*H115</f>
        <v>0</v>
      </c>
      <c r="U115" s="209" t="s">
        <v>39</v>
      </c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139</v>
      </c>
      <c r="AT115" s="210" t="s">
        <v>135</v>
      </c>
      <c r="AU115" s="210" t="s">
        <v>80</v>
      </c>
      <c r="AY115" s="18" t="s">
        <v>140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8" t="s">
        <v>139</v>
      </c>
      <c r="BK115" s="211">
        <f>ROUND(I115*H115,2)</f>
        <v>0</v>
      </c>
      <c r="BL115" s="18" t="s">
        <v>139</v>
      </c>
      <c r="BM115" s="210" t="s">
        <v>620</v>
      </c>
    </row>
    <row r="116" s="2" customFormat="1">
      <c r="A116" s="40"/>
      <c r="B116" s="41"/>
      <c r="C116" s="42"/>
      <c r="D116" s="212" t="s">
        <v>142</v>
      </c>
      <c r="E116" s="42"/>
      <c r="F116" s="213" t="s">
        <v>179</v>
      </c>
      <c r="G116" s="42"/>
      <c r="H116" s="42"/>
      <c r="I116" s="149"/>
      <c r="J116" s="42"/>
      <c r="K116" s="42"/>
      <c r="L116" s="46"/>
      <c r="M116" s="214"/>
      <c r="N116" s="215"/>
      <c r="O116" s="87"/>
      <c r="P116" s="87"/>
      <c r="Q116" s="87"/>
      <c r="R116" s="87"/>
      <c r="S116" s="87"/>
      <c r="T116" s="87"/>
      <c r="U116" s="88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142</v>
      </c>
      <c r="AU116" s="18" t="s">
        <v>80</v>
      </c>
    </row>
    <row r="117" s="2" customFormat="1">
      <c r="A117" s="40"/>
      <c r="B117" s="41"/>
      <c r="C117" s="42"/>
      <c r="D117" s="212" t="s">
        <v>144</v>
      </c>
      <c r="E117" s="42"/>
      <c r="F117" s="216" t="s">
        <v>621</v>
      </c>
      <c r="G117" s="42"/>
      <c r="H117" s="42"/>
      <c r="I117" s="149"/>
      <c r="J117" s="42"/>
      <c r="K117" s="42"/>
      <c r="L117" s="46"/>
      <c r="M117" s="214"/>
      <c r="N117" s="215"/>
      <c r="O117" s="87"/>
      <c r="P117" s="87"/>
      <c r="Q117" s="87"/>
      <c r="R117" s="87"/>
      <c r="S117" s="87"/>
      <c r="T117" s="87"/>
      <c r="U117" s="88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144</v>
      </c>
      <c r="AU117" s="18" t="s">
        <v>80</v>
      </c>
    </row>
    <row r="118" s="2" customFormat="1" ht="33" customHeight="1">
      <c r="A118" s="40"/>
      <c r="B118" s="41"/>
      <c r="C118" s="199" t="s">
        <v>205</v>
      </c>
      <c r="D118" s="199" t="s">
        <v>135</v>
      </c>
      <c r="E118" s="200" t="s">
        <v>622</v>
      </c>
      <c r="F118" s="201" t="s">
        <v>623</v>
      </c>
      <c r="G118" s="202" t="s">
        <v>165</v>
      </c>
      <c r="H118" s="203">
        <v>7</v>
      </c>
      <c r="I118" s="204"/>
      <c r="J118" s="205">
        <f>ROUND(I118*H118,2)</f>
        <v>0</v>
      </c>
      <c r="K118" s="201" t="s">
        <v>39</v>
      </c>
      <c r="L118" s="46"/>
      <c r="M118" s="206" t="s">
        <v>39</v>
      </c>
      <c r="N118" s="207" t="s">
        <v>53</v>
      </c>
      <c r="O118" s="87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8">
        <f>S118*H118</f>
        <v>0</v>
      </c>
      <c r="U118" s="209" t="s">
        <v>39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139</v>
      </c>
      <c r="AT118" s="210" t="s">
        <v>135</v>
      </c>
      <c r="AU118" s="210" t="s">
        <v>80</v>
      </c>
      <c r="AY118" s="18" t="s">
        <v>140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8" t="s">
        <v>139</v>
      </c>
      <c r="BK118" s="211">
        <f>ROUND(I118*H118,2)</f>
        <v>0</v>
      </c>
      <c r="BL118" s="18" t="s">
        <v>139</v>
      </c>
      <c r="BM118" s="210" t="s">
        <v>624</v>
      </c>
    </row>
    <row r="119" s="2" customFormat="1">
      <c r="A119" s="40"/>
      <c r="B119" s="41"/>
      <c r="C119" s="42"/>
      <c r="D119" s="212" t="s">
        <v>142</v>
      </c>
      <c r="E119" s="42"/>
      <c r="F119" s="213" t="s">
        <v>625</v>
      </c>
      <c r="G119" s="42"/>
      <c r="H119" s="42"/>
      <c r="I119" s="149"/>
      <c r="J119" s="42"/>
      <c r="K119" s="42"/>
      <c r="L119" s="46"/>
      <c r="M119" s="214"/>
      <c r="N119" s="215"/>
      <c r="O119" s="87"/>
      <c r="P119" s="87"/>
      <c r="Q119" s="87"/>
      <c r="R119" s="87"/>
      <c r="S119" s="87"/>
      <c r="T119" s="87"/>
      <c r="U119" s="88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142</v>
      </c>
      <c r="AU119" s="18" t="s">
        <v>80</v>
      </c>
    </row>
    <row r="120" s="2" customFormat="1">
      <c r="A120" s="40"/>
      <c r="B120" s="41"/>
      <c r="C120" s="42"/>
      <c r="D120" s="212" t="s">
        <v>144</v>
      </c>
      <c r="E120" s="42"/>
      <c r="F120" s="216" t="s">
        <v>626</v>
      </c>
      <c r="G120" s="42"/>
      <c r="H120" s="42"/>
      <c r="I120" s="149"/>
      <c r="J120" s="42"/>
      <c r="K120" s="42"/>
      <c r="L120" s="46"/>
      <c r="M120" s="214"/>
      <c r="N120" s="215"/>
      <c r="O120" s="87"/>
      <c r="P120" s="87"/>
      <c r="Q120" s="87"/>
      <c r="R120" s="87"/>
      <c r="S120" s="87"/>
      <c r="T120" s="87"/>
      <c r="U120" s="88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144</v>
      </c>
      <c r="AU120" s="18" t="s">
        <v>80</v>
      </c>
    </row>
    <row r="121" s="2" customFormat="1" ht="33" customHeight="1">
      <c r="A121" s="40"/>
      <c r="B121" s="41"/>
      <c r="C121" s="199" t="s">
        <v>210</v>
      </c>
      <c r="D121" s="199" t="s">
        <v>135</v>
      </c>
      <c r="E121" s="200" t="s">
        <v>182</v>
      </c>
      <c r="F121" s="201" t="s">
        <v>183</v>
      </c>
      <c r="G121" s="202" t="s">
        <v>165</v>
      </c>
      <c r="H121" s="203">
        <v>140</v>
      </c>
      <c r="I121" s="204"/>
      <c r="J121" s="205">
        <f>ROUND(I121*H121,2)</f>
        <v>0</v>
      </c>
      <c r="K121" s="201" t="s">
        <v>39</v>
      </c>
      <c r="L121" s="46"/>
      <c r="M121" s="206" t="s">
        <v>39</v>
      </c>
      <c r="N121" s="207" t="s">
        <v>53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8">
        <f>S121*H121</f>
        <v>0</v>
      </c>
      <c r="U121" s="209" t="s">
        <v>39</v>
      </c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0" t="s">
        <v>139</v>
      </c>
      <c r="AT121" s="210" t="s">
        <v>135</v>
      </c>
      <c r="AU121" s="210" t="s">
        <v>80</v>
      </c>
      <c r="AY121" s="18" t="s">
        <v>140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8" t="s">
        <v>139</v>
      </c>
      <c r="BK121" s="211">
        <f>ROUND(I121*H121,2)</f>
        <v>0</v>
      </c>
      <c r="BL121" s="18" t="s">
        <v>139</v>
      </c>
      <c r="BM121" s="210" t="s">
        <v>627</v>
      </c>
    </row>
    <row r="122" s="2" customFormat="1">
      <c r="A122" s="40"/>
      <c r="B122" s="41"/>
      <c r="C122" s="42"/>
      <c r="D122" s="212" t="s">
        <v>142</v>
      </c>
      <c r="E122" s="42"/>
      <c r="F122" s="213" t="s">
        <v>185</v>
      </c>
      <c r="G122" s="42"/>
      <c r="H122" s="42"/>
      <c r="I122" s="149"/>
      <c r="J122" s="42"/>
      <c r="K122" s="42"/>
      <c r="L122" s="46"/>
      <c r="M122" s="214"/>
      <c r="N122" s="215"/>
      <c r="O122" s="87"/>
      <c r="P122" s="87"/>
      <c r="Q122" s="87"/>
      <c r="R122" s="87"/>
      <c r="S122" s="87"/>
      <c r="T122" s="87"/>
      <c r="U122" s="88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142</v>
      </c>
      <c r="AU122" s="18" t="s">
        <v>80</v>
      </c>
    </row>
    <row r="123" s="2" customFormat="1">
      <c r="A123" s="40"/>
      <c r="B123" s="41"/>
      <c r="C123" s="42"/>
      <c r="D123" s="212" t="s">
        <v>144</v>
      </c>
      <c r="E123" s="42"/>
      <c r="F123" s="216" t="s">
        <v>628</v>
      </c>
      <c r="G123" s="42"/>
      <c r="H123" s="42"/>
      <c r="I123" s="149"/>
      <c r="J123" s="42"/>
      <c r="K123" s="42"/>
      <c r="L123" s="46"/>
      <c r="M123" s="214"/>
      <c r="N123" s="215"/>
      <c r="O123" s="87"/>
      <c r="P123" s="87"/>
      <c r="Q123" s="87"/>
      <c r="R123" s="87"/>
      <c r="S123" s="87"/>
      <c r="T123" s="87"/>
      <c r="U123" s="88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144</v>
      </c>
      <c r="AU123" s="18" t="s">
        <v>80</v>
      </c>
    </row>
    <row r="124" s="2" customFormat="1" ht="16.5" customHeight="1">
      <c r="A124" s="40"/>
      <c r="B124" s="41"/>
      <c r="C124" s="199" t="s">
        <v>216</v>
      </c>
      <c r="D124" s="199" t="s">
        <v>135</v>
      </c>
      <c r="E124" s="200" t="s">
        <v>188</v>
      </c>
      <c r="F124" s="201" t="s">
        <v>189</v>
      </c>
      <c r="G124" s="202" t="s">
        <v>148</v>
      </c>
      <c r="H124" s="203">
        <v>7</v>
      </c>
      <c r="I124" s="204"/>
      <c r="J124" s="205">
        <f>ROUND(I124*H124,2)</f>
        <v>0</v>
      </c>
      <c r="K124" s="201" t="s">
        <v>39</v>
      </c>
      <c r="L124" s="46"/>
      <c r="M124" s="206" t="s">
        <v>39</v>
      </c>
      <c r="N124" s="207" t="s">
        <v>53</v>
      </c>
      <c r="O124" s="87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8">
        <f>S124*H124</f>
        <v>0</v>
      </c>
      <c r="U124" s="209" t="s">
        <v>39</v>
      </c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139</v>
      </c>
      <c r="AT124" s="210" t="s">
        <v>135</v>
      </c>
      <c r="AU124" s="210" t="s">
        <v>80</v>
      </c>
      <c r="AY124" s="18" t="s">
        <v>140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8" t="s">
        <v>139</v>
      </c>
      <c r="BK124" s="211">
        <f>ROUND(I124*H124,2)</f>
        <v>0</v>
      </c>
      <c r="BL124" s="18" t="s">
        <v>139</v>
      </c>
      <c r="BM124" s="210" t="s">
        <v>629</v>
      </c>
    </row>
    <row r="125" s="2" customFormat="1">
      <c r="A125" s="40"/>
      <c r="B125" s="41"/>
      <c r="C125" s="42"/>
      <c r="D125" s="212" t="s">
        <v>142</v>
      </c>
      <c r="E125" s="42"/>
      <c r="F125" s="213" t="s">
        <v>191</v>
      </c>
      <c r="G125" s="42"/>
      <c r="H125" s="42"/>
      <c r="I125" s="149"/>
      <c r="J125" s="42"/>
      <c r="K125" s="42"/>
      <c r="L125" s="46"/>
      <c r="M125" s="214"/>
      <c r="N125" s="215"/>
      <c r="O125" s="87"/>
      <c r="P125" s="87"/>
      <c r="Q125" s="87"/>
      <c r="R125" s="87"/>
      <c r="S125" s="87"/>
      <c r="T125" s="87"/>
      <c r="U125" s="88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142</v>
      </c>
      <c r="AU125" s="18" t="s">
        <v>80</v>
      </c>
    </row>
    <row r="126" s="2" customFormat="1">
      <c r="A126" s="40"/>
      <c r="B126" s="41"/>
      <c r="C126" s="42"/>
      <c r="D126" s="212" t="s">
        <v>144</v>
      </c>
      <c r="E126" s="42"/>
      <c r="F126" s="216" t="s">
        <v>630</v>
      </c>
      <c r="G126" s="42"/>
      <c r="H126" s="42"/>
      <c r="I126" s="149"/>
      <c r="J126" s="42"/>
      <c r="K126" s="42"/>
      <c r="L126" s="46"/>
      <c r="M126" s="214"/>
      <c r="N126" s="215"/>
      <c r="O126" s="87"/>
      <c r="P126" s="87"/>
      <c r="Q126" s="87"/>
      <c r="R126" s="87"/>
      <c r="S126" s="87"/>
      <c r="T126" s="87"/>
      <c r="U126" s="88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144</v>
      </c>
      <c r="AU126" s="18" t="s">
        <v>80</v>
      </c>
    </row>
    <row r="127" s="2" customFormat="1" ht="21.75" customHeight="1">
      <c r="A127" s="40"/>
      <c r="B127" s="41"/>
      <c r="C127" s="199" t="s">
        <v>8</v>
      </c>
      <c r="D127" s="199" t="s">
        <v>135</v>
      </c>
      <c r="E127" s="200" t="s">
        <v>194</v>
      </c>
      <c r="F127" s="201" t="s">
        <v>195</v>
      </c>
      <c r="G127" s="202" t="s">
        <v>148</v>
      </c>
      <c r="H127" s="203">
        <v>50</v>
      </c>
      <c r="I127" s="204"/>
      <c r="J127" s="205">
        <f>ROUND(I127*H127,2)</f>
        <v>0</v>
      </c>
      <c r="K127" s="201" t="s">
        <v>39</v>
      </c>
      <c r="L127" s="46"/>
      <c r="M127" s="206" t="s">
        <v>39</v>
      </c>
      <c r="N127" s="207" t="s">
        <v>53</v>
      </c>
      <c r="O127" s="87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8">
        <f>S127*H127</f>
        <v>0</v>
      </c>
      <c r="U127" s="209" t="s">
        <v>39</v>
      </c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0" t="s">
        <v>139</v>
      </c>
      <c r="AT127" s="210" t="s">
        <v>135</v>
      </c>
      <c r="AU127" s="210" t="s">
        <v>80</v>
      </c>
      <c r="AY127" s="18" t="s">
        <v>140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8" t="s">
        <v>139</v>
      </c>
      <c r="BK127" s="211">
        <f>ROUND(I127*H127,2)</f>
        <v>0</v>
      </c>
      <c r="BL127" s="18" t="s">
        <v>139</v>
      </c>
      <c r="BM127" s="210" t="s">
        <v>631</v>
      </c>
    </row>
    <row r="128" s="2" customFormat="1">
      <c r="A128" s="40"/>
      <c r="B128" s="41"/>
      <c r="C128" s="42"/>
      <c r="D128" s="212" t="s">
        <v>142</v>
      </c>
      <c r="E128" s="42"/>
      <c r="F128" s="213" t="s">
        <v>197</v>
      </c>
      <c r="G128" s="42"/>
      <c r="H128" s="42"/>
      <c r="I128" s="149"/>
      <c r="J128" s="42"/>
      <c r="K128" s="42"/>
      <c r="L128" s="46"/>
      <c r="M128" s="214"/>
      <c r="N128" s="215"/>
      <c r="O128" s="87"/>
      <c r="P128" s="87"/>
      <c r="Q128" s="87"/>
      <c r="R128" s="87"/>
      <c r="S128" s="87"/>
      <c r="T128" s="87"/>
      <c r="U128" s="88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142</v>
      </c>
      <c r="AU128" s="18" t="s">
        <v>80</v>
      </c>
    </row>
    <row r="129" s="2" customFormat="1">
      <c r="A129" s="40"/>
      <c r="B129" s="41"/>
      <c r="C129" s="42"/>
      <c r="D129" s="212" t="s">
        <v>144</v>
      </c>
      <c r="E129" s="42"/>
      <c r="F129" s="216" t="s">
        <v>632</v>
      </c>
      <c r="G129" s="42"/>
      <c r="H129" s="42"/>
      <c r="I129" s="149"/>
      <c r="J129" s="42"/>
      <c r="K129" s="42"/>
      <c r="L129" s="46"/>
      <c r="M129" s="214"/>
      <c r="N129" s="215"/>
      <c r="O129" s="87"/>
      <c r="P129" s="87"/>
      <c r="Q129" s="87"/>
      <c r="R129" s="87"/>
      <c r="S129" s="87"/>
      <c r="T129" s="87"/>
      <c r="U129" s="88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144</v>
      </c>
      <c r="AU129" s="18" t="s">
        <v>80</v>
      </c>
    </row>
    <row r="130" s="2" customFormat="1" ht="16.5" customHeight="1">
      <c r="A130" s="40"/>
      <c r="B130" s="41"/>
      <c r="C130" s="199" t="s">
        <v>227</v>
      </c>
      <c r="D130" s="199" t="s">
        <v>135</v>
      </c>
      <c r="E130" s="200" t="s">
        <v>200</v>
      </c>
      <c r="F130" s="201" t="s">
        <v>201</v>
      </c>
      <c r="G130" s="202" t="s">
        <v>148</v>
      </c>
      <c r="H130" s="203">
        <v>36</v>
      </c>
      <c r="I130" s="204"/>
      <c r="J130" s="205">
        <f>ROUND(I130*H130,2)</f>
        <v>0</v>
      </c>
      <c r="K130" s="201" t="s">
        <v>39</v>
      </c>
      <c r="L130" s="46"/>
      <c r="M130" s="206" t="s">
        <v>39</v>
      </c>
      <c r="N130" s="207" t="s">
        <v>53</v>
      </c>
      <c r="O130" s="8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8">
        <f>S130*H130</f>
        <v>0</v>
      </c>
      <c r="U130" s="209" t="s">
        <v>39</v>
      </c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0" t="s">
        <v>139</v>
      </c>
      <c r="AT130" s="210" t="s">
        <v>135</v>
      </c>
      <c r="AU130" s="210" t="s">
        <v>80</v>
      </c>
      <c r="AY130" s="18" t="s">
        <v>140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8" t="s">
        <v>139</v>
      </c>
      <c r="BK130" s="211">
        <f>ROUND(I130*H130,2)</f>
        <v>0</v>
      </c>
      <c r="BL130" s="18" t="s">
        <v>139</v>
      </c>
      <c r="BM130" s="210" t="s">
        <v>633</v>
      </c>
    </row>
    <row r="131" s="2" customFormat="1">
      <c r="A131" s="40"/>
      <c r="B131" s="41"/>
      <c r="C131" s="42"/>
      <c r="D131" s="212" t="s">
        <v>142</v>
      </c>
      <c r="E131" s="42"/>
      <c r="F131" s="213" t="s">
        <v>203</v>
      </c>
      <c r="G131" s="42"/>
      <c r="H131" s="42"/>
      <c r="I131" s="149"/>
      <c r="J131" s="42"/>
      <c r="K131" s="42"/>
      <c r="L131" s="46"/>
      <c r="M131" s="214"/>
      <c r="N131" s="215"/>
      <c r="O131" s="87"/>
      <c r="P131" s="87"/>
      <c r="Q131" s="87"/>
      <c r="R131" s="87"/>
      <c r="S131" s="87"/>
      <c r="T131" s="87"/>
      <c r="U131" s="88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142</v>
      </c>
      <c r="AU131" s="18" t="s">
        <v>80</v>
      </c>
    </row>
    <row r="132" s="2" customFormat="1">
      <c r="A132" s="40"/>
      <c r="B132" s="41"/>
      <c r="C132" s="42"/>
      <c r="D132" s="212" t="s">
        <v>144</v>
      </c>
      <c r="E132" s="42"/>
      <c r="F132" s="216" t="s">
        <v>204</v>
      </c>
      <c r="G132" s="42"/>
      <c r="H132" s="42"/>
      <c r="I132" s="149"/>
      <c r="J132" s="42"/>
      <c r="K132" s="42"/>
      <c r="L132" s="46"/>
      <c r="M132" s="214"/>
      <c r="N132" s="215"/>
      <c r="O132" s="87"/>
      <c r="P132" s="87"/>
      <c r="Q132" s="87"/>
      <c r="R132" s="87"/>
      <c r="S132" s="87"/>
      <c r="T132" s="87"/>
      <c r="U132" s="88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144</v>
      </c>
      <c r="AU132" s="18" t="s">
        <v>80</v>
      </c>
    </row>
    <row r="133" s="2" customFormat="1" ht="16.5" customHeight="1">
      <c r="A133" s="40"/>
      <c r="B133" s="41"/>
      <c r="C133" s="199" t="s">
        <v>233</v>
      </c>
      <c r="D133" s="199" t="s">
        <v>135</v>
      </c>
      <c r="E133" s="200" t="s">
        <v>206</v>
      </c>
      <c r="F133" s="201" t="s">
        <v>207</v>
      </c>
      <c r="G133" s="202" t="s">
        <v>165</v>
      </c>
      <c r="H133" s="203">
        <v>28</v>
      </c>
      <c r="I133" s="204"/>
      <c r="J133" s="205">
        <f>ROUND(I133*H133,2)</f>
        <v>0</v>
      </c>
      <c r="K133" s="201" t="s">
        <v>39</v>
      </c>
      <c r="L133" s="46"/>
      <c r="M133" s="206" t="s">
        <v>39</v>
      </c>
      <c r="N133" s="207" t="s">
        <v>53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8">
        <f>S133*H133</f>
        <v>0</v>
      </c>
      <c r="U133" s="209" t="s">
        <v>39</v>
      </c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139</v>
      </c>
      <c r="AT133" s="210" t="s">
        <v>135</v>
      </c>
      <c r="AU133" s="210" t="s">
        <v>80</v>
      </c>
      <c r="AY133" s="18" t="s">
        <v>140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8" t="s">
        <v>139</v>
      </c>
      <c r="BK133" s="211">
        <f>ROUND(I133*H133,2)</f>
        <v>0</v>
      </c>
      <c r="BL133" s="18" t="s">
        <v>139</v>
      </c>
      <c r="BM133" s="210" t="s">
        <v>634</v>
      </c>
    </row>
    <row r="134" s="2" customFormat="1">
      <c r="A134" s="40"/>
      <c r="B134" s="41"/>
      <c r="C134" s="42"/>
      <c r="D134" s="212" t="s">
        <v>142</v>
      </c>
      <c r="E134" s="42"/>
      <c r="F134" s="213" t="s">
        <v>209</v>
      </c>
      <c r="G134" s="42"/>
      <c r="H134" s="42"/>
      <c r="I134" s="149"/>
      <c r="J134" s="42"/>
      <c r="K134" s="42"/>
      <c r="L134" s="46"/>
      <c r="M134" s="214"/>
      <c r="N134" s="215"/>
      <c r="O134" s="87"/>
      <c r="P134" s="87"/>
      <c r="Q134" s="87"/>
      <c r="R134" s="87"/>
      <c r="S134" s="87"/>
      <c r="T134" s="87"/>
      <c r="U134" s="88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142</v>
      </c>
      <c r="AU134" s="18" t="s">
        <v>80</v>
      </c>
    </row>
    <row r="135" s="2" customFormat="1" ht="16.5" customHeight="1">
      <c r="A135" s="40"/>
      <c r="B135" s="41"/>
      <c r="C135" s="199" t="s">
        <v>238</v>
      </c>
      <c r="D135" s="199" t="s">
        <v>135</v>
      </c>
      <c r="E135" s="200" t="s">
        <v>211</v>
      </c>
      <c r="F135" s="201" t="s">
        <v>212</v>
      </c>
      <c r="G135" s="202" t="s">
        <v>165</v>
      </c>
      <c r="H135" s="203">
        <v>4</v>
      </c>
      <c r="I135" s="204"/>
      <c r="J135" s="205">
        <f>ROUND(I135*H135,2)</f>
        <v>0</v>
      </c>
      <c r="K135" s="201" t="s">
        <v>39</v>
      </c>
      <c r="L135" s="46"/>
      <c r="M135" s="206" t="s">
        <v>39</v>
      </c>
      <c r="N135" s="207" t="s">
        <v>53</v>
      </c>
      <c r="O135" s="87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8">
        <f>S135*H135</f>
        <v>0</v>
      </c>
      <c r="U135" s="209" t="s">
        <v>39</v>
      </c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0" t="s">
        <v>139</v>
      </c>
      <c r="AT135" s="210" t="s">
        <v>135</v>
      </c>
      <c r="AU135" s="210" t="s">
        <v>80</v>
      </c>
      <c r="AY135" s="18" t="s">
        <v>140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8" t="s">
        <v>139</v>
      </c>
      <c r="BK135" s="211">
        <f>ROUND(I135*H135,2)</f>
        <v>0</v>
      </c>
      <c r="BL135" s="18" t="s">
        <v>139</v>
      </c>
      <c r="BM135" s="210" t="s">
        <v>635</v>
      </c>
    </row>
    <row r="136" s="2" customFormat="1">
      <c r="A136" s="40"/>
      <c r="B136" s="41"/>
      <c r="C136" s="42"/>
      <c r="D136" s="212" t="s">
        <v>142</v>
      </c>
      <c r="E136" s="42"/>
      <c r="F136" s="213" t="s">
        <v>214</v>
      </c>
      <c r="G136" s="42"/>
      <c r="H136" s="42"/>
      <c r="I136" s="149"/>
      <c r="J136" s="42"/>
      <c r="K136" s="42"/>
      <c r="L136" s="46"/>
      <c r="M136" s="214"/>
      <c r="N136" s="215"/>
      <c r="O136" s="87"/>
      <c r="P136" s="87"/>
      <c r="Q136" s="87"/>
      <c r="R136" s="87"/>
      <c r="S136" s="87"/>
      <c r="T136" s="87"/>
      <c r="U136" s="88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142</v>
      </c>
      <c r="AU136" s="18" t="s">
        <v>80</v>
      </c>
    </row>
    <row r="137" s="2" customFormat="1">
      <c r="A137" s="40"/>
      <c r="B137" s="41"/>
      <c r="C137" s="42"/>
      <c r="D137" s="212" t="s">
        <v>144</v>
      </c>
      <c r="E137" s="42"/>
      <c r="F137" s="216" t="s">
        <v>636</v>
      </c>
      <c r="G137" s="42"/>
      <c r="H137" s="42"/>
      <c r="I137" s="149"/>
      <c r="J137" s="42"/>
      <c r="K137" s="42"/>
      <c r="L137" s="46"/>
      <c r="M137" s="214"/>
      <c r="N137" s="215"/>
      <c r="O137" s="87"/>
      <c r="P137" s="87"/>
      <c r="Q137" s="87"/>
      <c r="R137" s="87"/>
      <c r="S137" s="87"/>
      <c r="T137" s="87"/>
      <c r="U137" s="88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144</v>
      </c>
      <c r="AU137" s="18" t="s">
        <v>80</v>
      </c>
    </row>
    <row r="138" s="2" customFormat="1" ht="16.5" customHeight="1">
      <c r="A138" s="40"/>
      <c r="B138" s="41"/>
      <c r="C138" s="217" t="s">
        <v>244</v>
      </c>
      <c r="D138" s="217" t="s">
        <v>350</v>
      </c>
      <c r="E138" s="218" t="s">
        <v>351</v>
      </c>
      <c r="F138" s="219" t="s">
        <v>352</v>
      </c>
      <c r="G138" s="220" t="s">
        <v>278</v>
      </c>
      <c r="H138" s="221">
        <v>155</v>
      </c>
      <c r="I138" s="222"/>
      <c r="J138" s="223">
        <f>ROUND(I138*H138,2)</f>
        <v>0</v>
      </c>
      <c r="K138" s="219" t="s">
        <v>39</v>
      </c>
      <c r="L138" s="224"/>
      <c r="M138" s="225" t="s">
        <v>39</v>
      </c>
      <c r="N138" s="226" t="s">
        <v>53</v>
      </c>
      <c r="O138" s="8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8">
        <f>S138*H138</f>
        <v>0</v>
      </c>
      <c r="U138" s="209" t="s">
        <v>39</v>
      </c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0" t="s">
        <v>181</v>
      </c>
      <c r="AT138" s="210" t="s">
        <v>350</v>
      </c>
      <c r="AU138" s="210" t="s">
        <v>80</v>
      </c>
      <c r="AY138" s="18" t="s">
        <v>140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8" t="s">
        <v>139</v>
      </c>
      <c r="BK138" s="211">
        <f>ROUND(I138*H138,2)</f>
        <v>0</v>
      </c>
      <c r="BL138" s="18" t="s">
        <v>139</v>
      </c>
      <c r="BM138" s="210" t="s">
        <v>637</v>
      </c>
    </row>
    <row r="139" s="2" customFormat="1">
      <c r="A139" s="40"/>
      <c r="B139" s="41"/>
      <c r="C139" s="42"/>
      <c r="D139" s="212" t="s">
        <v>142</v>
      </c>
      <c r="E139" s="42"/>
      <c r="F139" s="213" t="s">
        <v>352</v>
      </c>
      <c r="G139" s="42"/>
      <c r="H139" s="42"/>
      <c r="I139" s="149"/>
      <c r="J139" s="42"/>
      <c r="K139" s="42"/>
      <c r="L139" s="46"/>
      <c r="M139" s="214"/>
      <c r="N139" s="215"/>
      <c r="O139" s="87"/>
      <c r="P139" s="87"/>
      <c r="Q139" s="87"/>
      <c r="R139" s="87"/>
      <c r="S139" s="87"/>
      <c r="T139" s="87"/>
      <c r="U139" s="88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142</v>
      </c>
      <c r="AU139" s="18" t="s">
        <v>80</v>
      </c>
    </row>
    <row r="140" s="2" customFormat="1">
      <c r="A140" s="40"/>
      <c r="B140" s="41"/>
      <c r="C140" s="42"/>
      <c r="D140" s="212" t="s">
        <v>144</v>
      </c>
      <c r="E140" s="42"/>
      <c r="F140" s="216" t="s">
        <v>638</v>
      </c>
      <c r="G140" s="42"/>
      <c r="H140" s="42"/>
      <c r="I140" s="149"/>
      <c r="J140" s="42"/>
      <c r="K140" s="42"/>
      <c r="L140" s="46"/>
      <c r="M140" s="214"/>
      <c r="N140" s="215"/>
      <c r="O140" s="87"/>
      <c r="P140" s="87"/>
      <c r="Q140" s="87"/>
      <c r="R140" s="87"/>
      <c r="S140" s="87"/>
      <c r="T140" s="87"/>
      <c r="U140" s="88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144</v>
      </c>
      <c r="AU140" s="18" t="s">
        <v>80</v>
      </c>
    </row>
    <row r="141" s="2" customFormat="1" ht="21.75" customHeight="1">
      <c r="A141" s="40"/>
      <c r="B141" s="41"/>
      <c r="C141" s="217" t="s">
        <v>249</v>
      </c>
      <c r="D141" s="217" t="s">
        <v>350</v>
      </c>
      <c r="E141" s="218" t="s">
        <v>355</v>
      </c>
      <c r="F141" s="219" t="s">
        <v>356</v>
      </c>
      <c r="G141" s="220" t="s">
        <v>165</v>
      </c>
      <c r="H141" s="221">
        <v>27</v>
      </c>
      <c r="I141" s="222"/>
      <c r="J141" s="223">
        <f>ROUND(I141*H141,2)</f>
        <v>0</v>
      </c>
      <c r="K141" s="219" t="s">
        <v>39</v>
      </c>
      <c r="L141" s="224"/>
      <c r="M141" s="225" t="s">
        <v>39</v>
      </c>
      <c r="N141" s="226" t="s">
        <v>53</v>
      </c>
      <c r="O141" s="87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8">
        <f>S141*H141</f>
        <v>0</v>
      </c>
      <c r="U141" s="209" t="s">
        <v>39</v>
      </c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0" t="s">
        <v>181</v>
      </c>
      <c r="AT141" s="210" t="s">
        <v>350</v>
      </c>
      <c r="AU141" s="210" t="s">
        <v>80</v>
      </c>
      <c r="AY141" s="18" t="s">
        <v>140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8" t="s">
        <v>139</v>
      </c>
      <c r="BK141" s="211">
        <f>ROUND(I141*H141,2)</f>
        <v>0</v>
      </c>
      <c r="BL141" s="18" t="s">
        <v>139</v>
      </c>
      <c r="BM141" s="210" t="s">
        <v>639</v>
      </c>
    </row>
    <row r="142" s="2" customFormat="1">
      <c r="A142" s="40"/>
      <c r="B142" s="41"/>
      <c r="C142" s="42"/>
      <c r="D142" s="212" t="s">
        <v>142</v>
      </c>
      <c r="E142" s="42"/>
      <c r="F142" s="213" t="s">
        <v>356</v>
      </c>
      <c r="G142" s="42"/>
      <c r="H142" s="42"/>
      <c r="I142" s="149"/>
      <c r="J142" s="42"/>
      <c r="K142" s="42"/>
      <c r="L142" s="46"/>
      <c r="M142" s="214"/>
      <c r="N142" s="215"/>
      <c r="O142" s="87"/>
      <c r="P142" s="87"/>
      <c r="Q142" s="87"/>
      <c r="R142" s="87"/>
      <c r="S142" s="87"/>
      <c r="T142" s="87"/>
      <c r="U142" s="88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142</v>
      </c>
      <c r="AU142" s="18" t="s">
        <v>80</v>
      </c>
    </row>
    <row r="143" s="2" customFormat="1">
      <c r="A143" s="40"/>
      <c r="B143" s="41"/>
      <c r="C143" s="42"/>
      <c r="D143" s="212" t="s">
        <v>144</v>
      </c>
      <c r="E143" s="42"/>
      <c r="F143" s="216" t="s">
        <v>640</v>
      </c>
      <c r="G143" s="42"/>
      <c r="H143" s="42"/>
      <c r="I143" s="149"/>
      <c r="J143" s="42"/>
      <c r="K143" s="42"/>
      <c r="L143" s="46"/>
      <c r="M143" s="214"/>
      <c r="N143" s="215"/>
      <c r="O143" s="87"/>
      <c r="P143" s="87"/>
      <c r="Q143" s="87"/>
      <c r="R143" s="87"/>
      <c r="S143" s="87"/>
      <c r="T143" s="87"/>
      <c r="U143" s="88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144</v>
      </c>
      <c r="AU143" s="18" t="s">
        <v>80</v>
      </c>
    </row>
    <row r="144" s="2" customFormat="1" ht="21.75" customHeight="1">
      <c r="A144" s="40"/>
      <c r="B144" s="41"/>
      <c r="C144" s="217" t="s">
        <v>7</v>
      </c>
      <c r="D144" s="217" t="s">
        <v>350</v>
      </c>
      <c r="E144" s="218" t="s">
        <v>360</v>
      </c>
      <c r="F144" s="219" t="s">
        <v>361</v>
      </c>
      <c r="G144" s="220" t="s">
        <v>165</v>
      </c>
      <c r="H144" s="221">
        <v>6</v>
      </c>
      <c r="I144" s="222"/>
      <c r="J144" s="223">
        <f>ROUND(I144*H144,2)</f>
        <v>0</v>
      </c>
      <c r="K144" s="219" t="s">
        <v>39</v>
      </c>
      <c r="L144" s="224"/>
      <c r="M144" s="225" t="s">
        <v>39</v>
      </c>
      <c r="N144" s="226" t="s">
        <v>53</v>
      </c>
      <c r="O144" s="87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8">
        <f>S144*H144</f>
        <v>0</v>
      </c>
      <c r="U144" s="209" t="s">
        <v>39</v>
      </c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0" t="s">
        <v>181</v>
      </c>
      <c r="AT144" s="210" t="s">
        <v>350</v>
      </c>
      <c r="AU144" s="210" t="s">
        <v>80</v>
      </c>
      <c r="AY144" s="18" t="s">
        <v>140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8" t="s">
        <v>139</v>
      </c>
      <c r="BK144" s="211">
        <f>ROUND(I144*H144,2)</f>
        <v>0</v>
      </c>
      <c r="BL144" s="18" t="s">
        <v>139</v>
      </c>
      <c r="BM144" s="210" t="s">
        <v>641</v>
      </c>
    </row>
    <row r="145" s="2" customFormat="1">
      <c r="A145" s="40"/>
      <c r="B145" s="41"/>
      <c r="C145" s="42"/>
      <c r="D145" s="212" t="s">
        <v>142</v>
      </c>
      <c r="E145" s="42"/>
      <c r="F145" s="213" t="s">
        <v>361</v>
      </c>
      <c r="G145" s="42"/>
      <c r="H145" s="42"/>
      <c r="I145" s="149"/>
      <c r="J145" s="42"/>
      <c r="K145" s="42"/>
      <c r="L145" s="46"/>
      <c r="M145" s="214"/>
      <c r="N145" s="215"/>
      <c r="O145" s="87"/>
      <c r="P145" s="87"/>
      <c r="Q145" s="87"/>
      <c r="R145" s="87"/>
      <c r="S145" s="87"/>
      <c r="T145" s="87"/>
      <c r="U145" s="88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142</v>
      </c>
      <c r="AU145" s="18" t="s">
        <v>80</v>
      </c>
    </row>
    <row r="146" s="2" customFormat="1">
      <c r="A146" s="40"/>
      <c r="B146" s="41"/>
      <c r="C146" s="42"/>
      <c r="D146" s="212" t="s">
        <v>144</v>
      </c>
      <c r="E146" s="42"/>
      <c r="F146" s="216" t="s">
        <v>642</v>
      </c>
      <c r="G146" s="42"/>
      <c r="H146" s="42"/>
      <c r="I146" s="149"/>
      <c r="J146" s="42"/>
      <c r="K146" s="42"/>
      <c r="L146" s="46"/>
      <c r="M146" s="214"/>
      <c r="N146" s="215"/>
      <c r="O146" s="87"/>
      <c r="P146" s="87"/>
      <c r="Q146" s="87"/>
      <c r="R146" s="87"/>
      <c r="S146" s="87"/>
      <c r="T146" s="87"/>
      <c r="U146" s="88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144</v>
      </c>
      <c r="AU146" s="18" t="s">
        <v>80</v>
      </c>
    </row>
    <row r="147" s="2" customFormat="1" ht="21.75" customHeight="1">
      <c r="A147" s="40"/>
      <c r="B147" s="41"/>
      <c r="C147" s="217" t="s">
        <v>258</v>
      </c>
      <c r="D147" s="217" t="s">
        <v>350</v>
      </c>
      <c r="E147" s="218" t="s">
        <v>365</v>
      </c>
      <c r="F147" s="219" t="s">
        <v>366</v>
      </c>
      <c r="G147" s="220" t="s">
        <v>165</v>
      </c>
      <c r="H147" s="221">
        <v>4</v>
      </c>
      <c r="I147" s="222"/>
      <c r="J147" s="223">
        <f>ROUND(I147*H147,2)</f>
        <v>0</v>
      </c>
      <c r="K147" s="219" t="s">
        <v>39</v>
      </c>
      <c r="L147" s="224"/>
      <c r="M147" s="225" t="s">
        <v>39</v>
      </c>
      <c r="N147" s="226" t="s">
        <v>53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8">
        <f>S147*H147</f>
        <v>0</v>
      </c>
      <c r="U147" s="209" t="s">
        <v>39</v>
      </c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0" t="s">
        <v>181</v>
      </c>
      <c r="AT147" s="210" t="s">
        <v>350</v>
      </c>
      <c r="AU147" s="210" t="s">
        <v>80</v>
      </c>
      <c r="AY147" s="18" t="s">
        <v>140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8" t="s">
        <v>139</v>
      </c>
      <c r="BK147" s="211">
        <f>ROUND(I147*H147,2)</f>
        <v>0</v>
      </c>
      <c r="BL147" s="18" t="s">
        <v>139</v>
      </c>
      <c r="BM147" s="210" t="s">
        <v>643</v>
      </c>
    </row>
    <row r="148" s="2" customFormat="1">
      <c r="A148" s="40"/>
      <c r="B148" s="41"/>
      <c r="C148" s="42"/>
      <c r="D148" s="212" t="s">
        <v>142</v>
      </c>
      <c r="E148" s="42"/>
      <c r="F148" s="213" t="s">
        <v>366</v>
      </c>
      <c r="G148" s="42"/>
      <c r="H148" s="42"/>
      <c r="I148" s="149"/>
      <c r="J148" s="42"/>
      <c r="K148" s="42"/>
      <c r="L148" s="46"/>
      <c r="M148" s="214"/>
      <c r="N148" s="215"/>
      <c r="O148" s="87"/>
      <c r="P148" s="87"/>
      <c r="Q148" s="87"/>
      <c r="R148" s="87"/>
      <c r="S148" s="87"/>
      <c r="T148" s="87"/>
      <c r="U148" s="88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142</v>
      </c>
      <c r="AU148" s="18" t="s">
        <v>80</v>
      </c>
    </row>
    <row r="149" s="2" customFormat="1">
      <c r="A149" s="40"/>
      <c r="B149" s="41"/>
      <c r="C149" s="42"/>
      <c r="D149" s="212" t="s">
        <v>144</v>
      </c>
      <c r="E149" s="42"/>
      <c r="F149" s="216" t="s">
        <v>644</v>
      </c>
      <c r="G149" s="42"/>
      <c r="H149" s="42"/>
      <c r="I149" s="149"/>
      <c r="J149" s="42"/>
      <c r="K149" s="42"/>
      <c r="L149" s="46"/>
      <c r="M149" s="214"/>
      <c r="N149" s="215"/>
      <c r="O149" s="87"/>
      <c r="P149" s="87"/>
      <c r="Q149" s="87"/>
      <c r="R149" s="87"/>
      <c r="S149" s="87"/>
      <c r="T149" s="87"/>
      <c r="U149" s="88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144</v>
      </c>
      <c r="AU149" s="18" t="s">
        <v>80</v>
      </c>
    </row>
    <row r="150" s="2" customFormat="1" ht="21.75" customHeight="1">
      <c r="A150" s="40"/>
      <c r="B150" s="41"/>
      <c r="C150" s="217" t="s">
        <v>264</v>
      </c>
      <c r="D150" s="217" t="s">
        <v>350</v>
      </c>
      <c r="E150" s="218" t="s">
        <v>370</v>
      </c>
      <c r="F150" s="219" t="s">
        <v>371</v>
      </c>
      <c r="G150" s="220" t="s">
        <v>165</v>
      </c>
      <c r="H150" s="221">
        <v>4</v>
      </c>
      <c r="I150" s="222"/>
      <c r="J150" s="223">
        <f>ROUND(I150*H150,2)</f>
        <v>0</v>
      </c>
      <c r="K150" s="219" t="s">
        <v>39</v>
      </c>
      <c r="L150" s="224"/>
      <c r="M150" s="225" t="s">
        <v>39</v>
      </c>
      <c r="N150" s="226" t="s">
        <v>53</v>
      </c>
      <c r="O150" s="87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8">
        <f>S150*H150</f>
        <v>0</v>
      </c>
      <c r="U150" s="209" t="s">
        <v>39</v>
      </c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0" t="s">
        <v>181</v>
      </c>
      <c r="AT150" s="210" t="s">
        <v>350</v>
      </c>
      <c r="AU150" s="210" t="s">
        <v>80</v>
      </c>
      <c r="AY150" s="18" t="s">
        <v>140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8" t="s">
        <v>139</v>
      </c>
      <c r="BK150" s="211">
        <f>ROUND(I150*H150,2)</f>
        <v>0</v>
      </c>
      <c r="BL150" s="18" t="s">
        <v>139</v>
      </c>
      <c r="BM150" s="210" t="s">
        <v>645</v>
      </c>
    </row>
    <row r="151" s="2" customFormat="1">
      <c r="A151" s="40"/>
      <c r="B151" s="41"/>
      <c r="C151" s="42"/>
      <c r="D151" s="212" t="s">
        <v>142</v>
      </c>
      <c r="E151" s="42"/>
      <c r="F151" s="213" t="s">
        <v>371</v>
      </c>
      <c r="G151" s="42"/>
      <c r="H151" s="42"/>
      <c r="I151" s="149"/>
      <c r="J151" s="42"/>
      <c r="K151" s="42"/>
      <c r="L151" s="46"/>
      <c r="M151" s="214"/>
      <c r="N151" s="215"/>
      <c r="O151" s="87"/>
      <c r="P151" s="87"/>
      <c r="Q151" s="87"/>
      <c r="R151" s="87"/>
      <c r="S151" s="87"/>
      <c r="T151" s="87"/>
      <c r="U151" s="88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142</v>
      </c>
      <c r="AU151" s="18" t="s">
        <v>80</v>
      </c>
    </row>
    <row r="152" s="2" customFormat="1">
      <c r="A152" s="40"/>
      <c r="B152" s="41"/>
      <c r="C152" s="42"/>
      <c r="D152" s="212" t="s">
        <v>144</v>
      </c>
      <c r="E152" s="42"/>
      <c r="F152" s="216" t="s">
        <v>646</v>
      </c>
      <c r="G152" s="42"/>
      <c r="H152" s="42"/>
      <c r="I152" s="149"/>
      <c r="J152" s="42"/>
      <c r="K152" s="42"/>
      <c r="L152" s="46"/>
      <c r="M152" s="214"/>
      <c r="N152" s="215"/>
      <c r="O152" s="87"/>
      <c r="P152" s="87"/>
      <c r="Q152" s="87"/>
      <c r="R152" s="87"/>
      <c r="S152" s="87"/>
      <c r="T152" s="87"/>
      <c r="U152" s="88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144</v>
      </c>
      <c r="AU152" s="18" t="s">
        <v>80</v>
      </c>
    </row>
    <row r="153" s="2" customFormat="1" ht="21.75" customHeight="1">
      <c r="A153" s="40"/>
      <c r="B153" s="41"/>
      <c r="C153" s="217" t="s">
        <v>269</v>
      </c>
      <c r="D153" s="217" t="s">
        <v>350</v>
      </c>
      <c r="E153" s="218" t="s">
        <v>375</v>
      </c>
      <c r="F153" s="219" t="s">
        <v>376</v>
      </c>
      <c r="G153" s="220" t="s">
        <v>165</v>
      </c>
      <c r="H153" s="221">
        <v>3</v>
      </c>
      <c r="I153" s="222"/>
      <c r="J153" s="223">
        <f>ROUND(I153*H153,2)</f>
        <v>0</v>
      </c>
      <c r="K153" s="219" t="s">
        <v>39</v>
      </c>
      <c r="L153" s="224"/>
      <c r="M153" s="225" t="s">
        <v>39</v>
      </c>
      <c r="N153" s="226" t="s">
        <v>53</v>
      </c>
      <c r="O153" s="87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8">
        <f>S153*H153</f>
        <v>0</v>
      </c>
      <c r="U153" s="209" t="s">
        <v>39</v>
      </c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181</v>
      </c>
      <c r="AT153" s="210" t="s">
        <v>350</v>
      </c>
      <c r="AU153" s="210" t="s">
        <v>80</v>
      </c>
      <c r="AY153" s="18" t="s">
        <v>140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8" t="s">
        <v>139</v>
      </c>
      <c r="BK153" s="211">
        <f>ROUND(I153*H153,2)</f>
        <v>0</v>
      </c>
      <c r="BL153" s="18" t="s">
        <v>139</v>
      </c>
      <c r="BM153" s="210" t="s">
        <v>647</v>
      </c>
    </row>
    <row r="154" s="2" customFormat="1">
      <c r="A154" s="40"/>
      <c r="B154" s="41"/>
      <c r="C154" s="42"/>
      <c r="D154" s="212" t="s">
        <v>142</v>
      </c>
      <c r="E154" s="42"/>
      <c r="F154" s="213" t="s">
        <v>376</v>
      </c>
      <c r="G154" s="42"/>
      <c r="H154" s="42"/>
      <c r="I154" s="149"/>
      <c r="J154" s="42"/>
      <c r="K154" s="42"/>
      <c r="L154" s="46"/>
      <c r="M154" s="214"/>
      <c r="N154" s="215"/>
      <c r="O154" s="87"/>
      <c r="P154" s="87"/>
      <c r="Q154" s="87"/>
      <c r="R154" s="87"/>
      <c r="S154" s="87"/>
      <c r="T154" s="87"/>
      <c r="U154" s="88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142</v>
      </c>
      <c r="AU154" s="18" t="s">
        <v>80</v>
      </c>
    </row>
    <row r="155" s="2" customFormat="1">
      <c r="A155" s="40"/>
      <c r="B155" s="41"/>
      <c r="C155" s="42"/>
      <c r="D155" s="212" t="s">
        <v>144</v>
      </c>
      <c r="E155" s="42"/>
      <c r="F155" s="216" t="s">
        <v>378</v>
      </c>
      <c r="G155" s="42"/>
      <c r="H155" s="42"/>
      <c r="I155" s="149"/>
      <c r="J155" s="42"/>
      <c r="K155" s="42"/>
      <c r="L155" s="46"/>
      <c r="M155" s="214"/>
      <c r="N155" s="215"/>
      <c r="O155" s="87"/>
      <c r="P155" s="87"/>
      <c r="Q155" s="87"/>
      <c r="R155" s="87"/>
      <c r="S155" s="87"/>
      <c r="T155" s="87"/>
      <c r="U155" s="88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144</v>
      </c>
      <c r="AU155" s="18" t="s">
        <v>80</v>
      </c>
    </row>
    <row r="156" s="2" customFormat="1" ht="21.75" customHeight="1">
      <c r="A156" s="40"/>
      <c r="B156" s="41"/>
      <c r="C156" s="217" t="s">
        <v>275</v>
      </c>
      <c r="D156" s="217" t="s">
        <v>350</v>
      </c>
      <c r="E156" s="218" t="s">
        <v>380</v>
      </c>
      <c r="F156" s="219" t="s">
        <v>381</v>
      </c>
      <c r="G156" s="220" t="s">
        <v>165</v>
      </c>
      <c r="H156" s="221">
        <v>3</v>
      </c>
      <c r="I156" s="222"/>
      <c r="J156" s="223">
        <f>ROUND(I156*H156,2)</f>
        <v>0</v>
      </c>
      <c r="K156" s="219" t="s">
        <v>39</v>
      </c>
      <c r="L156" s="224"/>
      <c r="M156" s="225" t="s">
        <v>39</v>
      </c>
      <c r="N156" s="226" t="s">
        <v>53</v>
      </c>
      <c r="O156" s="87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8">
        <f>S156*H156</f>
        <v>0</v>
      </c>
      <c r="U156" s="209" t="s">
        <v>39</v>
      </c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0" t="s">
        <v>181</v>
      </c>
      <c r="AT156" s="210" t="s">
        <v>350</v>
      </c>
      <c r="AU156" s="210" t="s">
        <v>80</v>
      </c>
      <c r="AY156" s="18" t="s">
        <v>140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8" t="s">
        <v>139</v>
      </c>
      <c r="BK156" s="211">
        <f>ROUND(I156*H156,2)</f>
        <v>0</v>
      </c>
      <c r="BL156" s="18" t="s">
        <v>139</v>
      </c>
      <c r="BM156" s="210" t="s">
        <v>648</v>
      </c>
    </row>
    <row r="157" s="2" customFormat="1">
      <c r="A157" s="40"/>
      <c r="B157" s="41"/>
      <c r="C157" s="42"/>
      <c r="D157" s="212" t="s">
        <v>142</v>
      </c>
      <c r="E157" s="42"/>
      <c r="F157" s="213" t="s">
        <v>381</v>
      </c>
      <c r="G157" s="42"/>
      <c r="H157" s="42"/>
      <c r="I157" s="149"/>
      <c r="J157" s="42"/>
      <c r="K157" s="42"/>
      <c r="L157" s="46"/>
      <c r="M157" s="214"/>
      <c r="N157" s="215"/>
      <c r="O157" s="87"/>
      <c r="P157" s="87"/>
      <c r="Q157" s="87"/>
      <c r="R157" s="87"/>
      <c r="S157" s="87"/>
      <c r="T157" s="87"/>
      <c r="U157" s="88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142</v>
      </c>
      <c r="AU157" s="18" t="s">
        <v>80</v>
      </c>
    </row>
    <row r="158" s="2" customFormat="1">
      <c r="A158" s="40"/>
      <c r="B158" s="41"/>
      <c r="C158" s="42"/>
      <c r="D158" s="212" t="s">
        <v>144</v>
      </c>
      <c r="E158" s="42"/>
      <c r="F158" s="216" t="s">
        <v>383</v>
      </c>
      <c r="G158" s="42"/>
      <c r="H158" s="42"/>
      <c r="I158" s="149"/>
      <c r="J158" s="42"/>
      <c r="K158" s="42"/>
      <c r="L158" s="46"/>
      <c r="M158" s="214"/>
      <c r="N158" s="215"/>
      <c r="O158" s="87"/>
      <c r="P158" s="87"/>
      <c r="Q158" s="87"/>
      <c r="R158" s="87"/>
      <c r="S158" s="87"/>
      <c r="T158" s="87"/>
      <c r="U158" s="88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144</v>
      </c>
      <c r="AU158" s="18" t="s">
        <v>80</v>
      </c>
    </row>
    <row r="159" s="2" customFormat="1" ht="21.75" customHeight="1">
      <c r="A159" s="40"/>
      <c r="B159" s="41"/>
      <c r="C159" s="217" t="s">
        <v>281</v>
      </c>
      <c r="D159" s="217" t="s">
        <v>350</v>
      </c>
      <c r="E159" s="218" t="s">
        <v>385</v>
      </c>
      <c r="F159" s="219" t="s">
        <v>386</v>
      </c>
      <c r="G159" s="220" t="s">
        <v>165</v>
      </c>
      <c r="H159" s="221">
        <v>2</v>
      </c>
      <c r="I159" s="222"/>
      <c r="J159" s="223">
        <f>ROUND(I159*H159,2)</f>
        <v>0</v>
      </c>
      <c r="K159" s="219" t="s">
        <v>39</v>
      </c>
      <c r="L159" s="224"/>
      <c r="M159" s="225" t="s">
        <v>39</v>
      </c>
      <c r="N159" s="226" t="s">
        <v>53</v>
      </c>
      <c r="O159" s="87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8">
        <f>S159*H159</f>
        <v>0</v>
      </c>
      <c r="U159" s="209" t="s">
        <v>39</v>
      </c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0" t="s">
        <v>181</v>
      </c>
      <c r="AT159" s="210" t="s">
        <v>350</v>
      </c>
      <c r="AU159" s="210" t="s">
        <v>80</v>
      </c>
      <c r="AY159" s="18" t="s">
        <v>140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8" t="s">
        <v>139</v>
      </c>
      <c r="BK159" s="211">
        <f>ROUND(I159*H159,2)</f>
        <v>0</v>
      </c>
      <c r="BL159" s="18" t="s">
        <v>139</v>
      </c>
      <c r="BM159" s="210" t="s">
        <v>649</v>
      </c>
    </row>
    <row r="160" s="2" customFormat="1">
      <c r="A160" s="40"/>
      <c r="B160" s="41"/>
      <c r="C160" s="42"/>
      <c r="D160" s="212" t="s">
        <v>142</v>
      </c>
      <c r="E160" s="42"/>
      <c r="F160" s="213" t="s">
        <v>386</v>
      </c>
      <c r="G160" s="42"/>
      <c r="H160" s="42"/>
      <c r="I160" s="149"/>
      <c r="J160" s="42"/>
      <c r="K160" s="42"/>
      <c r="L160" s="46"/>
      <c r="M160" s="214"/>
      <c r="N160" s="215"/>
      <c r="O160" s="87"/>
      <c r="P160" s="87"/>
      <c r="Q160" s="87"/>
      <c r="R160" s="87"/>
      <c r="S160" s="87"/>
      <c r="T160" s="87"/>
      <c r="U160" s="88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142</v>
      </c>
      <c r="AU160" s="18" t="s">
        <v>80</v>
      </c>
    </row>
    <row r="161" s="2" customFormat="1">
      <c r="A161" s="40"/>
      <c r="B161" s="41"/>
      <c r="C161" s="42"/>
      <c r="D161" s="212" t="s">
        <v>144</v>
      </c>
      <c r="E161" s="42"/>
      <c r="F161" s="216" t="s">
        <v>388</v>
      </c>
      <c r="G161" s="42"/>
      <c r="H161" s="42"/>
      <c r="I161" s="149"/>
      <c r="J161" s="42"/>
      <c r="K161" s="42"/>
      <c r="L161" s="46"/>
      <c r="M161" s="214"/>
      <c r="N161" s="215"/>
      <c r="O161" s="87"/>
      <c r="P161" s="87"/>
      <c r="Q161" s="87"/>
      <c r="R161" s="87"/>
      <c r="S161" s="87"/>
      <c r="T161" s="87"/>
      <c r="U161" s="88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144</v>
      </c>
      <c r="AU161" s="18" t="s">
        <v>80</v>
      </c>
    </row>
    <row r="162" s="2" customFormat="1" ht="21.75" customHeight="1">
      <c r="A162" s="40"/>
      <c r="B162" s="41"/>
      <c r="C162" s="217" t="s">
        <v>287</v>
      </c>
      <c r="D162" s="217" t="s">
        <v>350</v>
      </c>
      <c r="E162" s="218" t="s">
        <v>390</v>
      </c>
      <c r="F162" s="219" t="s">
        <v>391</v>
      </c>
      <c r="G162" s="220" t="s">
        <v>165</v>
      </c>
      <c r="H162" s="221">
        <v>3</v>
      </c>
      <c r="I162" s="222"/>
      <c r="J162" s="223">
        <f>ROUND(I162*H162,2)</f>
        <v>0</v>
      </c>
      <c r="K162" s="219" t="s">
        <v>39</v>
      </c>
      <c r="L162" s="224"/>
      <c r="M162" s="225" t="s">
        <v>39</v>
      </c>
      <c r="N162" s="226" t="s">
        <v>53</v>
      </c>
      <c r="O162" s="8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8">
        <f>S162*H162</f>
        <v>0</v>
      </c>
      <c r="U162" s="209" t="s">
        <v>39</v>
      </c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181</v>
      </c>
      <c r="AT162" s="210" t="s">
        <v>350</v>
      </c>
      <c r="AU162" s="210" t="s">
        <v>80</v>
      </c>
      <c r="AY162" s="18" t="s">
        <v>140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8" t="s">
        <v>139</v>
      </c>
      <c r="BK162" s="211">
        <f>ROUND(I162*H162,2)</f>
        <v>0</v>
      </c>
      <c r="BL162" s="18" t="s">
        <v>139</v>
      </c>
      <c r="BM162" s="210" t="s">
        <v>650</v>
      </c>
    </row>
    <row r="163" s="2" customFormat="1">
      <c r="A163" s="40"/>
      <c r="B163" s="41"/>
      <c r="C163" s="42"/>
      <c r="D163" s="212" t="s">
        <v>142</v>
      </c>
      <c r="E163" s="42"/>
      <c r="F163" s="213" t="s">
        <v>391</v>
      </c>
      <c r="G163" s="42"/>
      <c r="H163" s="42"/>
      <c r="I163" s="149"/>
      <c r="J163" s="42"/>
      <c r="K163" s="42"/>
      <c r="L163" s="46"/>
      <c r="M163" s="214"/>
      <c r="N163" s="215"/>
      <c r="O163" s="87"/>
      <c r="P163" s="87"/>
      <c r="Q163" s="87"/>
      <c r="R163" s="87"/>
      <c r="S163" s="87"/>
      <c r="T163" s="87"/>
      <c r="U163" s="88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142</v>
      </c>
      <c r="AU163" s="18" t="s">
        <v>80</v>
      </c>
    </row>
    <row r="164" s="2" customFormat="1">
      <c r="A164" s="40"/>
      <c r="B164" s="41"/>
      <c r="C164" s="42"/>
      <c r="D164" s="212" t="s">
        <v>144</v>
      </c>
      <c r="E164" s="42"/>
      <c r="F164" s="216" t="s">
        <v>393</v>
      </c>
      <c r="G164" s="42"/>
      <c r="H164" s="42"/>
      <c r="I164" s="149"/>
      <c r="J164" s="42"/>
      <c r="K164" s="42"/>
      <c r="L164" s="46"/>
      <c r="M164" s="214"/>
      <c r="N164" s="215"/>
      <c r="O164" s="87"/>
      <c r="P164" s="87"/>
      <c r="Q164" s="87"/>
      <c r="R164" s="87"/>
      <c r="S164" s="87"/>
      <c r="T164" s="87"/>
      <c r="U164" s="88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144</v>
      </c>
      <c r="AU164" s="18" t="s">
        <v>80</v>
      </c>
    </row>
    <row r="165" s="2" customFormat="1" ht="21.75" customHeight="1">
      <c r="A165" s="40"/>
      <c r="B165" s="41"/>
      <c r="C165" s="217" t="s">
        <v>292</v>
      </c>
      <c r="D165" s="217" t="s">
        <v>350</v>
      </c>
      <c r="E165" s="218" t="s">
        <v>395</v>
      </c>
      <c r="F165" s="219" t="s">
        <v>396</v>
      </c>
      <c r="G165" s="220" t="s">
        <v>165</v>
      </c>
      <c r="H165" s="221">
        <v>2</v>
      </c>
      <c r="I165" s="222"/>
      <c r="J165" s="223">
        <f>ROUND(I165*H165,2)</f>
        <v>0</v>
      </c>
      <c r="K165" s="219" t="s">
        <v>39</v>
      </c>
      <c r="L165" s="224"/>
      <c r="M165" s="225" t="s">
        <v>39</v>
      </c>
      <c r="N165" s="226" t="s">
        <v>53</v>
      </c>
      <c r="O165" s="87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8">
        <f>S165*H165</f>
        <v>0</v>
      </c>
      <c r="U165" s="209" t="s">
        <v>39</v>
      </c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0" t="s">
        <v>181</v>
      </c>
      <c r="AT165" s="210" t="s">
        <v>350</v>
      </c>
      <c r="AU165" s="210" t="s">
        <v>80</v>
      </c>
      <c r="AY165" s="18" t="s">
        <v>140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8" t="s">
        <v>139</v>
      </c>
      <c r="BK165" s="211">
        <f>ROUND(I165*H165,2)</f>
        <v>0</v>
      </c>
      <c r="BL165" s="18" t="s">
        <v>139</v>
      </c>
      <c r="BM165" s="210" t="s">
        <v>651</v>
      </c>
    </row>
    <row r="166" s="2" customFormat="1">
      <c r="A166" s="40"/>
      <c r="B166" s="41"/>
      <c r="C166" s="42"/>
      <c r="D166" s="212" t="s">
        <v>142</v>
      </c>
      <c r="E166" s="42"/>
      <c r="F166" s="213" t="s">
        <v>396</v>
      </c>
      <c r="G166" s="42"/>
      <c r="H166" s="42"/>
      <c r="I166" s="149"/>
      <c r="J166" s="42"/>
      <c r="K166" s="42"/>
      <c r="L166" s="46"/>
      <c r="M166" s="214"/>
      <c r="N166" s="215"/>
      <c r="O166" s="87"/>
      <c r="P166" s="87"/>
      <c r="Q166" s="87"/>
      <c r="R166" s="87"/>
      <c r="S166" s="87"/>
      <c r="T166" s="87"/>
      <c r="U166" s="88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142</v>
      </c>
      <c r="AU166" s="18" t="s">
        <v>80</v>
      </c>
    </row>
    <row r="167" s="2" customFormat="1">
      <c r="A167" s="40"/>
      <c r="B167" s="41"/>
      <c r="C167" s="42"/>
      <c r="D167" s="212" t="s">
        <v>144</v>
      </c>
      <c r="E167" s="42"/>
      <c r="F167" s="216" t="s">
        <v>398</v>
      </c>
      <c r="G167" s="42"/>
      <c r="H167" s="42"/>
      <c r="I167" s="149"/>
      <c r="J167" s="42"/>
      <c r="K167" s="42"/>
      <c r="L167" s="46"/>
      <c r="M167" s="214"/>
      <c r="N167" s="215"/>
      <c r="O167" s="87"/>
      <c r="P167" s="87"/>
      <c r="Q167" s="87"/>
      <c r="R167" s="87"/>
      <c r="S167" s="87"/>
      <c r="T167" s="87"/>
      <c r="U167" s="88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144</v>
      </c>
      <c r="AU167" s="18" t="s">
        <v>80</v>
      </c>
    </row>
    <row r="168" s="2" customFormat="1" ht="21.75" customHeight="1">
      <c r="A168" s="40"/>
      <c r="B168" s="41"/>
      <c r="C168" s="217" t="s">
        <v>297</v>
      </c>
      <c r="D168" s="217" t="s">
        <v>350</v>
      </c>
      <c r="E168" s="218" t="s">
        <v>400</v>
      </c>
      <c r="F168" s="219" t="s">
        <v>401</v>
      </c>
      <c r="G168" s="220" t="s">
        <v>165</v>
      </c>
      <c r="H168" s="221">
        <v>2</v>
      </c>
      <c r="I168" s="222"/>
      <c r="J168" s="223">
        <f>ROUND(I168*H168,2)</f>
        <v>0</v>
      </c>
      <c r="K168" s="219" t="s">
        <v>39</v>
      </c>
      <c r="L168" s="224"/>
      <c r="M168" s="225" t="s">
        <v>39</v>
      </c>
      <c r="N168" s="226" t="s">
        <v>53</v>
      </c>
      <c r="O168" s="87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8">
        <f>S168*H168</f>
        <v>0</v>
      </c>
      <c r="U168" s="209" t="s">
        <v>39</v>
      </c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0" t="s">
        <v>181</v>
      </c>
      <c r="AT168" s="210" t="s">
        <v>350</v>
      </c>
      <c r="AU168" s="210" t="s">
        <v>80</v>
      </c>
      <c r="AY168" s="18" t="s">
        <v>140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8" t="s">
        <v>139</v>
      </c>
      <c r="BK168" s="211">
        <f>ROUND(I168*H168,2)</f>
        <v>0</v>
      </c>
      <c r="BL168" s="18" t="s">
        <v>139</v>
      </c>
      <c r="BM168" s="210" t="s">
        <v>652</v>
      </c>
    </row>
    <row r="169" s="2" customFormat="1">
      <c r="A169" s="40"/>
      <c r="B169" s="41"/>
      <c r="C169" s="42"/>
      <c r="D169" s="212" t="s">
        <v>142</v>
      </c>
      <c r="E169" s="42"/>
      <c r="F169" s="213" t="s">
        <v>401</v>
      </c>
      <c r="G169" s="42"/>
      <c r="H169" s="42"/>
      <c r="I169" s="149"/>
      <c r="J169" s="42"/>
      <c r="K169" s="42"/>
      <c r="L169" s="46"/>
      <c r="M169" s="214"/>
      <c r="N169" s="215"/>
      <c r="O169" s="87"/>
      <c r="P169" s="87"/>
      <c r="Q169" s="87"/>
      <c r="R169" s="87"/>
      <c r="S169" s="87"/>
      <c r="T169" s="87"/>
      <c r="U169" s="88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142</v>
      </c>
      <c r="AU169" s="18" t="s">
        <v>80</v>
      </c>
    </row>
    <row r="170" s="2" customFormat="1">
      <c r="A170" s="40"/>
      <c r="B170" s="41"/>
      <c r="C170" s="42"/>
      <c r="D170" s="212" t="s">
        <v>144</v>
      </c>
      <c r="E170" s="42"/>
      <c r="F170" s="216" t="s">
        <v>403</v>
      </c>
      <c r="G170" s="42"/>
      <c r="H170" s="42"/>
      <c r="I170" s="149"/>
      <c r="J170" s="42"/>
      <c r="K170" s="42"/>
      <c r="L170" s="46"/>
      <c r="M170" s="214"/>
      <c r="N170" s="215"/>
      <c r="O170" s="87"/>
      <c r="P170" s="87"/>
      <c r="Q170" s="87"/>
      <c r="R170" s="87"/>
      <c r="S170" s="87"/>
      <c r="T170" s="87"/>
      <c r="U170" s="88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144</v>
      </c>
      <c r="AU170" s="18" t="s">
        <v>80</v>
      </c>
    </row>
    <row r="171" s="2" customFormat="1" ht="21.75" customHeight="1">
      <c r="A171" s="40"/>
      <c r="B171" s="41"/>
      <c r="C171" s="217" t="s">
        <v>302</v>
      </c>
      <c r="D171" s="217" t="s">
        <v>350</v>
      </c>
      <c r="E171" s="218" t="s">
        <v>405</v>
      </c>
      <c r="F171" s="219" t="s">
        <v>406</v>
      </c>
      <c r="G171" s="220" t="s">
        <v>165</v>
      </c>
      <c r="H171" s="221">
        <v>2</v>
      </c>
      <c r="I171" s="222"/>
      <c r="J171" s="223">
        <f>ROUND(I171*H171,2)</f>
        <v>0</v>
      </c>
      <c r="K171" s="219" t="s">
        <v>39</v>
      </c>
      <c r="L171" s="224"/>
      <c r="M171" s="225" t="s">
        <v>39</v>
      </c>
      <c r="N171" s="226" t="s">
        <v>53</v>
      </c>
      <c r="O171" s="87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8">
        <f>S171*H171</f>
        <v>0</v>
      </c>
      <c r="U171" s="209" t="s">
        <v>39</v>
      </c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0" t="s">
        <v>181</v>
      </c>
      <c r="AT171" s="210" t="s">
        <v>350</v>
      </c>
      <c r="AU171" s="210" t="s">
        <v>80</v>
      </c>
      <c r="AY171" s="18" t="s">
        <v>140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8" t="s">
        <v>139</v>
      </c>
      <c r="BK171" s="211">
        <f>ROUND(I171*H171,2)</f>
        <v>0</v>
      </c>
      <c r="BL171" s="18" t="s">
        <v>139</v>
      </c>
      <c r="BM171" s="210" t="s">
        <v>653</v>
      </c>
    </row>
    <row r="172" s="2" customFormat="1">
      <c r="A172" s="40"/>
      <c r="B172" s="41"/>
      <c r="C172" s="42"/>
      <c r="D172" s="212" t="s">
        <v>142</v>
      </c>
      <c r="E172" s="42"/>
      <c r="F172" s="213" t="s">
        <v>406</v>
      </c>
      <c r="G172" s="42"/>
      <c r="H172" s="42"/>
      <c r="I172" s="149"/>
      <c r="J172" s="42"/>
      <c r="K172" s="42"/>
      <c r="L172" s="46"/>
      <c r="M172" s="214"/>
      <c r="N172" s="215"/>
      <c r="O172" s="87"/>
      <c r="P172" s="87"/>
      <c r="Q172" s="87"/>
      <c r="R172" s="87"/>
      <c r="S172" s="87"/>
      <c r="T172" s="87"/>
      <c r="U172" s="88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142</v>
      </c>
      <c r="AU172" s="18" t="s">
        <v>80</v>
      </c>
    </row>
    <row r="173" s="2" customFormat="1">
      <c r="A173" s="40"/>
      <c r="B173" s="41"/>
      <c r="C173" s="42"/>
      <c r="D173" s="212" t="s">
        <v>144</v>
      </c>
      <c r="E173" s="42"/>
      <c r="F173" s="216" t="s">
        <v>654</v>
      </c>
      <c r="G173" s="42"/>
      <c r="H173" s="42"/>
      <c r="I173" s="149"/>
      <c r="J173" s="42"/>
      <c r="K173" s="42"/>
      <c r="L173" s="46"/>
      <c r="M173" s="214"/>
      <c r="N173" s="215"/>
      <c r="O173" s="87"/>
      <c r="P173" s="87"/>
      <c r="Q173" s="87"/>
      <c r="R173" s="87"/>
      <c r="S173" s="87"/>
      <c r="T173" s="87"/>
      <c r="U173" s="88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144</v>
      </c>
      <c r="AU173" s="18" t="s">
        <v>80</v>
      </c>
    </row>
    <row r="174" s="2" customFormat="1" ht="21.75" customHeight="1">
      <c r="A174" s="40"/>
      <c r="B174" s="41"/>
      <c r="C174" s="217" t="s">
        <v>308</v>
      </c>
      <c r="D174" s="217" t="s">
        <v>350</v>
      </c>
      <c r="E174" s="218" t="s">
        <v>655</v>
      </c>
      <c r="F174" s="219" t="s">
        <v>656</v>
      </c>
      <c r="G174" s="220" t="s">
        <v>165</v>
      </c>
      <c r="H174" s="221">
        <v>2</v>
      </c>
      <c r="I174" s="222"/>
      <c r="J174" s="223">
        <f>ROUND(I174*H174,2)</f>
        <v>0</v>
      </c>
      <c r="K174" s="219" t="s">
        <v>39</v>
      </c>
      <c r="L174" s="224"/>
      <c r="M174" s="225" t="s">
        <v>39</v>
      </c>
      <c r="N174" s="226" t="s">
        <v>53</v>
      </c>
      <c r="O174" s="87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8">
        <f>S174*H174</f>
        <v>0</v>
      </c>
      <c r="U174" s="209" t="s">
        <v>39</v>
      </c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181</v>
      </c>
      <c r="AT174" s="210" t="s">
        <v>350</v>
      </c>
      <c r="AU174" s="210" t="s">
        <v>80</v>
      </c>
      <c r="AY174" s="18" t="s">
        <v>140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8" t="s">
        <v>139</v>
      </c>
      <c r="BK174" s="211">
        <f>ROUND(I174*H174,2)</f>
        <v>0</v>
      </c>
      <c r="BL174" s="18" t="s">
        <v>139</v>
      </c>
      <c r="BM174" s="210" t="s">
        <v>657</v>
      </c>
    </row>
    <row r="175" s="2" customFormat="1">
      <c r="A175" s="40"/>
      <c r="B175" s="41"/>
      <c r="C175" s="42"/>
      <c r="D175" s="212" t="s">
        <v>142</v>
      </c>
      <c r="E175" s="42"/>
      <c r="F175" s="213" t="s">
        <v>656</v>
      </c>
      <c r="G175" s="42"/>
      <c r="H175" s="42"/>
      <c r="I175" s="149"/>
      <c r="J175" s="42"/>
      <c r="K175" s="42"/>
      <c r="L175" s="46"/>
      <c r="M175" s="214"/>
      <c r="N175" s="215"/>
      <c r="O175" s="87"/>
      <c r="P175" s="87"/>
      <c r="Q175" s="87"/>
      <c r="R175" s="87"/>
      <c r="S175" s="87"/>
      <c r="T175" s="87"/>
      <c r="U175" s="88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142</v>
      </c>
      <c r="AU175" s="18" t="s">
        <v>80</v>
      </c>
    </row>
    <row r="176" s="2" customFormat="1">
      <c r="A176" s="40"/>
      <c r="B176" s="41"/>
      <c r="C176" s="42"/>
      <c r="D176" s="212" t="s">
        <v>144</v>
      </c>
      <c r="E176" s="42"/>
      <c r="F176" s="216" t="s">
        <v>658</v>
      </c>
      <c r="G176" s="42"/>
      <c r="H176" s="42"/>
      <c r="I176" s="149"/>
      <c r="J176" s="42"/>
      <c r="K176" s="42"/>
      <c r="L176" s="46"/>
      <c r="M176" s="214"/>
      <c r="N176" s="215"/>
      <c r="O176" s="87"/>
      <c r="P176" s="87"/>
      <c r="Q176" s="87"/>
      <c r="R176" s="87"/>
      <c r="S176" s="87"/>
      <c r="T176" s="87"/>
      <c r="U176" s="88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144</v>
      </c>
      <c r="AU176" s="18" t="s">
        <v>80</v>
      </c>
    </row>
    <row r="177" s="2" customFormat="1" ht="21.75" customHeight="1">
      <c r="A177" s="40"/>
      <c r="B177" s="41"/>
      <c r="C177" s="217" t="s">
        <v>313</v>
      </c>
      <c r="D177" s="217" t="s">
        <v>350</v>
      </c>
      <c r="E177" s="218" t="s">
        <v>659</v>
      </c>
      <c r="F177" s="219" t="s">
        <v>660</v>
      </c>
      <c r="G177" s="220" t="s">
        <v>165</v>
      </c>
      <c r="H177" s="221">
        <v>2</v>
      </c>
      <c r="I177" s="222"/>
      <c r="J177" s="223">
        <f>ROUND(I177*H177,2)</f>
        <v>0</v>
      </c>
      <c r="K177" s="219" t="s">
        <v>39</v>
      </c>
      <c r="L177" s="224"/>
      <c r="M177" s="225" t="s">
        <v>39</v>
      </c>
      <c r="N177" s="226" t="s">
        <v>53</v>
      </c>
      <c r="O177" s="87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8">
        <f>S177*H177</f>
        <v>0</v>
      </c>
      <c r="U177" s="209" t="s">
        <v>39</v>
      </c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0" t="s">
        <v>181</v>
      </c>
      <c r="AT177" s="210" t="s">
        <v>350</v>
      </c>
      <c r="AU177" s="210" t="s">
        <v>80</v>
      </c>
      <c r="AY177" s="18" t="s">
        <v>140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8" t="s">
        <v>139</v>
      </c>
      <c r="BK177" s="211">
        <f>ROUND(I177*H177,2)</f>
        <v>0</v>
      </c>
      <c r="BL177" s="18" t="s">
        <v>139</v>
      </c>
      <c r="BM177" s="210" t="s">
        <v>661</v>
      </c>
    </row>
    <row r="178" s="2" customFormat="1">
      <c r="A178" s="40"/>
      <c r="B178" s="41"/>
      <c r="C178" s="42"/>
      <c r="D178" s="212" t="s">
        <v>142</v>
      </c>
      <c r="E178" s="42"/>
      <c r="F178" s="213" t="s">
        <v>660</v>
      </c>
      <c r="G178" s="42"/>
      <c r="H178" s="42"/>
      <c r="I178" s="149"/>
      <c r="J178" s="42"/>
      <c r="K178" s="42"/>
      <c r="L178" s="46"/>
      <c r="M178" s="214"/>
      <c r="N178" s="215"/>
      <c r="O178" s="87"/>
      <c r="P178" s="87"/>
      <c r="Q178" s="87"/>
      <c r="R178" s="87"/>
      <c r="S178" s="87"/>
      <c r="T178" s="87"/>
      <c r="U178" s="88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142</v>
      </c>
      <c r="AU178" s="18" t="s">
        <v>80</v>
      </c>
    </row>
    <row r="179" s="2" customFormat="1">
      <c r="A179" s="40"/>
      <c r="B179" s="41"/>
      <c r="C179" s="42"/>
      <c r="D179" s="212" t="s">
        <v>144</v>
      </c>
      <c r="E179" s="42"/>
      <c r="F179" s="216" t="s">
        <v>662</v>
      </c>
      <c r="G179" s="42"/>
      <c r="H179" s="42"/>
      <c r="I179" s="149"/>
      <c r="J179" s="42"/>
      <c r="K179" s="42"/>
      <c r="L179" s="46"/>
      <c r="M179" s="214"/>
      <c r="N179" s="215"/>
      <c r="O179" s="87"/>
      <c r="P179" s="87"/>
      <c r="Q179" s="87"/>
      <c r="R179" s="87"/>
      <c r="S179" s="87"/>
      <c r="T179" s="87"/>
      <c r="U179" s="88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144</v>
      </c>
      <c r="AU179" s="18" t="s">
        <v>80</v>
      </c>
    </row>
    <row r="180" s="2" customFormat="1" ht="21.75" customHeight="1">
      <c r="A180" s="40"/>
      <c r="B180" s="41"/>
      <c r="C180" s="217" t="s">
        <v>318</v>
      </c>
      <c r="D180" s="217" t="s">
        <v>350</v>
      </c>
      <c r="E180" s="218" t="s">
        <v>663</v>
      </c>
      <c r="F180" s="219" t="s">
        <v>664</v>
      </c>
      <c r="G180" s="220" t="s">
        <v>165</v>
      </c>
      <c r="H180" s="221">
        <v>2</v>
      </c>
      <c r="I180" s="222"/>
      <c r="J180" s="223">
        <f>ROUND(I180*H180,2)</f>
        <v>0</v>
      </c>
      <c r="K180" s="219" t="s">
        <v>39</v>
      </c>
      <c r="L180" s="224"/>
      <c r="M180" s="225" t="s">
        <v>39</v>
      </c>
      <c r="N180" s="226" t="s">
        <v>53</v>
      </c>
      <c r="O180" s="87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8">
        <f>S180*H180</f>
        <v>0</v>
      </c>
      <c r="U180" s="209" t="s">
        <v>39</v>
      </c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181</v>
      </c>
      <c r="AT180" s="210" t="s">
        <v>350</v>
      </c>
      <c r="AU180" s="210" t="s">
        <v>80</v>
      </c>
      <c r="AY180" s="18" t="s">
        <v>140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8" t="s">
        <v>139</v>
      </c>
      <c r="BK180" s="211">
        <f>ROUND(I180*H180,2)</f>
        <v>0</v>
      </c>
      <c r="BL180" s="18" t="s">
        <v>139</v>
      </c>
      <c r="BM180" s="210" t="s">
        <v>665</v>
      </c>
    </row>
    <row r="181" s="2" customFormat="1">
      <c r="A181" s="40"/>
      <c r="B181" s="41"/>
      <c r="C181" s="42"/>
      <c r="D181" s="212" t="s">
        <v>142</v>
      </c>
      <c r="E181" s="42"/>
      <c r="F181" s="213" t="s">
        <v>664</v>
      </c>
      <c r="G181" s="42"/>
      <c r="H181" s="42"/>
      <c r="I181" s="149"/>
      <c r="J181" s="42"/>
      <c r="K181" s="42"/>
      <c r="L181" s="46"/>
      <c r="M181" s="214"/>
      <c r="N181" s="215"/>
      <c r="O181" s="87"/>
      <c r="P181" s="87"/>
      <c r="Q181" s="87"/>
      <c r="R181" s="87"/>
      <c r="S181" s="87"/>
      <c r="T181" s="87"/>
      <c r="U181" s="88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142</v>
      </c>
      <c r="AU181" s="18" t="s">
        <v>80</v>
      </c>
    </row>
    <row r="182" s="2" customFormat="1">
      <c r="A182" s="40"/>
      <c r="B182" s="41"/>
      <c r="C182" s="42"/>
      <c r="D182" s="212" t="s">
        <v>144</v>
      </c>
      <c r="E182" s="42"/>
      <c r="F182" s="216" t="s">
        <v>666</v>
      </c>
      <c r="G182" s="42"/>
      <c r="H182" s="42"/>
      <c r="I182" s="149"/>
      <c r="J182" s="42"/>
      <c r="K182" s="42"/>
      <c r="L182" s="46"/>
      <c r="M182" s="214"/>
      <c r="N182" s="215"/>
      <c r="O182" s="87"/>
      <c r="P182" s="87"/>
      <c r="Q182" s="87"/>
      <c r="R182" s="87"/>
      <c r="S182" s="87"/>
      <c r="T182" s="87"/>
      <c r="U182" s="88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144</v>
      </c>
      <c r="AU182" s="18" t="s">
        <v>80</v>
      </c>
    </row>
    <row r="183" s="2" customFormat="1" ht="21.75" customHeight="1">
      <c r="A183" s="40"/>
      <c r="B183" s="41"/>
      <c r="C183" s="217" t="s">
        <v>324</v>
      </c>
      <c r="D183" s="217" t="s">
        <v>350</v>
      </c>
      <c r="E183" s="218" t="s">
        <v>667</v>
      </c>
      <c r="F183" s="219" t="s">
        <v>668</v>
      </c>
      <c r="G183" s="220" t="s">
        <v>165</v>
      </c>
      <c r="H183" s="221">
        <v>2</v>
      </c>
      <c r="I183" s="222"/>
      <c r="J183" s="223">
        <f>ROUND(I183*H183,2)</f>
        <v>0</v>
      </c>
      <c r="K183" s="219" t="s">
        <v>39</v>
      </c>
      <c r="L183" s="224"/>
      <c r="M183" s="225" t="s">
        <v>39</v>
      </c>
      <c r="N183" s="226" t="s">
        <v>53</v>
      </c>
      <c r="O183" s="87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8">
        <f>S183*H183</f>
        <v>0</v>
      </c>
      <c r="U183" s="209" t="s">
        <v>39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0" t="s">
        <v>181</v>
      </c>
      <c r="AT183" s="210" t="s">
        <v>350</v>
      </c>
      <c r="AU183" s="210" t="s">
        <v>80</v>
      </c>
      <c r="AY183" s="18" t="s">
        <v>140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8" t="s">
        <v>139</v>
      </c>
      <c r="BK183" s="211">
        <f>ROUND(I183*H183,2)</f>
        <v>0</v>
      </c>
      <c r="BL183" s="18" t="s">
        <v>139</v>
      </c>
      <c r="BM183" s="210" t="s">
        <v>669</v>
      </c>
    </row>
    <row r="184" s="2" customFormat="1">
      <c r="A184" s="40"/>
      <c r="B184" s="41"/>
      <c r="C184" s="42"/>
      <c r="D184" s="212" t="s">
        <v>142</v>
      </c>
      <c r="E184" s="42"/>
      <c r="F184" s="213" t="s">
        <v>668</v>
      </c>
      <c r="G184" s="42"/>
      <c r="H184" s="42"/>
      <c r="I184" s="149"/>
      <c r="J184" s="42"/>
      <c r="K184" s="42"/>
      <c r="L184" s="46"/>
      <c r="M184" s="214"/>
      <c r="N184" s="215"/>
      <c r="O184" s="87"/>
      <c r="P184" s="87"/>
      <c r="Q184" s="87"/>
      <c r="R184" s="87"/>
      <c r="S184" s="87"/>
      <c r="T184" s="87"/>
      <c r="U184" s="88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142</v>
      </c>
      <c r="AU184" s="18" t="s">
        <v>80</v>
      </c>
    </row>
    <row r="185" s="2" customFormat="1">
      <c r="A185" s="40"/>
      <c r="B185" s="41"/>
      <c r="C185" s="42"/>
      <c r="D185" s="212" t="s">
        <v>144</v>
      </c>
      <c r="E185" s="42"/>
      <c r="F185" s="216" t="s">
        <v>670</v>
      </c>
      <c r="G185" s="42"/>
      <c r="H185" s="42"/>
      <c r="I185" s="149"/>
      <c r="J185" s="42"/>
      <c r="K185" s="42"/>
      <c r="L185" s="46"/>
      <c r="M185" s="214"/>
      <c r="N185" s="215"/>
      <c r="O185" s="87"/>
      <c r="P185" s="87"/>
      <c r="Q185" s="87"/>
      <c r="R185" s="87"/>
      <c r="S185" s="87"/>
      <c r="T185" s="87"/>
      <c r="U185" s="88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144</v>
      </c>
      <c r="AU185" s="18" t="s">
        <v>80</v>
      </c>
    </row>
    <row r="186" s="2" customFormat="1" ht="21.75" customHeight="1">
      <c r="A186" s="40"/>
      <c r="B186" s="41"/>
      <c r="C186" s="217" t="s">
        <v>329</v>
      </c>
      <c r="D186" s="217" t="s">
        <v>350</v>
      </c>
      <c r="E186" s="218" t="s">
        <v>410</v>
      </c>
      <c r="F186" s="219" t="s">
        <v>411</v>
      </c>
      <c r="G186" s="220" t="s">
        <v>165</v>
      </c>
      <c r="H186" s="221">
        <v>3</v>
      </c>
      <c r="I186" s="222"/>
      <c r="J186" s="223">
        <f>ROUND(I186*H186,2)</f>
        <v>0</v>
      </c>
      <c r="K186" s="219" t="s">
        <v>39</v>
      </c>
      <c r="L186" s="224"/>
      <c r="M186" s="225" t="s">
        <v>39</v>
      </c>
      <c r="N186" s="226" t="s">
        <v>53</v>
      </c>
      <c r="O186" s="87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8">
        <f>S186*H186</f>
        <v>0</v>
      </c>
      <c r="U186" s="209" t="s">
        <v>39</v>
      </c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0" t="s">
        <v>181</v>
      </c>
      <c r="AT186" s="210" t="s">
        <v>350</v>
      </c>
      <c r="AU186" s="210" t="s">
        <v>80</v>
      </c>
      <c r="AY186" s="18" t="s">
        <v>140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8" t="s">
        <v>139</v>
      </c>
      <c r="BK186" s="211">
        <f>ROUND(I186*H186,2)</f>
        <v>0</v>
      </c>
      <c r="BL186" s="18" t="s">
        <v>139</v>
      </c>
      <c r="BM186" s="210" t="s">
        <v>671</v>
      </c>
    </row>
    <row r="187" s="2" customFormat="1">
      <c r="A187" s="40"/>
      <c r="B187" s="41"/>
      <c r="C187" s="42"/>
      <c r="D187" s="212" t="s">
        <v>142</v>
      </c>
      <c r="E187" s="42"/>
      <c r="F187" s="213" t="s">
        <v>411</v>
      </c>
      <c r="G187" s="42"/>
      <c r="H187" s="42"/>
      <c r="I187" s="149"/>
      <c r="J187" s="42"/>
      <c r="K187" s="42"/>
      <c r="L187" s="46"/>
      <c r="M187" s="214"/>
      <c r="N187" s="215"/>
      <c r="O187" s="87"/>
      <c r="P187" s="87"/>
      <c r="Q187" s="87"/>
      <c r="R187" s="87"/>
      <c r="S187" s="87"/>
      <c r="T187" s="87"/>
      <c r="U187" s="88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142</v>
      </c>
      <c r="AU187" s="18" t="s">
        <v>80</v>
      </c>
    </row>
    <row r="188" s="2" customFormat="1">
      <c r="A188" s="40"/>
      <c r="B188" s="41"/>
      <c r="C188" s="42"/>
      <c r="D188" s="212" t="s">
        <v>144</v>
      </c>
      <c r="E188" s="42"/>
      <c r="F188" s="216" t="s">
        <v>672</v>
      </c>
      <c r="G188" s="42"/>
      <c r="H188" s="42"/>
      <c r="I188" s="149"/>
      <c r="J188" s="42"/>
      <c r="K188" s="42"/>
      <c r="L188" s="46"/>
      <c r="M188" s="214"/>
      <c r="N188" s="215"/>
      <c r="O188" s="87"/>
      <c r="P188" s="87"/>
      <c r="Q188" s="87"/>
      <c r="R188" s="87"/>
      <c r="S188" s="87"/>
      <c r="T188" s="87"/>
      <c r="U188" s="88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144</v>
      </c>
      <c r="AU188" s="18" t="s">
        <v>80</v>
      </c>
    </row>
    <row r="189" s="2" customFormat="1" ht="21.75" customHeight="1">
      <c r="A189" s="40"/>
      <c r="B189" s="41"/>
      <c r="C189" s="217" t="s">
        <v>334</v>
      </c>
      <c r="D189" s="217" t="s">
        <v>350</v>
      </c>
      <c r="E189" s="218" t="s">
        <v>415</v>
      </c>
      <c r="F189" s="219" t="s">
        <v>416</v>
      </c>
      <c r="G189" s="220" t="s">
        <v>165</v>
      </c>
      <c r="H189" s="221">
        <v>2</v>
      </c>
      <c r="I189" s="222"/>
      <c r="J189" s="223">
        <f>ROUND(I189*H189,2)</f>
        <v>0</v>
      </c>
      <c r="K189" s="219" t="s">
        <v>39</v>
      </c>
      <c r="L189" s="224"/>
      <c r="M189" s="225" t="s">
        <v>39</v>
      </c>
      <c r="N189" s="226" t="s">
        <v>53</v>
      </c>
      <c r="O189" s="87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8">
        <f>S189*H189</f>
        <v>0</v>
      </c>
      <c r="U189" s="209" t="s">
        <v>39</v>
      </c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181</v>
      </c>
      <c r="AT189" s="210" t="s">
        <v>350</v>
      </c>
      <c r="AU189" s="210" t="s">
        <v>80</v>
      </c>
      <c r="AY189" s="18" t="s">
        <v>140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8" t="s">
        <v>139</v>
      </c>
      <c r="BK189" s="211">
        <f>ROUND(I189*H189,2)</f>
        <v>0</v>
      </c>
      <c r="BL189" s="18" t="s">
        <v>139</v>
      </c>
      <c r="BM189" s="210" t="s">
        <v>673</v>
      </c>
    </row>
    <row r="190" s="2" customFormat="1">
      <c r="A190" s="40"/>
      <c r="B190" s="41"/>
      <c r="C190" s="42"/>
      <c r="D190" s="212" t="s">
        <v>142</v>
      </c>
      <c r="E190" s="42"/>
      <c r="F190" s="213" t="s">
        <v>416</v>
      </c>
      <c r="G190" s="42"/>
      <c r="H190" s="42"/>
      <c r="I190" s="149"/>
      <c r="J190" s="42"/>
      <c r="K190" s="42"/>
      <c r="L190" s="46"/>
      <c r="M190" s="214"/>
      <c r="N190" s="215"/>
      <c r="O190" s="87"/>
      <c r="P190" s="87"/>
      <c r="Q190" s="87"/>
      <c r="R190" s="87"/>
      <c r="S190" s="87"/>
      <c r="T190" s="87"/>
      <c r="U190" s="88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142</v>
      </c>
      <c r="AU190" s="18" t="s">
        <v>80</v>
      </c>
    </row>
    <row r="191" s="2" customFormat="1">
      <c r="A191" s="40"/>
      <c r="B191" s="41"/>
      <c r="C191" s="42"/>
      <c r="D191" s="212" t="s">
        <v>144</v>
      </c>
      <c r="E191" s="42"/>
      <c r="F191" s="216" t="s">
        <v>674</v>
      </c>
      <c r="G191" s="42"/>
      <c r="H191" s="42"/>
      <c r="I191" s="149"/>
      <c r="J191" s="42"/>
      <c r="K191" s="42"/>
      <c r="L191" s="46"/>
      <c r="M191" s="214"/>
      <c r="N191" s="215"/>
      <c r="O191" s="87"/>
      <c r="P191" s="87"/>
      <c r="Q191" s="87"/>
      <c r="R191" s="87"/>
      <c r="S191" s="87"/>
      <c r="T191" s="87"/>
      <c r="U191" s="88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144</v>
      </c>
      <c r="AU191" s="18" t="s">
        <v>80</v>
      </c>
    </row>
    <row r="192" s="2" customFormat="1" ht="21.75" customHeight="1">
      <c r="A192" s="40"/>
      <c r="B192" s="41"/>
      <c r="C192" s="217" t="s">
        <v>338</v>
      </c>
      <c r="D192" s="217" t="s">
        <v>350</v>
      </c>
      <c r="E192" s="218" t="s">
        <v>420</v>
      </c>
      <c r="F192" s="219" t="s">
        <v>421</v>
      </c>
      <c r="G192" s="220" t="s">
        <v>165</v>
      </c>
      <c r="H192" s="221">
        <v>2</v>
      </c>
      <c r="I192" s="222"/>
      <c r="J192" s="223">
        <f>ROUND(I192*H192,2)</f>
        <v>0</v>
      </c>
      <c r="K192" s="219" t="s">
        <v>39</v>
      </c>
      <c r="L192" s="224"/>
      <c r="M192" s="225" t="s">
        <v>39</v>
      </c>
      <c r="N192" s="226" t="s">
        <v>53</v>
      </c>
      <c r="O192" s="87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8">
        <f>S192*H192</f>
        <v>0</v>
      </c>
      <c r="U192" s="209" t="s">
        <v>39</v>
      </c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181</v>
      </c>
      <c r="AT192" s="210" t="s">
        <v>350</v>
      </c>
      <c r="AU192" s="210" t="s">
        <v>80</v>
      </c>
      <c r="AY192" s="18" t="s">
        <v>140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8" t="s">
        <v>139</v>
      </c>
      <c r="BK192" s="211">
        <f>ROUND(I192*H192,2)</f>
        <v>0</v>
      </c>
      <c r="BL192" s="18" t="s">
        <v>139</v>
      </c>
      <c r="BM192" s="210" t="s">
        <v>675</v>
      </c>
    </row>
    <row r="193" s="2" customFormat="1">
      <c r="A193" s="40"/>
      <c r="B193" s="41"/>
      <c r="C193" s="42"/>
      <c r="D193" s="212" t="s">
        <v>142</v>
      </c>
      <c r="E193" s="42"/>
      <c r="F193" s="213" t="s">
        <v>421</v>
      </c>
      <c r="G193" s="42"/>
      <c r="H193" s="42"/>
      <c r="I193" s="149"/>
      <c r="J193" s="42"/>
      <c r="K193" s="42"/>
      <c r="L193" s="46"/>
      <c r="M193" s="214"/>
      <c r="N193" s="215"/>
      <c r="O193" s="87"/>
      <c r="P193" s="87"/>
      <c r="Q193" s="87"/>
      <c r="R193" s="87"/>
      <c r="S193" s="87"/>
      <c r="T193" s="87"/>
      <c r="U193" s="88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142</v>
      </c>
      <c r="AU193" s="18" t="s">
        <v>80</v>
      </c>
    </row>
    <row r="194" s="2" customFormat="1">
      <c r="A194" s="40"/>
      <c r="B194" s="41"/>
      <c r="C194" s="42"/>
      <c r="D194" s="212" t="s">
        <v>144</v>
      </c>
      <c r="E194" s="42"/>
      <c r="F194" s="216" t="s">
        <v>676</v>
      </c>
      <c r="G194" s="42"/>
      <c r="H194" s="42"/>
      <c r="I194" s="149"/>
      <c r="J194" s="42"/>
      <c r="K194" s="42"/>
      <c r="L194" s="46"/>
      <c r="M194" s="214"/>
      <c r="N194" s="215"/>
      <c r="O194" s="87"/>
      <c r="P194" s="87"/>
      <c r="Q194" s="87"/>
      <c r="R194" s="87"/>
      <c r="S194" s="87"/>
      <c r="T194" s="87"/>
      <c r="U194" s="88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144</v>
      </c>
      <c r="AU194" s="18" t="s">
        <v>80</v>
      </c>
    </row>
    <row r="195" s="2" customFormat="1" ht="21.75" customHeight="1">
      <c r="A195" s="40"/>
      <c r="B195" s="41"/>
      <c r="C195" s="217" t="s">
        <v>343</v>
      </c>
      <c r="D195" s="217" t="s">
        <v>350</v>
      </c>
      <c r="E195" s="218" t="s">
        <v>425</v>
      </c>
      <c r="F195" s="219" t="s">
        <v>426</v>
      </c>
      <c r="G195" s="220" t="s">
        <v>165</v>
      </c>
      <c r="H195" s="221">
        <v>2</v>
      </c>
      <c r="I195" s="222"/>
      <c r="J195" s="223">
        <f>ROUND(I195*H195,2)</f>
        <v>0</v>
      </c>
      <c r="K195" s="219" t="s">
        <v>39</v>
      </c>
      <c r="L195" s="224"/>
      <c r="M195" s="225" t="s">
        <v>39</v>
      </c>
      <c r="N195" s="226" t="s">
        <v>53</v>
      </c>
      <c r="O195" s="87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8">
        <f>S195*H195</f>
        <v>0</v>
      </c>
      <c r="U195" s="209" t="s">
        <v>39</v>
      </c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0" t="s">
        <v>181</v>
      </c>
      <c r="AT195" s="210" t="s">
        <v>350</v>
      </c>
      <c r="AU195" s="210" t="s">
        <v>80</v>
      </c>
      <c r="AY195" s="18" t="s">
        <v>140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8" t="s">
        <v>139</v>
      </c>
      <c r="BK195" s="211">
        <f>ROUND(I195*H195,2)</f>
        <v>0</v>
      </c>
      <c r="BL195" s="18" t="s">
        <v>139</v>
      </c>
      <c r="BM195" s="210" t="s">
        <v>677</v>
      </c>
    </row>
    <row r="196" s="2" customFormat="1">
      <c r="A196" s="40"/>
      <c r="B196" s="41"/>
      <c r="C196" s="42"/>
      <c r="D196" s="212" t="s">
        <v>142</v>
      </c>
      <c r="E196" s="42"/>
      <c r="F196" s="213" t="s">
        <v>426</v>
      </c>
      <c r="G196" s="42"/>
      <c r="H196" s="42"/>
      <c r="I196" s="149"/>
      <c r="J196" s="42"/>
      <c r="K196" s="42"/>
      <c r="L196" s="46"/>
      <c r="M196" s="214"/>
      <c r="N196" s="215"/>
      <c r="O196" s="87"/>
      <c r="P196" s="87"/>
      <c r="Q196" s="87"/>
      <c r="R196" s="87"/>
      <c r="S196" s="87"/>
      <c r="T196" s="87"/>
      <c r="U196" s="88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142</v>
      </c>
      <c r="AU196" s="18" t="s">
        <v>80</v>
      </c>
    </row>
    <row r="197" s="2" customFormat="1">
      <c r="A197" s="40"/>
      <c r="B197" s="41"/>
      <c r="C197" s="42"/>
      <c r="D197" s="212" t="s">
        <v>144</v>
      </c>
      <c r="E197" s="42"/>
      <c r="F197" s="216" t="s">
        <v>678</v>
      </c>
      <c r="G197" s="42"/>
      <c r="H197" s="42"/>
      <c r="I197" s="149"/>
      <c r="J197" s="42"/>
      <c r="K197" s="42"/>
      <c r="L197" s="46"/>
      <c r="M197" s="214"/>
      <c r="N197" s="215"/>
      <c r="O197" s="87"/>
      <c r="P197" s="87"/>
      <c r="Q197" s="87"/>
      <c r="R197" s="87"/>
      <c r="S197" s="87"/>
      <c r="T197" s="87"/>
      <c r="U197" s="88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144</v>
      </c>
      <c r="AU197" s="18" t="s">
        <v>80</v>
      </c>
    </row>
    <row r="198" s="2" customFormat="1" ht="21.75" customHeight="1">
      <c r="A198" s="40"/>
      <c r="B198" s="41"/>
      <c r="C198" s="217" t="s">
        <v>349</v>
      </c>
      <c r="D198" s="217" t="s">
        <v>350</v>
      </c>
      <c r="E198" s="218" t="s">
        <v>430</v>
      </c>
      <c r="F198" s="219" t="s">
        <v>431</v>
      </c>
      <c r="G198" s="220" t="s">
        <v>165</v>
      </c>
      <c r="H198" s="221">
        <v>2</v>
      </c>
      <c r="I198" s="222"/>
      <c r="J198" s="223">
        <f>ROUND(I198*H198,2)</f>
        <v>0</v>
      </c>
      <c r="K198" s="219" t="s">
        <v>39</v>
      </c>
      <c r="L198" s="224"/>
      <c r="M198" s="225" t="s">
        <v>39</v>
      </c>
      <c r="N198" s="226" t="s">
        <v>53</v>
      </c>
      <c r="O198" s="87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8">
        <f>S198*H198</f>
        <v>0</v>
      </c>
      <c r="U198" s="209" t="s">
        <v>39</v>
      </c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181</v>
      </c>
      <c r="AT198" s="210" t="s">
        <v>350</v>
      </c>
      <c r="AU198" s="210" t="s">
        <v>80</v>
      </c>
      <c r="AY198" s="18" t="s">
        <v>140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8" t="s">
        <v>139</v>
      </c>
      <c r="BK198" s="211">
        <f>ROUND(I198*H198,2)</f>
        <v>0</v>
      </c>
      <c r="BL198" s="18" t="s">
        <v>139</v>
      </c>
      <c r="BM198" s="210" t="s">
        <v>679</v>
      </c>
    </row>
    <row r="199" s="2" customFormat="1">
      <c r="A199" s="40"/>
      <c r="B199" s="41"/>
      <c r="C199" s="42"/>
      <c r="D199" s="212" t="s">
        <v>142</v>
      </c>
      <c r="E199" s="42"/>
      <c r="F199" s="213" t="s">
        <v>431</v>
      </c>
      <c r="G199" s="42"/>
      <c r="H199" s="42"/>
      <c r="I199" s="149"/>
      <c r="J199" s="42"/>
      <c r="K199" s="42"/>
      <c r="L199" s="46"/>
      <c r="M199" s="214"/>
      <c r="N199" s="215"/>
      <c r="O199" s="87"/>
      <c r="P199" s="87"/>
      <c r="Q199" s="87"/>
      <c r="R199" s="87"/>
      <c r="S199" s="87"/>
      <c r="T199" s="87"/>
      <c r="U199" s="88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142</v>
      </c>
      <c r="AU199" s="18" t="s">
        <v>80</v>
      </c>
    </row>
    <row r="200" s="2" customFormat="1">
      <c r="A200" s="40"/>
      <c r="B200" s="41"/>
      <c r="C200" s="42"/>
      <c r="D200" s="212" t="s">
        <v>144</v>
      </c>
      <c r="E200" s="42"/>
      <c r="F200" s="216" t="s">
        <v>680</v>
      </c>
      <c r="G200" s="42"/>
      <c r="H200" s="42"/>
      <c r="I200" s="149"/>
      <c r="J200" s="42"/>
      <c r="K200" s="42"/>
      <c r="L200" s="46"/>
      <c r="M200" s="214"/>
      <c r="N200" s="215"/>
      <c r="O200" s="87"/>
      <c r="P200" s="87"/>
      <c r="Q200" s="87"/>
      <c r="R200" s="87"/>
      <c r="S200" s="87"/>
      <c r="T200" s="87"/>
      <c r="U200" s="88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144</v>
      </c>
      <c r="AU200" s="18" t="s">
        <v>80</v>
      </c>
    </row>
    <row r="201" s="2" customFormat="1" ht="21.75" customHeight="1">
      <c r="A201" s="40"/>
      <c r="B201" s="41"/>
      <c r="C201" s="217" t="s">
        <v>354</v>
      </c>
      <c r="D201" s="217" t="s">
        <v>350</v>
      </c>
      <c r="E201" s="218" t="s">
        <v>569</v>
      </c>
      <c r="F201" s="219" t="s">
        <v>570</v>
      </c>
      <c r="G201" s="220" t="s">
        <v>165</v>
      </c>
      <c r="H201" s="221">
        <v>1</v>
      </c>
      <c r="I201" s="222"/>
      <c r="J201" s="223">
        <f>ROUND(I201*H201,2)</f>
        <v>0</v>
      </c>
      <c r="K201" s="219" t="s">
        <v>39</v>
      </c>
      <c r="L201" s="224"/>
      <c r="M201" s="225" t="s">
        <v>39</v>
      </c>
      <c r="N201" s="226" t="s">
        <v>53</v>
      </c>
      <c r="O201" s="87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8">
        <f>S201*H201</f>
        <v>0</v>
      </c>
      <c r="U201" s="209" t="s">
        <v>39</v>
      </c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0" t="s">
        <v>181</v>
      </c>
      <c r="AT201" s="210" t="s">
        <v>350</v>
      </c>
      <c r="AU201" s="210" t="s">
        <v>80</v>
      </c>
      <c r="AY201" s="18" t="s">
        <v>140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8" t="s">
        <v>139</v>
      </c>
      <c r="BK201" s="211">
        <f>ROUND(I201*H201,2)</f>
        <v>0</v>
      </c>
      <c r="BL201" s="18" t="s">
        <v>139</v>
      </c>
      <c r="BM201" s="210" t="s">
        <v>681</v>
      </c>
    </row>
    <row r="202" s="2" customFormat="1">
      <c r="A202" s="40"/>
      <c r="B202" s="41"/>
      <c r="C202" s="42"/>
      <c r="D202" s="212" t="s">
        <v>142</v>
      </c>
      <c r="E202" s="42"/>
      <c r="F202" s="213" t="s">
        <v>570</v>
      </c>
      <c r="G202" s="42"/>
      <c r="H202" s="42"/>
      <c r="I202" s="149"/>
      <c r="J202" s="42"/>
      <c r="K202" s="42"/>
      <c r="L202" s="46"/>
      <c r="M202" s="214"/>
      <c r="N202" s="215"/>
      <c r="O202" s="87"/>
      <c r="P202" s="87"/>
      <c r="Q202" s="87"/>
      <c r="R202" s="87"/>
      <c r="S202" s="87"/>
      <c r="T202" s="87"/>
      <c r="U202" s="88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142</v>
      </c>
      <c r="AU202" s="18" t="s">
        <v>80</v>
      </c>
    </row>
    <row r="203" s="2" customFormat="1">
      <c r="A203" s="40"/>
      <c r="B203" s="41"/>
      <c r="C203" s="42"/>
      <c r="D203" s="212" t="s">
        <v>144</v>
      </c>
      <c r="E203" s="42"/>
      <c r="F203" s="216" t="s">
        <v>682</v>
      </c>
      <c r="G203" s="42"/>
      <c r="H203" s="42"/>
      <c r="I203" s="149"/>
      <c r="J203" s="42"/>
      <c r="K203" s="42"/>
      <c r="L203" s="46"/>
      <c r="M203" s="214"/>
      <c r="N203" s="215"/>
      <c r="O203" s="87"/>
      <c r="P203" s="87"/>
      <c r="Q203" s="87"/>
      <c r="R203" s="87"/>
      <c r="S203" s="87"/>
      <c r="T203" s="87"/>
      <c r="U203" s="88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144</v>
      </c>
      <c r="AU203" s="18" t="s">
        <v>80</v>
      </c>
    </row>
    <row r="204" s="2" customFormat="1" ht="21.75" customHeight="1">
      <c r="A204" s="40"/>
      <c r="B204" s="41"/>
      <c r="C204" s="217" t="s">
        <v>359</v>
      </c>
      <c r="D204" s="217" t="s">
        <v>350</v>
      </c>
      <c r="E204" s="218" t="s">
        <v>683</v>
      </c>
      <c r="F204" s="219" t="s">
        <v>684</v>
      </c>
      <c r="G204" s="220" t="s">
        <v>165</v>
      </c>
      <c r="H204" s="221">
        <v>2</v>
      </c>
      <c r="I204" s="222"/>
      <c r="J204" s="223">
        <f>ROUND(I204*H204,2)</f>
        <v>0</v>
      </c>
      <c r="K204" s="219" t="s">
        <v>39</v>
      </c>
      <c r="L204" s="224"/>
      <c r="M204" s="225" t="s">
        <v>39</v>
      </c>
      <c r="N204" s="226" t="s">
        <v>53</v>
      </c>
      <c r="O204" s="87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8">
        <f>S204*H204</f>
        <v>0</v>
      </c>
      <c r="U204" s="209" t="s">
        <v>39</v>
      </c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0" t="s">
        <v>181</v>
      </c>
      <c r="AT204" s="210" t="s">
        <v>350</v>
      </c>
      <c r="AU204" s="210" t="s">
        <v>80</v>
      </c>
      <c r="AY204" s="18" t="s">
        <v>140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8" t="s">
        <v>139</v>
      </c>
      <c r="BK204" s="211">
        <f>ROUND(I204*H204,2)</f>
        <v>0</v>
      </c>
      <c r="BL204" s="18" t="s">
        <v>139</v>
      </c>
      <c r="BM204" s="210" t="s">
        <v>685</v>
      </c>
    </row>
    <row r="205" s="2" customFormat="1">
      <c r="A205" s="40"/>
      <c r="B205" s="41"/>
      <c r="C205" s="42"/>
      <c r="D205" s="212" t="s">
        <v>142</v>
      </c>
      <c r="E205" s="42"/>
      <c r="F205" s="213" t="s">
        <v>684</v>
      </c>
      <c r="G205" s="42"/>
      <c r="H205" s="42"/>
      <c r="I205" s="149"/>
      <c r="J205" s="42"/>
      <c r="K205" s="42"/>
      <c r="L205" s="46"/>
      <c r="M205" s="214"/>
      <c r="N205" s="215"/>
      <c r="O205" s="87"/>
      <c r="P205" s="87"/>
      <c r="Q205" s="87"/>
      <c r="R205" s="87"/>
      <c r="S205" s="87"/>
      <c r="T205" s="87"/>
      <c r="U205" s="88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142</v>
      </c>
      <c r="AU205" s="18" t="s">
        <v>80</v>
      </c>
    </row>
    <row r="206" s="2" customFormat="1">
      <c r="A206" s="40"/>
      <c r="B206" s="41"/>
      <c r="C206" s="42"/>
      <c r="D206" s="212" t="s">
        <v>144</v>
      </c>
      <c r="E206" s="42"/>
      <c r="F206" s="216" t="s">
        <v>686</v>
      </c>
      <c r="G206" s="42"/>
      <c r="H206" s="42"/>
      <c r="I206" s="149"/>
      <c r="J206" s="42"/>
      <c r="K206" s="42"/>
      <c r="L206" s="46"/>
      <c r="M206" s="214"/>
      <c r="N206" s="215"/>
      <c r="O206" s="87"/>
      <c r="P206" s="87"/>
      <c r="Q206" s="87"/>
      <c r="R206" s="87"/>
      <c r="S206" s="87"/>
      <c r="T206" s="87"/>
      <c r="U206" s="88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144</v>
      </c>
      <c r="AU206" s="18" t="s">
        <v>80</v>
      </c>
    </row>
    <row r="207" s="2" customFormat="1" ht="21.75" customHeight="1">
      <c r="A207" s="40"/>
      <c r="B207" s="41"/>
      <c r="C207" s="217" t="s">
        <v>364</v>
      </c>
      <c r="D207" s="217" t="s">
        <v>350</v>
      </c>
      <c r="E207" s="218" t="s">
        <v>687</v>
      </c>
      <c r="F207" s="219" t="s">
        <v>688</v>
      </c>
      <c r="G207" s="220" t="s">
        <v>165</v>
      </c>
      <c r="H207" s="221">
        <v>2</v>
      </c>
      <c r="I207" s="222"/>
      <c r="J207" s="223">
        <f>ROUND(I207*H207,2)</f>
        <v>0</v>
      </c>
      <c r="K207" s="219" t="s">
        <v>39</v>
      </c>
      <c r="L207" s="224"/>
      <c r="M207" s="225" t="s">
        <v>39</v>
      </c>
      <c r="N207" s="226" t="s">
        <v>53</v>
      </c>
      <c r="O207" s="87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8">
        <f>S207*H207</f>
        <v>0</v>
      </c>
      <c r="U207" s="209" t="s">
        <v>39</v>
      </c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181</v>
      </c>
      <c r="AT207" s="210" t="s">
        <v>350</v>
      </c>
      <c r="AU207" s="210" t="s">
        <v>80</v>
      </c>
      <c r="AY207" s="18" t="s">
        <v>140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8" t="s">
        <v>139</v>
      </c>
      <c r="BK207" s="211">
        <f>ROUND(I207*H207,2)</f>
        <v>0</v>
      </c>
      <c r="BL207" s="18" t="s">
        <v>139</v>
      </c>
      <c r="BM207" s="210" t="s">
        <v>689</v>
      </c>
    </row>
    <row r="208" s="2" customFormat="1">
      <c r="A208" s="40"/>
      <c r="B208" s="41"/>
      <c r="C208" s="42"/>
      <c r="D208" s="212" t="s">
        <v>142</v>
      </c>
      <c r="E208" s="42"/>
      <c r="F208" s="213" t="s">
        <v>688</v>
      </c>
      <c r="G208" s="42"/>
      <c r="H208" s="42"/>
      <c r="I208" s="149"/>
      <c r="J208" s="42"/>
      <c r="K208" s="42"/>
      <c r="L208" s="46"/>
      <c r="M208" s="214"/>
      <c r="N208" s="215"/>
      <c r="O208" s="87"/>
      <c r="P208" s="87"/>
      <c r="Q208" s="87"/>
      <c r="R208" s="87"/>
      <c r="S208" s="87"/>
      <c r="T208" s="87"/>
      <c r="U208" s="88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142</v>
      </c>
      <c r="AU208" s="18" t="s">
        <v>80</v>
      </c>
    </row>
    <row r="209" s="2" customFormat="1">
      <c r="A209" s="40"/>
      <c r="B209" s="41"/>
      <c r="C209" s="42"/>
      <c r="D209" s="212" t="s">
        <v>144</v>
      </c>
      <c r="E209" s="42"/>
      <c r="F209" s="216" t="s">
        <v>690</v>
      </c>
      <c r="G209" s="42"/>
      <c r="H209" s="42"/>
      <c r="I209" s="149"/>
      <c r="J209" s="42"/>
      <c r="K209" s="42"/>
      <c r="L209" s="46"/>
      <c r="M209" s="214"/>
      <c r="N209" s="215"/>
      <c r="O209" s="87"/>
      <c r="P209" s="87"/>
      <c r="Q209" s="87"/>
      <c r="R209" s="87"/>
      <c r="S209" s="87"/>
      <c r="T209" s="87"/>
      <c r="U209" s="88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144</v>
      </c>
      <c r="AU209" s="18" t="s">
        <v>80</v>
      </c>
    </row>
    <row r="210" s="2" customFormat="1" ht="21.75" customHeight="1">
      <c r="A210" s="40"/>
      <c r="B210" s="41"/>
      <c r="C210" s="217" t="s">
        <v>369</v>
      </c>
      <c r="D210" s="217" t="s">
        <v>350</v>
      </c>
      <c r="E210" s="218" t="s">
        <v>691</v>
      </c>
      <c r="F210" s="219" t="s">
        <v>692</v>
      </c>
      <c r="G210" s="220" t="s">
        <v>165</v>
      </c>
      <c r="H210" s="221">
        <v>1</v>
      </c>
      <c r="I210" s="222"/>
      <c r="J210" s="223">
        <f>ROUND(I210*H210,2)</f>
        <v>0</v>
      </c>
      <c r="K210" s="219" t="s">
        <v>39</v>
      </c>
      <c r="L210" s="224"/>
      <c r="M210" s="225" t="s">
        <v>39</v>
      </c>
      <c r="N210" s="226" t="s">
        <v>53</v>
      </c>
      <c r="O210" s="87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8">
        <f>S210*H210</f>
        <v>0</v>
      </c>
      <c r="U210" s="209" t="s">
        <v>39</v>
      </c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0" t="s">
        <v>181</v>
      </c>
      <c r="AT210" s="210" t="s">
        <v>350</v>
      </c>
      <c r="AU210" s="210" t="s">
        <v>80</v>
      </c>
      <c r="AY210" s="18" t="s">
        <v>140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8" t="s">
        <v>139</v>
      </c>
      <c r="BK210" s="211">
        <f>ROUND(I210*H210,2)</f>
        <v>0</v>
      </c>
      <c r="BL210" s="18" t="s">
        <v>139</v>
      </c>
      <c r="BM210" s="210" t="s">
        <v>693</v>
      </c>
    </row>
    <row r="211" s="2" customFormat="1">
      <c r="A211" s="40"/>
      <c r="B211" s="41"/>
      <c r="C211" s="42"/>
      <c r="D211" s="212" t="s">
        <v>142</v>
      </c>
      <c r="E211" s="42"/>
      <c r="F211" s="213" t="s">
        <v>692</v>
      </c>
      <c r="G211" s="42"/>
      <c r="H211" s="42"/>
      <c r="I211" s="149"/>
      <c r="J211" s="42"/>
      <c r="K211" s="42"/>
      <c r="L211" s="46"/>
      <c r="M211" s="214"/>
      <c r="N211" s="215"/>
      <c r="O211" s="87"/>
      <c r="P211" s="87"/>
      <c r="Q211" s="87"/>
      <c r="R211" s="87"/>
      <c r="S211" s="87"/>
      <c r="T211" s="87"/>
      <c r="U211" s="88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142</v>
      </c>
      <c r="AU211" s="18" t="s">
        <v>80</v>
      </c>
    </row>
    <row r="212" s="2" customFormat="1">
      <c r="A212" s="40"/>
      <c r="B212" s="41"/>
      <c r="C212" s="42"/>
      <c r="D212" s="212" t="s">
        <v>144</v>
      </c>
      <c r="E212" s="42"/>
      <c r="F212" s="216" t="s">
        <v>694</v>
      </c>
      <c r="G212" s="42"/>
      <c r="H212" s="42"/>
      <c r="I212" s="149"/>
      <c r="J212" s="42"/>
      <c r="K212" s="42"/>
      <c r="L212" s="46"/>
      <c r="M212" s="214"/>
      <c r="N212" s="215"/>
      <c r="O212" s="87"/>
      <c r="P212" s="87"/>
      <c r="Q212" s="87"/>
      <c r="R212" s="87"/>
      <c r="S212" s="87"/>
      <c r="T212" s="87"/>
      <c r="U212" s="88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144</v>
      </c>
      <c r="AU212" s="18" t="s">
        <v>80</v>
      </c>
    </row>
    <row r="213" s="2" customFormat="1" ht="16.5" customHeight="1">
      <c r="A213" s="40"/>
      <c r="B213" s="41"/>
      <c r="C213" s="217" t="s">
        <v>374</v>
      </c>
      <c r="D213" s="217" t="s">
        <v>350</v>
      </c>
      <c r="E213" s="218" t="s">
        <v>435</v>
      </c>
      <c r="F213" s="219" t="s">
        <v>436</v>
      </c>
      <c r="G213" s="220" t="s">
        <v>148</v>
      </c>
      <c r="H213" s="221">
        <v>50</v>
      </c>
      <c r="I213" s="222"/>
      <c r="J213" s="223">
        <f>ROUND(I213*H213,2)</f>
        <v>0</v>
      </c>
      <c r="K213" s="219" t="s">
        <v>39</v>
      </c>
      <c r="L213" s="224"/>
      <c r="M213" s="225" t="s">
        <v>39</v>
      </c>
      <c r="N213" s="226" t="s">
        <v>53</v>
      </c>
      <c r="O213" s="87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8">
        <f>S213*H213</f>
        <v>0</v>
      </c>
      <c r="U213" s="209" t="s">
        <v>39</v>
      </c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0" t="s">
        <v>181</v>
      </c>
      <c r="AT213" s="210" t="s">
        <v>350</v>
      </c>
      <c r="AU213" s="210" t="s">
        <v>80</v>
      </c>
      <c r="AY213" s="18" t="s">
        <v>140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8" t="s">
        <v>139</v>
      </c>
      <c r="BK213" s="211">
        <f>ROUND(I213*H213,2)</f>
        <v>0</v>
      </c>
      <c r="BL213" s="18" t="s">
        <v>139</v>
      </c>
      <c r="BM213" s="210" t="s">
        <v>695</v>
      </c>
    </row>
    <row r="214" s="2" customFormat="1">
      <c r="A214" s="40"/>
      <c r="B214" s="41"/>
      <c r="C214" s="42"/>
      <c r="D214" s="212" t="s">
        <v>142</v>
      </c>
      <c r="E214" s="42"/>
      <c r="F214" s="213" t="s">
        <v>436</v>
      </c>
      <c r="G214" s="42"/>
      <c r="H214" s="42"/>
      <c r="I214" s="149"/>
      <c r="J214" s="42"/>
      <c r="K214" s="42"/>
      <c r="L214" s="46"/>
      <c r="M214" s="214"/>
      <c r="N214" s="215"/>
      <c r="O214" s="87"/>
      <c r="P214" s="87"/>
      <c r="Q214" s="87"/>
      <c r="R214" s="87"/>
      <c r="S214" s="87"/>
      <c r="T214" s="87"/>
      <c r="U214" s="88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142</v>
      </c>
      <c r="AU214" s="18" t="s">
        <v>80</v>
      </c>
    </row>
    <row r="215" s="2" customFormat="1" ht="21.75" customHeight="1">
      <c r="A215" s="40"/>
      <c r="B215" s="41"/>
      <c r="C215" s="217" t="s">
        <v>379</v>
      </c>
      <c r="D215" s="217" t="s">
        <v>350</v>
      </c>
      <c r="E215" s="218" t="s">
        <v>439</v>
      </c>
      <c r="F215" s="219" t="s">
        <v>440</v>
      </c>
      <c r="G215" s="220" t="s">
        <v>165</v>
      </c>
      <c r="H215" s="221">
        <v>2</v>
      </c>
      <c r="I215" s="222"/>
      <c r="J215" s="223">
        <f>ROUND(I215*H215,2)</f>
        <v>0</v>
      </c>
      <c r="K215" s="219" t="s">
        <v>39</v>
      </c>
      <c r="L215" s="224"/>
      <c r="M215" s="225" t="s">
        <v>39</v>
      </c>
      <c r="N215" s="226" t="s">
        <v>53</v>
      </c>
      <c r="O215" s="87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8">
        <f>S215*H215</f>
        <v>0</v>
      </c>
      <c r="U215" s="209" t="s">
        <v>39</v>
      </c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0" t="s">
        <v>181</v>
      </c>
      <c r="AT215" s="210" t="s">
        <v>350</v>
      </c>
      <c r="AU215" s="210" t="s">
        <v>80</v>
      </c>
      <c r="AY215" s="18" t="s">
        <v>140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8" t="s">
        <v>139</v>
      </c>
      <c r="BK215" s="211">
        <f>ROUND(I215*H215,2)</f>
        <v>0</v>
      </c>
      <c r="BL215" s="18" t="s">
        <v>139</v>
      </c>
      <c r="BM215" s="210" t="s">
        <v>696</v>
      </c>
    </row>
    <row r="216" s="2" customFormat="1">
      <c r="A216" s="40"/>
      <c r="B216" s="41"/>
      <c r="C216" s="42"/>
      <c r="D216" s="212" t="s">
        <v>142</v>
      </c>
      <c r="E216" s="42"/>
      <c r="F216" s="213" t="s">
        <v>440</v>
      </c>
      <c r="G216" s="42"/>
      <c r="H216" s="42"/>
      <c r="I216" s="149"/>
      <c r="J216" s="42"/>
      <c r="K216" s="42"/>
      <c r="L216" s="46"/>
      <c r="M216" s="214"/>
      <c r="N216" s="215"/>
      <c r="O216" s="87"/>
      <c r="P216" s="87"/>
      <c r="Q216" s="87"/>
      <c r="R216" s="87"/>
      <c r="S216" s="87"/>
      <c r="T216" s="87"/>
      <c r="U216" s="88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142</v>
      </c>
      <c r="AU216" s="18" t="s">
        <v>80</v>
      </c>
    </row>
    <row r="217" s="2" customFormat="1" ht="16.5" customHeight="1">
      <c r="A217" s="40"/>
      <c r="B217" s="41"/>
      <c r="C217" s="217" t="s">
        <v>384</v>
      </c>
      <c r="D217" s="217" t="s">
        <v>350</v>
      </c>
      <c r="E217" s="218" t="s">
        <v>697</v>
      </c>
      <c r="F217" s="219" t="s">
        <v>698</v>
      </c>
      <c r="G217" s="220" t="s">
        <v>165</v>
      </c>
      <c r="H217" s="221">
        <v>2</v>
      </c>
      <c r="I217" s="222"/>
      <c r="J217" s="223">
        <f>ROUND(I217*H217,2)</f>
        <v>0</v>
      </c>
      <c r="K217" s="219" t="s">
        <v>39</v>
      </c>
      <c r="L217" s="224"/>
      <c r="M217" s="225" t="s">
        <v>39</v>
      </c>
      <c r="N217" s="226" t="s">
        <v>53</v>
      </c>
      <c r="O217" s="87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8">
        <f>S217*H217</f>
        <v>0</v>
      </c>
      <c r="U217" s="209" t="s">
        <v>39</v>
      </c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0" t="s">
        <v>181</v>
      </c>
      <c r="AT217" s="210" t="s">
        <v>350</v>
      </c>
      <c r="AU217" s="210" t="s">
        <v>80</v>
      </c>
      <c r="AY217" s="18" t="s">
        <v>140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8" t="s">
        <v>139</v>
      </c>
      <c r="BK217" s="211">
        <f>ROUND(I217*H217,2)</f>
        <v>0</v>
      </c>
      <c r="BL217" s="18" t="s">
        <v>139</v>
      </c>
      <c r="BM217" s="210" t="s">
        <v>699</v>
      </c>
    </row>
    <row r="218" s="2" customFormat="1">
      <c r="A218" s="40"/>
      <c r="B218" s="41"/>
      <c r="C218" s="42"/>
      <c r="D218" s="212" t="s">
        <v>142</v>
      </c>
      <c r="E218" s="42"/>
      <c r="F218" s="213" t="s">
        <v>698</v>
      </c>
      <c r="G218" s="42"/>
      <c r="H218" s="42"/>
      <c r="I218" s="149"/>
      <c r="J218" s="42"/>
      <c r="K218" s="42"/>
      <c r="L218" s="46"/>
      <c r="M218" s="214"/>
      <c r="N218" s="215"/>
      <c r="O218" s="87"/>
      <c r="P218" s="87"/>
      <c r="Q218" s="87"/>
      <c r="R218" s="87"/>
      <c r="S218" s="87"/>
      <c r="T218" s="87"/>
      <c r="U218" s="88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142</v>
      </c>
      <c r="AU218" s="18" t="s">
        <v>80</v>
      </c>
    </row>
    <row r="219" s="2" customFormat="1" ht="16.5" customHeight="1">
      <c r="A219" s="40"/>
      <c r="B219" s="41"/>
      <c r="C219" s="217" t="s">
        <v>389</v>
      </c>
      <c r="D219" s="217" t="s">
        <v>350</v>
      </c>
      <c r="E219" s="218" t="s">
        <v>443</v>
      </c>
      <c r="F219" s="219" t="s">
        <v>444</v>
      </c>
      <c r="G219" s="220" t="s">
        <v>165</v>
      </c>
      <c r="H219" s="221">
        <v>8</v>
      </c>
      <c r="I219" s="222"/>
      <c r="J219" s="223">
        <f>ROUND(I219*H219,2)</f>
        <v>0</v>
      </c>
      <c r="K219" s="219" t="s">
        <v>39</v>
      </c>
      <c r="L219" s="224"/>
      <c r="M219" s="225" t="s">
        <v>39</v>
      </c>
      <c r="N219" s="226" t="s">
        <v>53</v>
      </c>
      <c r="O219" s="87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8">
        <f>S219*H219</f>
        <v>0</v>
      </c>
      <c r="U219" s="209" t="s">
        <v>39</v>
      </c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0" t="s">
        <v>181</v>
      </c>
      <c r="AT219" s="210" t="s">
        <v>350</v>
      </c>
      <c r="AU219" s="210" t="s">
        <v>80</v>
      </c>
      <c r="AY219" s="18" t="s">
        <v>140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8" t="s">
        <v>139</v>
      </c>
      <c r="BK219" s="211">
        <f>ROUND(I219*H219,2)</f>
        <v>0</v>
      </c>
      <c r="BL219" s="18" t="s">
        <v>139</v>
      </c>
      <c r="BM219" s="210" t="s">
        <v>700</v>
      </c>
    </row>
    <row r="220" s="2" customFormat="1">
      <c r="A220" s="40"/>
      <c r="B220" s="41"/>
      <c r="C220" s="42"/>
      <c r="D220" s="212" t="s">
        <v>142</v>
      </c>
      <c r="E220" s="42"/>
      <c r="F220" s="213" t="s">
        <v>444</v>
      </c>
      <c r="G220" s="42"/>
      <c r="H220" s="42"/>
      <c r="I220" s="149"/>
      <c r="J220" s="42"/>
      <c r="K220" s="42"/>
      <c r="L220" s="46"/>
      <c r="M220" s="214"/>
      <c r="N220" s="215"/>
      <c r="O220" s="87"/>
      <c r="P220" s="87"/>
      <c r="Q220" s="87"/>
      <c r="R220" s="87"/>
      <c r="S220" s="87"/>
      <c r="T220" s="87"/>
      <c r="U220" s="88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142</v>
      </c>
      <c r="AU220" s="18" t="s">
        <v>80</v>
      </c>
    </row>
    <row r="221" s="2" customFormat="1">
      <c r="A221" s="40"/>
      <c r="B221" s="41"/>
      <c r="C221" s="42"/>
      <c r="D221" s="212" t="s">
        <v>144</v>
      </c>
      <c r="E221" s="42"/>
      <c r="F221" s="216" t="s">
        <v>576</v>
      </c>
      <c r="G221" s="42"/>
      <c r="H221" s="42"/>
      <c r="I221" s="149"/>
      <c r="J221" s="42"/>
      <c r="K221" s="42"/>
      <c r="L221" s="46"/>
      <c r="M221" s="214"/>
      <c r="N221" s="215"/>
      <c r="O221" s="87"/>
      <c r="P221" s="87"/>
      <c r="Q221" s="87"/>
      <c r="R221" s="87"/>
      <c r="S221" s="87"/>
      <c r="T221" s="87"/>
      <c r="U221" s="88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144</v>
      </c>
      <c r="AU221" s="18" t="s">
        <v>80</v>
      </c>
    </row>
    <row r="222" s="2" customFormat="1" ht="21.75" customHeight="1">
      <c r="A222" s="40"/>
      <c r="B222" s="41"/>
      <c r="C222" s="217" t="s">
        <v>394</v>
      </c>
      <c r="D222" s="217" t="s">
        <v>350</v>
      </c>
      <c r="E222" s="218" t="s">
        <v>453</v>
      </c>
      <c r="F222" s="219" t="s">
        <v>454</v>
      </c>
      <c r="G222" s="220" t="s">
        <v>165</v>
      </c>
      <c r="H222" s="221">
        <v>652</v>
      </c>
      <c r="I222" s="222"/>
      <c r="J222" s="223">
        <f>ROUND(I222*H222,2)</f>
        <v>0</v>
      </c>
      <c r="K222" s="219" t="s">
        <v>39</v>
      </c>
      <c r="L222" s="224"/>
      <c r="M222" s="225" t="s">
        <v>39</v>
      </c>
      <c r="N222" s="226" t="s">
        <v>53</v>
      </c>
      <c r="O222" s="87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8">
        <f>S222*H222</f>
        <v>0</v>
      </c>
      <c r="U222" s="209" t="s">
        <v>39</v>
      </c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0" t="s">
        <v>181</v>
      </c>
      <c r="AT222" s="210" t="s">
        <v>350</v>
      </c>
      <c r="AU222" s="210" t="s">
        <v>80</v>
      </c>
      <c r="AY222" s="18" t="s">
        <v>140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8" t="s">
        <v>139</v>
      </c>
      <c r="BK222" s="211">
        <f>ROUND(I222*H222,2)</f>
        <v>0</v>
      </c>
      <c r="BL222" s="18" t="s">
        <v>139</v>
      </c>
      <c r="BM222" s="210" t="s">
        <v>701</v>
      </c>
    </row>
    <row r="223" s="2" customFormat="1">
      <c r="A223" s="40"/>
      <c r="B223" s="41"/>
      <c r="C223" s="42"/>
      <c r="D223" s="212" t="s">
        <v>142</v>
      </c>
      <c r="E223" s="42"/>
      <c r="F223" s="213" t="s">
        <v>454</v>
      </c>
      <c r="G223" s="42"/>
      <c r="H223" s="42"/>
      <c r="I223" s="149"/>
      <c r="J223" s="42"/>
      <c r="K223" s="42"/>
      <c r="L223" s="46"/>
      <c r="M223" s="214"/>
      <c r="N223" s="215"/>
      <c r="O223" s="87"/>
      <c r="P223" s="87"/>
      <c r="Q223" s="87"/>
      <c r="R223" s="87"/>
      <c r="S223" s="87"/>
      <c r="T223" s="87"/>
      <c r="U223" s="88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142</v>
      </c>
      <c r="AU223" s="18" t="s">
        <v>80</v>
      </c>
    </row>
    <row r="224" s="2" customFormat="1" ht="16.5" customHeight="1">
      <c r="A224" s="40"/>
      <c r="B224" s="41"/>
      <c r="C224" s="217" t="s">
        <v>399</v>
      </c>
      <c r="D224" s="217" t="s">
        <v>350</v>
      </c>
      <c r="E224" s="218" t="s">
        <v>457</v>
      </c>
      <c r="F224" s="219" t="s">
        <v>458</v>
      </c>
      <c r="G224" s="220" t="s">
        <v>165</v>
      </c>
      <c r="H224" s="221">
        <v>104</v>
      </c>
      <c r="I224" s="222"/>
      <c r="J224" s="223">
        <f>ROUND(I224*H224,2)</f>
        <v>0</v>
      </c>
      <c r="K224" s="219" t="s">
        <v>39</v>
      </c>
      <c r="L224" s="224"/>
      <c r="M224" s="225" t="s">
        <v>39</v>
      </c>
      <c r="N224" s="226" t="s">
        <v>53</v>
      </c>
      <c r="O224" s="87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8">
        <f>S224*H224</f>
        <v>0</v>
      </c>
      <c r="U224" s="209" t="s">
        <v>39</v>
      </c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0" t="s">
        <v>181</v>
      </c>
      <c r="AT224" s="210" t="s">
        <v>350</v>
      </c>
      <c r="AU224" s="210" t="s">
        <v>80</v>
      </c>
      <c r="AY224" s="18" t="s">
        <v>140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8" t="s">
        <v>139</v>
      </c>
      <c r="BK224" s="211">
        <f>ROUND(I224*H224,2)</f>
        <v>0</v>
      </c>
      <c r="BL224" s="18" t="s">
        <v>139</v>
      </c>
      <c r="BM224" s="210" t="s">
        <v>702</v>
      </c>
    </row>
    <row r="225" s="2" customFormat="1">
      <c r="A225" s="40"/>
      <c r="B225" s="41"/>
      <c r="C225" s="42"/>
      <c r="D225" s="212" t="s">
        <v>142</v>
      </c>
      <c r="E225" s="42"/>
      <c r="F225" s="213" t="s">
        <v>458</v>
      </c>
      <c r="G225" s="42"/>
      <c r="H225" s="42"/>
      <c r="I225" s="149"/>
      <c r="J225" s="42"/>
      <c r="K225" s="42"/>
      <c r="L225" s="46"/>
      <c r="M225" s="214"/>
      <c r="N225" s="215"/>
      <c r="O225" s="87"/>
      <c r="P225" s="87"/>
      <c r="Q225" s="87"/>
      <c r="R225" s="87"/>
      <c r="S225" s="87"/>
      <c r="T225" s="87"/>
      <c r="U225" s="88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142</v>
      </c>
      <c r="AU225" s="18" t="s">
        <v>80</v>
      </c>
    </row>
    <row r="226" s="2" customFormat="1">
      <c r="A226" s="40"/>
      <c r="B226" s="41"/>
      <c r="C226" s="42"/>
      <c r="D226" s="212" t="s">
        <v>144</v>
      </c>
      <c r="E226" s="42"/>
      <c r="F226" s="216" t="s">
        <v>579</v>
      </c>
      <c r="G226" s="42"/>
      <c r="H226" s="42"/>
      <c r="I226" s="149"/>
      <c r="J226" s="42"/>
      <c r="K226" s="42"/>
      <c r="L226" s="46"/>
      <c r="M226" s="214"/>
      <c r="N226" s="215"/>
      <c r="O226" s="87"/>
      <c r="P226" s="87"/>
      <c r="Q226" s="87"/>
      <c r="R226" s="87"/>
      <c r="S226" s="87"/>
      <c r="T226" s="87"/>
      <c r="U226" s="88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144</v>
      </c>
      <c r="AU226" s="18" t="s">
        <v>80</v>
      </c>
    </row>
    <row r="227" s="2" customFormat="1" ht="16.5" customHeight="1">
      <c r="A227" s="40"/>
      <c r="B227" s="41"/>
      <c r="C227" s="217" t="s">
        <v>404</v>
      </c>
      <c r="D227" s="217" t="s">
        <v>350</v>
      </c>
      <c r="E227" s="218" t="s">
        <v>462</v>
      </c>
      <c r="F227" s="219" t="s">
        <v>463</v>
      </c>
      <c r="G227" s="220" t="s">
        <v>165</v>
      </c>
      <c r="H227" s="221">
        <v>722</v>
      </c>
      <c r="I227" s="222"/>
      <c r="J227" s="223">
        <f>ROUND(I227*H227,2)</f>
        <v>0</v>
      </c>
      <c r="K227" s="219" t="s">
        <v>39</v>
      </c>
      <c r="L227" s="224"/>
      <c r="M227" s="225" t="s">
        <v>39</v>
      </c>
      <c r="N227" s="226" t="s">
        <v>53</v>
      </c>
      <c r="O227" s="87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8">
        <f>S227*H227</f>
        <v>0</v>
      </c>
      <c r="U227" s="209" t="s">
        <v>39</v>
      </c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0" t="s">
        <v>181</v>
      </c>
      <c r="AT227" s="210" t="s">
        <v>350</v>
      </c>
      <c r="AU227" s="210" t="s">
        <v>80</v>
      </c>
      <c r="AY227" s="18" t="s">
        <v>140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8" t="s">
        <v>139</v>
      </c>
      <c r="BK227" s="211">
        <f>ROUND(I227*H227,2)</f>
        <v>0</v>
      </c>
      <c r="BL227" s="18" t="s">
        <v>139</v>
      </c>
      <c r="BM227" s="210" t="s">
        <v>703</v>
      </c>
    </row>
    <row r="228" s="2" customFormat="1">
      <c r="A228" s="40"/>
      <c r="B228" s="41"/>
      <c r="C228" s="42"/>
      <c r="D228" s="212" t="s">
        <v>142</v>
      </c>
      <c r="E228" s="42"/>
      <c r="F228" s="213" t="s">
        <v>463</v>
      </c>
      <c r="G228" s="42"/>
      <c r="H228" s="42"/>
      <c r="I228" s="149"/>
      <c r="J228" s="42"/>
      <c r="K228" s="42"/>
      <c r="L228" s="46"/>
      <c r="M228" s="214"/>
      <c r="N228" s="215"/>
      <c r="O228" s="87"/>
      <c r="P228" s="87"/>
      <c r="Q228" s="87"/>
      <c r="R228" s="87"/>
      <c r="S228" s="87"/>
      <c r="T228" s="87"/>
      <c r="U228" s="88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142</v>
      </c>
      <c r="AU228" s="18" t="s">
        <v>80</v>
      </c>
    </row>
    <row r="229" s="2" customFormat="1" ht="16.5" customHeight="1">
      <c r="A229" s="40"/>
      <c r="B229" s="41"/>
      <c r="C229" s="217" t="s">
        <v>409</v>
      </c>
      <c r="D229" s="217" t="s">
        <v>350</v>
      </c>
      <c r="E229" s="218" t="s">
        <v>466</v>
      </c>
      <c r="F229" s="219" t="s">
        <v>467</v>
      </c>
      <c r="G229" s="220" t="s">
        <v>165</v>
      </c>
      <c r="H229" s="221">
        <v>322</v>
      </c>
      <c r="I229" s="222"/>
      <c r="J229" s="223">
        <f>ROUND(I229*H229,2)</f>
        <v>0</v>
      </c>
      <c r="K229" s="219" t="s">
        <v>39</v>
      </c>
      <c r="L229" s="224"/>
      <c r="M229" s="225" t="s">
        <v>39</v>
      </c>
      <c r="N229" s="226" t="s">
        <v>53</v>
      </c>
      <c r="O229" s="87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8">
        <f>S229*H229</f>
        <v>0</v>
      </c>
      <c r="U229" s="209" t="s">
        <v>39</v>
      </c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0" t="s">
        <v>181</v>
      </c>
      <c r="AT229" s="210" t="s">
        <v>350</v>
      </c>
      <c r="AU229" s="210" t="s">
        <v>80</v>
      </c>
      <c r="AY229" s="18" t="s">
        <v>140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8" t="s">
        <v>139</v>
      </c>
      <c r="BK229" s="211">
        <f>ROUND(I229*H229,2)</f>
        <v>0</v>
      </c>
      <c r="BL229" s="18" t="s">
        <v>139</v>
      </c>
      <c r="BM229" s="210" t="s">
        <v>704</v>
      </c>
    </row>
    <row r="230" s="2" customFormat="1">
      <c r="A230" s="40"/>
      <c r="B230" s="41"/>
      <c r="C230" s="42"/>
      <c r="D230" s="212" t="s">
        <v>142</v>
      </c>
      <c r="E230" s="42"/>
      <c r="F230" s="213" t="s">
        <v>467</v>
      </c>
      <c r="G230" s="42"/>
      <c r="H230" s="42"/>
      <c r="I230" s="149"/>
      <c r="J230" s="42"/>
      <c r="K230" s="42"/>
      <c r="L230" s="46"/>
      <c r="M230" s="214"/>
      <c r="N230" s="215"/>
      <c r="O230" s="87"/>
      <c r="P230" s="87"/>
      <c r="Q230" s="87"/>
      <c r="R230" s="87"/>
      <c r="S230" s="87"/>
      <c r="T230" s="87"/>
      <c r="U230" s="88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142</v>
      </c>
      <c r="AU230" s="18" t="s">
        <v>80</v>
      </c>
    </row>
    <row r="231" s="2" customFormat="1" ht="16.5" customHeight="1">
      <c r="A231" s="40"/>
      <c r="B231" s="41"/>
      <c r="C231" s="217" t="s">
        <v>414</v>
      </c>
      <c r="D231" s="217" t="s">
        <v>350</v>
      </c>
      <c r="E231" s="218" t="s">
        <v>470</v>
      </c>
      <c r="F231" s="219" t="s">
        <v>471</v>
      </c>
      <c r="G231" s="220" t="s">
        <v>165</v>
      </c>
      <c r="H231" s="221">
        <v>20</v>
      </c>
      <c r="I231" s="222"/>
      <c r="J231" s="223">
        <f>ROUND(I231*H231,2)</f>
        <v>0</v>
      </c>
      <c r="K231" s="219" t="s">
        <v>39</v>
      </c>
      <c r="L231" s="224"/>
      <c r="M231" s="225" t="s">
        <v>39</v>
      </c>
      <c r="N231" s="226" t="s">
        <v>53</v>
      </c>
      <c r="O231" s="87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8">
        <f>S231*H231</f>
        <v>0</v>
      </c>
      <c r="U231" s="209" t="s">
        <v>39</v>
      </c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0" t="s">
        <v>181</v>
      </c>
      <c r="AT231" s="210" t="s">
        <v>350</v>
      </c>
      <c r="AU231" s="210" t="s">
        <v>80</v>
      </c>
      <c r="AY231" s="18" t="s">
        <v>140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8" t="s">
        <v>139</v>
      </c>
      <c r="BK231" s="211">
        <f>ROUND(I231*H231,2)</f>
        <v>0</v>
      </c>
      <c r="BL231" s="18" t="s">
        <v>139</v>
      </c>
      <c r="BM231" s="210" t="s">
        <v>705</v>
      </c>
    </row>
    <row r="232" s="2" customFormat="1">
      <c r="A232" s="40"/>
      <c r="B232" s="41"/>
      <c r="C232" s="42"/>
      <c r="D232" s="212" t="s">
        <v>142</v>
      </c>
      <c r="E232" s="42"/>
      <c r="F232" s="213" t="s">
        <v>471</v>
      </c>
      <c r="G232" s="42"/>
      <c r="H232" s="42"/>
      <c r="I232" s="149"/>
      <c r="J232" s="42"/>
      <c r="K232" s="42"/>
      <c r="L232" s="46"/>
      <c r="M232" s="214"/>
      <c r="N232" s="215"/>
      <c r="O232" s="87"/>
      <c r="P232" s="87"/>
      <c r="Q232" s="87"/>
      <c r="R232" s="87"/>
      <c r="S232" s="87"/>
      <c r="T232" s="87"/>
      <c r="U232" s="88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142</v>
      </c>
      <c r="AU232" s="18" t="s">
        <v>80</v>
      </c>
    </row>
    <row r="233" s="2" customFormat="1" ht="16.5" customHeight="1">
      <c r="A233" s="40"/>
      <c r="B233" s="41"/>
      <c r="C233" s="217" t="s">
        <v>419</v>
      </c>
      <c r="D233" s="217" t="s">
        <v>350</v>
      </c>
      <c r="E233" s="218" t="s">
        <v>474</v>
      </c>
      <c r="F233" s="219" t="s">
        <v>475</v>
      </c>
      <c r="G233" s="220" t="s">
        <v>165</v>
      </c>
      <c r="H233" s="221">
        <v>1148</v>
      </c>
      <c r="I233" s="222"/>
      <c r="J233" s="223">
        <f>ROUND(I233*H233,2)</f>
        <v>0</v>
      </c>
      <c r="K233" s="219" t="s">
        <v>39</v>
      </c>
      <c r="L233" s="224"/>
      <c r="M233" s="225" t="s">
        <v>39</v>
      </c>
      <c r="N233" s="226" t="s">
        <v>53</v>
      </c>
      <c r="O233" s="87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8">
        <f>S233*H233</f>
        <v>0</v>
      </c>
      <c r="U233" s="209" t="s">
        <v>39</v>
      </c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0" t="s">
        <v>181</v>
      </c>
      <c r="AT233" s="210" t="s">
        <v>350</v>
      </c>
      <c r="AU233" s="210" t="s">
        <v>80</v>
      </c>
      <c r="AY233" s="18" t="s">
        <v>140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8" t="s">
        <v>139</v>
      </c>
      <c r="BK233" s="211">
        <f>ROUND(I233*H233,2)</f>
        <v>0</v>
      </c>
      <c r="BL233" s="18" t="s">
        <v>139</v>
      </c>
      <c r="BM233" s="210" t="s">
        <v>706</v>
      </c>
    </row>
    <row r="234" s="2" customFormat="1">
      <c r="A234" s="40"/>
      <c r="B234" s="41"/>
      <c r="C234" s="42"/>
      <c r="D234" s="212" t="s">
        <v>142</v>
      </c>
      <c r="E234" s="42"/>
      <c r="F234" s="213" t="s">
        <v>475</v>
      </c>
      <c r="G234" s="42"/>
      <c r="H234" s="42"/>
      <c r="I234" s="149"/>
      <c r="J234" s="42"/>
      <c r="K234" s="42"/>
      <c r="L234" s="46"/>
      <c r="M234" s="214"/>
      <c r="N234" s="215"/>
      <c r="O234" s="87"/>
      <c r="P234" s="87"/>
      <c r="Q234" s="87"/>
      <c r="R234" s="87"/>
      <c r="S234" s="87"/>
      <c r="T234" s="87"/>
      <c r="U234" s="88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142</v>
      </c>
      <c r="AU234" s="18" t="s">
        <v>80</v>
      </c>
    </row>
    <row r="235" s="2" customFormat="1">
      <c r="A235" s="40"/>
      <c r="B235" s="41"/>
      <c r="C235" s="42"/>
      <c r="D235" s="212" t="s">
        <v>144</v>
      </c>
      <c r="E235" s="42"/>
      <c r="F235" s="216" t="s">
        <v>584</v>
      </c>
      <c r="G235" s="42"/>
      <c r="H235" s="42"/>
      <c r="I235" s="149"/>
      <c r="J235" s="42"/>
      <c r="K235" s="42"/>
      <c r="L235" s="46"/>
      <c r="M235" s="214"/>
      <c r="N235" s="215"/>
      <c r="O235" s="87"/>
      <c r="P235" s="87"/>
      <c r="Q235" s="87"/>
      <c r="R235" s="87"/>
      <c r="S235" s="87"/>
      <c r="T235" s="87"/>
      <c r="U235" s="88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144</v>
      </c>
      <c r="AU235" s="18" t="s">
        <v>80</v>
      </c>
    </row>
    <row r="236" s="2" customFormat="1" ht="16.5" customHeight="1">
      <c r="A236" s="40"/>
      <c r="B236" s="41"/>
      <c r="C236" s="217" t="s">
        <v>424</v>
      </c>
      <c r="D236" s="217" t="s">
        <v>350</v>
      </c>
      <c r="E236" s="218" t="s">
        <v>479</v>
      </c>
      <c r="F236" s="219" t="s">
        <v>480</v>
      </c>
      <c r="G236" s="220" t="s">
        <v>165</v>
      </c>
      <c r="H236" s="221">
        <v>96</v>
      </c>
      <c r="I236" s="222"/>
      <c r="J236" s="223">
        <f>ROUND(I236*H236,2)</f>
        <v>0</v>
      </c>
      <c r="K236" s="219" t="s">
        <v>39</v>
      </c>
      <c r="L236" s="224"/>
      <c r="M236" s="225" t="s">
        <v>39</v>
      </c>
      <c r="N236" s="226" t="s">
        <v>53</v>
      </c>
      <c r="O236" s="87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8">
        <f>S236*H236</f>
        <v>0</v>
      </c>
      <c r="U236" s="209" t="s">
        <v>39</v>
      </c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181</v>
      </c>
      <c r="AT236" s="210" t="s">
        <v>350</v>
      </c>
      <c r="AU236" s="210" t="s">
        <v>80</v>
      </c>
      <c r="AY236" s="18" t="s">
        <v>140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8" t="s">
        <v>139</v>
      </c>
      <c r="BK236" s="211">
        <f>ROUND(I236*H236,2)</f>
        <v>0</v>
      </c>
      <c r="BL236" s="18" t="s">
        <v>139</v>
      </c>
      <c r="BM236" s="210" t="s">
        <v>707</v>
      </c>
    </row>
    <row r="237" s="2" customFormat="1">
      <c r="A237" s="40"/>
      <c r="B237" s="41"/>
      <c r="C237" s="42"/>
      <c r="D237" s="212" t="s">
        <v>142</v>
      </c>
      <c r="E237" s="42"/>
      <c r="F237" s="213" t="s">
        <v>480</v>
      </c>
      <c r="G237" s="42"/>
      <c r="H237" s="42"/>
      <c r="I237" s="149"/>
      <c r="J237" s="42"/>
      <c r="K237" s="42"/>
      <c r="L237" s="46"/>
      <c r="M237" s="214"/>
      <c r="N237" s="215"/>
      <c r="O237" s="87"/>
      <c r="P237" s="87"/>
      <c r="Q237" s="87"/>
      <c r="R237" s="87"/>
      <c r="S237" s="87"/>
      <c r="T237" s="87"/>
      <c r="U237" s="88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142</v>
      </c>
      <c r="AU237" s="18" t="s">
        <v>80</v>
      </c>
    </row>
    <row r="238" s="2" customFormat="1" ht="16.5" customHeight="1">
      <c r="A238" s="40"/>
      <c r="B238" s="41"/>
      <c r="C238" s="217" t="s">
        <v>429</v>
      </c>
      <c r="D238" s="217" t="s">
        <v>350</v>
      </c>
      <c r="E238" s="218" t="s">
        <v>483</v>
      </c>
      <c r="F238" s="219" t="s">
        <v>484</v>
      </c>
      <c r="G238" s="220" t="s">
        <v>165</v>
      </c>
      <c r="H238" s="221">
        <v>180</v>
      </c>
      <c r="I238" s="222"/>
      <c r="J238" s="223">
        <f>ROUND(I238*H238,2)</f>
        <v>0</v>
      </c>
      <c r="K238" s="219" t="s">
        <v>39</v>
      </c>
      <c r="L238" s="224"/>
      <c r="M238" s="225" t="s">
        <v>39</v>
      </c>
      <c r="N238" s="226" t="s">
        <v>53</v>
      </c>
      <c r="O238" s="87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8">
        <f>S238*H238</f>
        <v>0</v>
      </c>
      <c r="U238" s="209" t="s">
        <v>39</v>
      </c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0" t="s">
        <v>181</v>
      </c>
      <c r="AT238" s="210" t="s">
        <v>350</v>
      </c>
      <c r="AU238" s="210" t="s">
        <v>80</v>
      </c>
      <c r="AY238" s="18" t="s">
        <v>140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8" t="s">
        <v>139</v>
      </c>
      <c r="BK238" s="211">
        <f>ROUND(I238*H238,2)</f>
        <v>0</v>
      </c>
      <c r="BL238" s="18" t="s">
        <v>139</v>
      </c>
      <c r="BM238" s="210" t="s">
        <v>708</v>
      </c>
    </row>
    <row r="239" s="2" customFormat="1">
      <c r="A239" s="40"/>
      <c r="B239" s="41"/>
      <c r="C239" s="42"/>
      <c r="D239" s="212" t="s">
        <v>142</v>
      </c>
      <c r="E239" s="42"/>
      <c r="F239" s="213" t="s">
        <v>484</v>
      </c>
      <c r="G239" s="42"/>
      <c r="H239" s="42"/>
      <c r="I239" s="149"/>
      <c r="J239" s="42"/>
      <c r="K239" s="42"/>
      <c r="L239" s="46"/>
      <c r="M239" s="214"/>
      <c r="N239" s="215"/>
      <c r="O239" s="87"/>
      <c r="P239" s="87"/>
      <c r="Q239" s="87"/>
      <c r="R239" s="87"/>
      <c r="S239" s="87"/>
      <c r="T239" s="87"/>
      <c r="U239" s="88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142</v>
      </c>
      <c r="AU239" s="18" t="s">
        <v>80</v>
      </c>
    </row>
    <row r="240" s="2" customFormat="1" ht="16.5" customHeight="1">
      <c r="A240" s="40"/>
      <c r="B240" s="41"/>
      <c r="C240" s="217" t="s">
        <v>434</v>
      </c>
      <c r="D240" s="217" t="s">
        <v>350</v>
      </c>
      <c r="E240" s="218" t="s">
        <v>709</v>
      </c>
      <c r="F240" s="219" t="s">
        <v>710</v>
      </c>
      <c r="G240" s="220" t="s">
        <v>165</v>
      </c>
      <c r="H240" s="221">
        <v>176</v>
      </c>
      <c r="I240" s="222"/>
      <c r="J240" s="223">
        <f>ROUND(I240*H240,2)</f>
        <v>0</v>
      </c>
      <c r="K240" s="219" t="s">
        <v>39</v>
      </c>
      <c r="L240" s="224"/>
      <c r="M240" s="225" t="s">
        <v>39</v>
      </c>
      <c r="N240" s="226" t="s">
        <v>53</v>
      </c>
      <c r="O240" s="87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8">
        <f>S240*H240</f>
        <v>0</v>
      </c>
      <c r="U240" s="209" t="s">
        <v>39</v>
      </c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0" t="s">
        <v>181</v>
      </c>
      <c r="AT240" s="210" t="s">
        <v>350</v>
      </c>
      <c r="AU240" s="210" t="s">
        <v>80</v>
      </c>
      <c r="AY240" s="18" t="s">
        <v>140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8" t="s">
        <v>139</v>
      </c>
      <c r="BK240" s="211">
        <f>ROUND(I240*H240,2)</f>
        <v>0</v>
      </c>
      <c r="BL240" s="18" t="s">
        <v>139</v>
      </c>
      <c r="BM240" s="210" t="s">
        <v>711</v>
      </c>
    </row>
    <row r="241" s="2" customFormat="1">
      <c r="A241" s="40"/>
      <c r="B241" s="41"/>
      <c r="C241" s="42"/>
      <c r="D241" s="212" t="s">
        <v>142</v>
      </c>
      <c r="E241" s="42"/>
      <c r="F241" s="213" t="s">
        <v>712</v>
      </c>
      <c r="G241" s="42"/>
      <c r="H241" s="42"/>
      <c r="I241" s="149"/>
      <c r="J241" s="42"/>
      <c r="K241" s="42"/>
      <c r="L241" s="46"/>
      <c r="M241" s="214"/>
      <c r="N241" s="215"/>
      <c r="O241" s="87"/>
      <c r="P241" s="87"/>
      <c r="Q241" s="87"/>
      <c r="R241" s="87"/>
      <c r="S241" s="87"/>
      <c r="T241" s="87"/>
      <c r="U241" s="88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142</v>
      </c>
      <c r="AU241" s="18" t="s">
        <v>80</v>
      </c>
    </row>
    <row r="242" s="2" customFormat="1" ht="16.5" customHeight="1">
      <c r="A242" s="40"/>
      <c r="B242" s="41"/>
      <c r="C242" s="217" t="s">
        <v>438</v>
      </c>
      <c r="D242" s="217" t="s">
        <v>350</v>
      </c>
      <c r="E242" s="218" t="s">
        <v>487</v>
      </c>
      <c r="F242" s="219" t="s">
        <v>488</v>
      </c>
      <c r="G242" s="220" t="s">
        <v>138</v>
      </c>
      <c r="H242" s="221">
        <v>30</v>
      </c>
      <c r="I242" s="222"/>
      <c r="J242" s="223">
        <f>ROUND(I242*H242,2)</f>
        <v>0</v>
      </c>
      <c r="K242" s="219" t="s">
        <v>39</v>
      </c>
      <c r="L242" s="224"/>
      <c r="M242" s="225" t="s">
        <v>39</v>
      </c>
      <c r="N242" s="226" t="s">
        <v>53</v>
      </c>
      <c r="O242" s="87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8">
        <f>S242*H242</f>
        <v>0</v>
      </c>
      <c r="U242" s="209" t="s">
        <v>39</v>
      </c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0" t="s">
        <v>181</v>
      </c>
      <c r="AT242" s="210" t="s">
        <v>350</v>
      </c>
      <c r="AU242" s="210" t="s">
        <v>80</v>
      </c>
      <c r="AY242" s="18" t="s">
        <v>140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8" t="s">
        <v>139</v>
      </c>
      <c r="BK242" s="211">
        <f>ROUND(I242*H242,2)</f>
        <v>0</v>
      </c>
      <c r="BL242" s="18" t="s">
        <v>139</v>
      </c>
      <c r="BM242" s="210" t="s">
        <v>713</v>
      </c>
    </row>
    <row r="243" s="2" customFormat="1">
      <c r="A243" s="40"/>
      <c r="B243" s="41"/>
      <c r="C243" s="42"/>
      <c r="D243" s="212" t="s">
        <v>142</v>
      </c>
      <c r="E243" s="42"/>
      <c r="F243" s="213" t="s">
        <v>488</v>
      </c>
      <c r="G243" s="42"/>
      <c r="H243" s="42"/>
      <c r="I243" s="149"/>
      <c r="J243" s="42"/>
      <c r="K243" s="42"/>
      <c r="L243" s="46"/>
      <c r="M243" s="214"/>
      <c r="N243" s="215"/>
      <c r="O243" s="87"/>
      <c r="P243" s="87"/>
      <c r="Q243" s="87"/>
      <c r="R243" s="87"/>
      <c r="S243" s="87"/>
      <c r="T243" s="87"/>
      <c r="U243" s="88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142</v>
      </c>
      <c r="AU243" s="18" t="s">
        <v>80</v>
      </c>
    </row>
    <row r="244" s="2" customFormat="1">
      <c r="A244" s="40"/>
      <c r="B244" s="41"/>
      <c r="C244" s="42"/>
      <c r="D244" s="212" t="s">
        <v>144</v>
      </c>
      <c r="E244" s="42"/>
      <c r="F244" s="216" t="s">
        <v>490</v>
      </c>
      <c r="G244" s="42"/>
      <c r="H244" s="42"/>
      <c r="I244" s="149"/>
      <c r="J244" s="42"/>
      <c r="K244" s="42"/>
      <c r="L244" s="46"/>
      <c r="M244" s="214"/>
      <c r="N244" s="215"/>
      <c r="O244" s="87"/>
      <c r="P244" s="87"/>
      <c r="Q244" s="87"/>
      <c r="R244" s="87"/>
      <c r="S244" s="87"/>
      <c r="T244" s="87"/>
      <c r="U244" s="88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144</v>
      </c>
      <c r="AU244" s="18" t="s">
        <v>80</v>
      </c>
    </row>
    <row r="245" s="2" customFormat="1" ht="21.75" customHeight="1">
      <c r="A245" s="40"/>
      <c r="B245" s="41"/>
      <c r="C245" s="217" t="s">
        <v>442</v>
      </c>
      <c r="D245" s="217" t="s">
        <v>350</v>
      </c>
      <c r="E245" s="218" t="s">
        <v>492</v>
      </c>
      <c r="F245" s="219" t="s">
        <v>493</v>
      </c>
      <c r="G245" s="220" t="s">
        <v>165</v>
      </c>
      <c r="H245" s="221">
        <v>136</v>
      </c>
      <c r="I245" s="222"/>
      <c r="J245" s="223">
        <f>ROUND(I245*H245,2)</f>
        <v>0</v>
      </c>
      <c r="K245" s="219" t="s">
        <v>39</v>
      </c>
      <c r="L245" s="224"/>
      <c r="M245" s="225" t="s">
        <v>39</v>
      </c>
      <c r="N245" s="226" t="s">
        <v>53</v>
      </c>
      <c r="O245" s="87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8">
        <f>S245*H245</f>
        <v>0</v>
      </c>
      <c r="U245" s="209" t="s">
        <v>39</v>
      </c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0" t="s">
        <v>181</v>
      </c>
      <c r="AT245" s="210" t="s">
        <v>350</v>
      </c>
      <c r="AU245" s="210" t="s">
        <v>80</v>
      </c>
      <c r="AY245" s="18" t="s">
        <v>140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8" t="s">
        <v>139</v>
      </c>
      <c r="BK245" s="211">
        <f>ROUND(I245*H245,2)</f>
        <v>0</v>
      </c>
      <c r="BL245" s="18" t="s">
        <v>139</v>
      </c>
      <c r="BM245" s="210" t="s">
        <v>714</v>
      </c>
    </row>
    <row r="246" s="2" customFormat="1">
      <c r="A246" s="40"/>
      <c r="B246" s="41"/>
      <c r="C246" s="42"/>
      <c r="D246" s="212" t="s">
        <v>142</v>
      </c>
      <c r="E246" s="42"/>
      <c r="F246" s="213" t="s">
        <v>493</v>
      </c>
      <c r="G246" s="42"/>
      <c r="H246" s="42"/>
      <c r="I246" s="149"/>
      <c r="J246" s="42"/>
      <c r="K246" s="42"/>
      <c r="L246" s="46"/>
      <c r="M246" s="214"/>
      <c r="N246" s="215"/>
      <c r="O246" s="87"/>
      <c r="P246" s="87"/>
      <c r="Q246" s="87"/>
      <c r="R246" s="87"/>
      <c r="S246" s="87"/>
      <c r="T246" s="87"/>
      <c r="U246" s="88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142</v>
      </c>
      <c r="AU246" s="18" t="s">
        <v>80</v>
      </c>
    </row>
    <row r="247" s="2" customFormat="1" ht="16.5" customHeight="1">
      <c r="A247" s="40"/>
      <c r="B247" s="41"/>
      <c r="C247" s="217" t="s">
        <v>447</v>
      </c>
      <c r="D247" s="217" t="s">
        <v>350</v>
      </c>
      <c r="E247" s="218" t="s">
        <v>715</v>
      </c>
      <c r="F247" s="219" t="s">
        <v>716</v>
      </c>
      <c r="G247" s="220" t="s">
        <v>165</v>
      </c>
      <c r="H247" s="221">
        <v>29</v>
      </c>
      <c r="I247" s="222"/>
      <c r="J247" s="223">
        <f>ROUND(I247*H247,2)</f>
        <v>0</v>
      </c>
      <c r="K247" s="219" t="s">
        <v>39</v>
      </c>
      <c r="L247" s="224"/>
      <c r="M247" s="225" t="s">
        <v>39</v>
      </c>
      <c r="N247" s="226" t="s">
        <v>53</v>
      </c>
      <c r="O247" s="87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8">
        <f>S247*H247</f>
        <v>0</v>
      </c>
      <c r="U247" s="209" t="s">
        <v>39</v>
      </c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0" t="s">
        <v>181</v>
      </c>
      <c r="AT247" s="210" t="s">
        <v>350</v>
      </c>
      <c r="AU247" s="210" t="s">
        <v>80</v>
      </c>
      <c r="AY247" s="18" t="s">
        <v>140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8" t="s">
        <v>139</v>
      </c>
      <c r="BK247" s="211">
        <f>ROUND(I247*H247,2)</f>
        <v>0</v>
      </c>
      <c r="BL247" s="18" t="s">
        <v>139</v>
      </c>
      <c r="BM247" s="210" t="s">
        <v>717</v>
      </c>
    </row>
    <row r="248" s="2" customFormat="1">
      <c r="A248" s="40"/>
      <c r="B248" s="41"/>
      <c r="C248" s="42"/>
      <c r="D248" s="212" t="s">
        <v>142</v>
      </c>
      <c r="E248" s="42"/>
      <c r="F248" s="213" t="s">
        <v>716</v>
      </c>
      <c r="G248" s="42"/>
      <c r="H248" s="42"/>
      <c r="I248" s="149"/>
      <c r="J248" s="42"/>
      <c r="K248" s="42"/>
      <c r="L248" s="46"/>
      <c r="M248" s="214"/>
      <c r="N248" s="215"/>
      <c r="O248" s="87"/>
      <c r="P248" s="87"/>
      <c r="Q248" s="87"/>
      <c r="R248" s="87"/>
      <c r="S248" s="87"/>
      <c r="T248" s="87"/>
      <c r="U248" s="88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142</v>
      </c>
      <c r="AU248" s="18" t="s">
        <v>80</v>
      </c>
    </row>
    <row r="249" s="2" customFormat="1" ht="16.5" customHeight="1">
      <c r="A249" s="40"/>
      <c r="B249" s="41"/>
      <c r="C249" s="217" t="s">
        <v>452</v>
      </c>
      <c r="D249" s="217" t="s">
        <v>350</v>
      </c>
      <c r="E249" s="218" t="s">
        <v>718</v>
      </c>
      <c r="F249" s="219" t="s">
        <v>719</v>
      </c>
      <c r="G249" s="220" t="s">
        <v>165</v>
      </c>
      <c r="H249" s="221">
        <v>58</v>
      </c>
      <c r="I249" s="222"/>
      <c r="J249" s="223">
        <f>ROUND(I249*H249,2)</f>
        <v>0</v>
      </c>
      <c r="K249" s="219" t="s">
        <v>39</v>
      </c>
      <c r="L249" s="224"/>
      <c r="M249" s="225" t="s">
        <v>39</v>
      </c>
      <c r="N249" s="226" t="s">
        <v>53</v>
      </c>
      <c r="O249" s="87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8">
        <f>S249*H249</f>
        <v>0</v>
      </c>
      <c r="U249" s="209" t="s">
        <v>39</v>
      </c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0" t="s">
        <v>181</v>
      </c>
      <c r="AT249" s="210" t="s">
        <v>350</v>
      </c>
      <c r="AU249" s="210" t="s">
        <v>80</v>
      </c>
      <c r="AY249" s="18" t="s">
        <v>140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8" t="s">
        <v>139</v>
      </c>
      <c r="BK249" s="211">
        <f>ROUND(I249*H249,2)</f>
        <v>0</v>
      </c>
      <c r="BL249" s="18" t="s">
        <v>139</v>
      </c>
      <c r="BM249" s="210" t="s">
        <v>720</v>
      </c>
    </row>
    <row r="250" s="2" customFormat="1">
      <c r="A250" s="40"/>
      <c r="B250" s="41"/>
      <c r="C250" s="42"/>
      <c r="D250" s="212" t="s">
        <v>142</v>
      </c>
      <c r="E250" s="42"/>
      <c r="F250" s="213" t="s">
        <v>719</v>
      </c>
      <c r="G250" s="42"/>
      <c r="H250" s="42"/>
      <c r="I250" s="149"/>
      <c r="J250" s="42"/>
      <c r="K250" s="42"/>
      <c r="L250" s="46"/>
      <c r="M250" s="214"/>
      <c r="N250" s="215"/>
      <c r="O250" s="87"/>
      <c r="P250" s="87"/>
      <c r="Q250" s="87"/>
      <c r="R250" s="87"/>
      <c r="S250" s="87"/>
      <c r="T250" s="87"/>
      <c r="U250" s="88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142</v>
      </c>
      <c r="AU250" s="18" t="s">
        <v>80</v>
      </c>
    </row>
    <row r="251" s="2" customFormat="1">
      <c r="A251" s="40"/>
      <c r="B251" s="41"/>
      <c r="C251" s="42"/>
      <c r="D251" s="212" t="s">
        <v>144</v>
      </c>
      <c r="E251" s="42"/>
      <c r="F251" s="216" t="s">
        <v>721</v>
      </c>
      <c r="G251" s="42"/>
      <c r="H251" s="42"/>
      <c r="I251" s="149"/>
      <c r="J251" s="42"/>
      <c r="K251" s="42"/>
      <c r="L251" s="46"/>
      <c r="M251" s="214"/>
      <c r="N251" s="215"/>
      <c r="O251" s="87"/>
      <c r="P251" s="87"/>
      <c r="Q251" s="87"/>
      <c r="R251" s="87"/>
      <c r="S251" s="87"/>
      <c r="T251" s="87"/>
      <c r="U251" s="88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144</v>
      </c>
      <c r="AU251" s="18" t="s">
        <v>80</v>
      </c>
    </row>
    <row r="252" s="2" customFormat="1" ht="16.5" customHeight="1">
      <c r="A252" s="40"/>
      <c r="B252" s="41"/>
      <c r="C252" s="217" t="s">
        <v>456</v>
      </c>
      <c r="D252" s="217" t="s">
        <v>350</v>
      </c>
      <c r="E252" s="218" t="s">
        <v>722</v>
      </c>
      <c r="F252" s="219" t="s">
        <v>723</v>
      </c>
      <c r="G252" s="220" t="s">
        <v>165</v>
      </c>
      <c r="H252" s="221">
        <v>58</v>
      </c>
      <c r="I252" s="222"/>
      <c r="J252" s="223">
        <f>ROUND(I252*H252,2)</f>
        <v>0</v>
      </c>
      <c r="K252" s="219" t="s">
        <v>39</v>
      </c>
      <c r="L252" s="224"/>
      <c r="M252" s="225" t="s">
        <v>39</v>
      </c>
      <c r="N252" s="226" t="s">
        <v>53</v>
      </c>
      <c r="O252" s="87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8">
        <f>S252*H252</f>
        <v>0</v>
      </c>
      <c r="U252" s="209" t="s">
        <v>39</v>
      </c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0" t="s">
        <v>181</v>
      </c>
      <c r="AT252" s="210" t="s">
        <v>350</v>
      </c>
      <c r="AU252" s="210" t="s">
        <v>80</v>
      </c>
      <c r="AY252" s="18" t="s">
        <v>140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8" t="s">
        <v>139</v>
      </c>
      <c r="BK252" s="211">
        <f>ROUND(I252*H252,2)</f>
        <v>0</v>
      </c>
      <c r="BL252" s="18" t="s">
        <v>139</v>
      </c>
      <c r="BM252" s="210" t="s">
        <v>724</v>
      </c>
    </row>
    <row r="253" s="2" customFormat="1">
      <c r="A253" s="40"/>
      <c r="B253" s="41"/>
      <c r="C253" s="42"/>
      <c r="D253" s="212" t="s">
        <v>142</v>
      </c>
      <c r="E253" s="42"/>
      <c r="F253" s="213" t="s">
        <v>723</v>
      </c>
      <c r="G253" s="42"/>
      <c r="H253" s="42"/>
      <c r="I253" s="149"/>
      <c r="J253" s="42"/>
      <c r="K253" s="42"/>
      <c r="L253" s="46"/>
      <c r="M253" s="214"/>
      <c r="N253" s="215"/>
      <c r="O253" s="87"/>
      <c r="P253" s="87"/>
      <c r="Q253" s="87"/>
      <c r="R253" s="87"/>
      <c r="S253" s="87"/>
      <c r="T253" s="87"/>
      <c r="U253" s="88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142</v>
      </c>
      <c r="AU253" s="18" t="s">
        <v>80</v>
      </c>
    </row>
    <row r="254" s="2" customFormat="1">
      <c r="A254" s="40"/>
      <c r="B254" s="41"/>
      <c r="C254" s="42"/>
      <c r="D254" s="212" t="s">
        <v>144</v>
      </c>
      <c r="E254" s="42"/>
      <c r="F254" s="216" t="s">
        <v>721</v>
      </c>
      <c r="G254" s="42"/>
      <c r="H254" s="42"/>
      <c r="I254" s="149"/>
      <c r="J254" s="42"/>
      <c r="K254" s="42"/>
      <c r="L254" s="46"/>
      <c r="M254" s="214"/>
      <c r="N254" s="215"/>
      <c r="O254" s="87"/>
      <c r="P254" s="87"/>
      <c r="Q254" s="87"/>
      <c r="R254" s="87"/>
      <c r="S254" s="87"/>
      <c r="T254" s="87"/>
      <c r="U254" s="88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144</v>
      </c>
      <c r="AU254" s="18" t="s">
        <v>80</v>
      </c>
    </row>
    <row r="255" s="2" customFormat="1" ht="16.5" customHeight="1">
      <c r="A255" s="40"/>
      <c r="B255" s="41"/>
      <c r="C255" s="199" t="s">
        <v>461</v>
      </c>
      <c r="D255" s="199" t="s">
        <v>135</v>
      </c>
      <c r="E255" s="200" t="s">
        <v>725</v>
      </c>
      <c r="F255" s="201" t="s">
        <v>726</v>
      </c>
      <c r="G255" s="202" t="s">
        <v>727</v>
      </c>
      <c r="H255" s="203">
        <v>2</v>
      </c>
      <c r="I255" s="204"/>
      <c r="J255" s="205">
        <f>ROUND(I255*H255,2)</f>
        <v>0</v>
      </c>
      <c r="K255" s="201" t="s">
        <v>39</v>
      </c>
      <c r="L255" s="46"/>
      <c r="M255" s="206" t="s">
        <v>39</v>
      </c>
      <c r="N255" s="207" t="s">
        <v>53</v>
      </c>
      <c r="O255" s="87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8">
        <f>S255*H255</f>
        <v>0</v>
      </c>
      <c r="U255" s="209" t="s">
        <v>39</v>
      </c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0" t="s">
        <v>139</v>
      </c>
      <c r="AT255" s="210" t="s">
        <v>135</v>
      </c>
      <c r="AU255" s="210" t="s">
        <v>80</v>
      </c>
      <c r="AY255" s="18" t="s">
        <v>140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8" t="s">
        <v>139</v>
      </c>
      <c r="BK255" s="211">
        <f>ROUND(I255*H255,2)</f>
        <v>0</v>
      </c>
      <c r="BL255" s="18" t="s">
        <v>139</v>
      </c>
      <c r="BM255" s="210" t="s">
        <v>728</v>
      </c>
    </row>
    <row r="256" s="2" customFormat="1">
      <c r="A256" s="40"/>
      <c r="B256" s="41"/>
      <c r="C256" s="42"/>
      <c r="D256" s="212" t="s">
        <v>142</v>
      </c>
      <c r="E256" s="42"/>
      <c r="F256" s="213" t="s">
        <v>729</v>
      </c>
      <c r="G256" s="42"/>
      <c r="H256" s="42"/>
      <c r="I256" s="149"/>
      <c r="J256" s="42"/>
      <c r="K256" s="42"/>
      <c r="L256" s="46"/>
      <c r="M256" s="214"/>
      <c r="N256" s="215"/>
      <c r="O256" s="87"/>
      <c r="P256" s="87"/>
      <c r="Q256" s="87"/>
      <c r="R256" s="87"/>
      <c r="S256" s="87"/>
      <c r="T256" s="87"/>
      <c r="U256" s="88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142</v>
      </c>
      <c r="AU256" s="18" t="s">
        <v>80</v>
      </c>
    </row>
    <row r="257" s="2" customFormat="1">
      <c r="A257" s="40"/>
      <c r="B257" s="41"/>
      <c r="C257" s="42"/>
      <c r="D257" s="212" t="s">
        <v>144</v>
      </c>
      <c r="E257" s="42"/>
      <c r="F257" s="216" t="s">
        <v>730</v>
      </c>
      <c r="G257" s="42"/>
      <c r="H257" s="42"/>
      <c r="I257" s="149"/>
      <c r="J257" s="42"/>
      <c r="K257" s="42"/>
      <c r="L257" s="46"/>
      <c r="M257" s="214"/>
      <c r="N257" s="215"/>
      <c r="O257" s="87"/>
      <c r="P257" s="87"/>
      <c r="Q257" s="87"/>
      <c r="R257" s="87"/>
      <c r="S257" s="87"/>
      <c r="T257" s="87"/>
      <c r="U257" s="88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144</v>
      </c>
      <c r="AU257" s="18" t="s">
        <v>80</v>
      </c>
    </row>
    <row r="258" s="2" customFormat="1" ht="21.75" customHeight="1">
      <c r="A258" s="40"/>
      <c r="B258" s="41"/>
      <c r="C258" s="199" t="s">
        <v>465</v>
      </c>
      <c r="D258" s="199" t="s">
        <v>135</v>
      </c>
      <c r="E258" s="200" t="s">
        <v>731</v>
      </c>
      <c r="F258" s="201" t="s">
        <v>732</v>
      </c>
      <c r="G258" s="202" t="s">
        <v>733</v>
      </c>
      <c r="H258" s="203">
        <v>176</v>
      </c>
      <c r="I258" s="204"/>
      <c r="J258" s="205">
        <f>ROUND(I258*H258,2)</f>
        <v>0</v>
      </c>
      <c r="K258" s="201" t="s">
        <v>39</v>
      </c>
      <c r="L258" s="46"/>
      <c r="M258" s="206" t="s">
        <v>39</v>
      </c>
      <c r="N258" s="207" t="s">
        <v>53</v>
      </c>
      <c r="O258" s="87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8">
        <f>S258*H258</f>
        <v>0</v>
      </c>
      <c r="U258" s="209" t="s">
        <v>39</v>
      </c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0" t="s">
        <v>139</v>
      </c>
      <c r="AT258" s="210" t="s">
        <v>135</v>
      </c>
      <c r="AU258" s="210" t="s">
        <v>80</v>
      </c>
      <c r="AY258" s="18" t="s">
        <v>140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8" t="s">
        <v>139</v>
      </c>
      <c r="BK258" s="211">
        <f>ROUND(I258*H258,2)</f>
        <v>0</v>
      </c>
      <c r="BL258" s="18" t="s">
        <v>139</v>
      </c>
      <c r="BM258" s="210" t="s">
        <v>734</v>
      </c>
    </row>
    <row r="259" s="2" customFormat="1">
      <c r="A259" s="40"/>
      <c r="B259" s="41"/>
      <c r="C259" s="42"/>
      <c r="D259" s="212" t="s">
        <v>142</v>
      </c>
      <c r="E259" s="42"/>
      <c r="F259" s="213" t="s">
        <v>735</v>
      </c>
      <c r="G259" s="42"/>
      <c r="H259" s="42"/>
      <c r="I259" s="149"/>
      <c r="J259" s="42"/>
      <c r="K259" s="42"/>
      <c r="L259" s="46"/>
      <c r="M259" s="214"/>
      <c r="N259" s="215"/>
      <c r="O259" s="87"/>
      <c r="P259" s="87"/>
      <c r="Q259" s="87"/>
      <c r="R259" s="87"/>
      <c r="S259" s="87"/>
      <c r="T259" s="87"/>
      <c r="U259" s="88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142</v>
      </c>
      <c r="AU259" s="18" t="s">
        <v>80</v>
      </c>
    </row>
    <row r="260" s="2" customFormat="1">
      <c r="A260" s="40"/>
      <c r="B260" s="41"/>
      <c r="C260" s="42"/>
      <c r="D260" s="212" t="s">
        <v>144</v>
      </c>
      <c r="E260" s="42"/>
      <c r="F260" s="216" t="s">
        <v>736</v>
      </c>
      <c r="G260" s="42"/>
      <c r="H260" s="42"/>
      <c r="I260" s="149"/>
      <c r="J260" s="42"/>
      <c r="K260" s="42"/>
      <c r="L260" s="46"/>
      <c r="M260" s="214"/>
      <c r="N260" s="215"/>
      <c r="O260" s="87"/>
      <c r="P260" s="87"/>
      <c r="Q260" s="87"/>
      <c r="R260" s="87"/>
      <c r="S260" s="87"/>
      <c r="T260" s="87"/>
      <c r="U260" s="88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144</v>
      </c>
      <c r="AU260" s="18" t="s">
        <v>80</v>
      </c>
    </row>
    <row r="261" s="2" customFormat="1" ht="21.75" customHeight="1">
      <c r="A261" s="40"/>
      <c r="B261" s="41"/>
      <c r="C261" s="199" t="s">
        <v>469</v>
      </c>
      <c r="D261" s="199" t="s">
        <v>135</v>
      </c>
      <c r="E261" s="200" t="s">
        <v>222</v>
      </c>
      <c r="F261" s="201" t="s">
        <v>223</v>
      </c>
      <c r="G261" s="202" t="s">
        <v>165</v>
      </c>
      <c r="H261" s="203">
        <v>110</v>
      </c>
      <c r="I261" s="204"/>
      <c r="J261" s="205">
        <f>ROUND(I261*H261,2)</f>
        <v>0</v>
      </c>
      <c r="K261" s="201" t="s">
        <v>39</v>
      </c>
      <c r="L261" s="46"/>
      <c r="M261" s="206" t="s">
        <v>39</v>
      </c>
      <c r="N261" s="207" t="s">
        <v>53</v>
      </c>
      <c r="O261" s="87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8">
        <f>S261*H261</f>
        <v>0</v>
      </c>
      <c r="U261" s="209" t="s">
        <v>39</v>
      </c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0" t="s">
        <v>139</v>
      </c>
      <c r="AT261" s="210" t="s">
        <v>135</v>
      </c>
      <c r="AU261" s="210" t="s">
        <v>80</v>
      </c>
      <c r="AY261" s="18" t="s">
        <v>140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8" t="s">
        <v>139</v>
      </c>
      <c r="BK261" s="211">
        <f>ROUND(I261*H261,2)</f>
        <v>0</v>
      </c>
      <c r="BL261" s="18" t="s">
        <v>139</v>
      </c>
      <c r="BM261" s="210" t="s">
        <v>737</v>
      </c>
    </row>
    <row r="262" s="2" customFormat="1">
      <c r="A262" s="40"/>
      <c r="B262" s="41"/>
      <c r="C262" s="42"/>
      <c r="D262" s="212" t="s">
        <v>142</v>
      </c>
      <c r="E262" s="42"/>
      <c r="F262" s="213" t="s">
        <v>225</v>
      </c>
      <c r="G262" s="42"/>
      <c r="H262" s="42"/>
      <c r="I262" s="149"/>
      <c r="J262" s="42"/>
      <c r="K262" s="42"/>
      <c r="L262" s="46"/>
      <c r="M262" s="214"/>
      <c r="N262" s="215"/>
      <c r="O262" s="87"/>
      <c r="P262" s="87"/>
      <c r="Q262" s="87"/>
      <c r="R262" s="87"/>
      <c r="S262" s="87"/>
      <c r="T262" s="87"/>
      <c r="U262" s="88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142</v>
      </c>
      <c r="AU262" s="18" t="s">
        <v>80</v>
      </c>
    </row>
    <row r="263" s="2" customFormat="1">
      <c r="A263" s="40"/>
      <c r="B263" s="41"/>
      <c r="C263" s="42"/>
      <c r="D263" s="212" t="s">
        <v>144</v>
      </c>
      <c r="E263" s="42"/>
      <c r="F263" s="216" t="s">
        <v>738</v>
      </c>
      <c r="G263" s="42"/>
      <c r="H263" s="42"/>
      <c r="I263" s="149"/>
      <c r="J263" s="42"/>
      <c r="K263" s="42"/>
      <c r="L263" s="46"/>
      <c r="M263" s="214"/>
      <c r="N263" s="215"/>
      <c r="O263" s="87"/>
      <c r="P263" s="87"/>
      <c r="Q263" s="87"/>
      <c r="R263" s="87"/>
      <c r="S263" s="87"/>
      <c r="T263" s="87"/>
      <c r="U263" s="88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144</v>
      </c>
      <c r="AU263" s="18" t="s">
        <v>80</v>
      </c>
    </row>
    <row r="264" s="2" customFormat="1" ht="21.75" customHeight="1">
      <c r="A264" s="40"/>
      <c r="B264" s="41"/>
      <c r="C264" s="199" t="s">
        <v>473</v>
      </c>
      <c r="D264" s="199" t="s">
        <v>135</v>
      </c>
      <c r="E264" s="200" t="s">
        <v>228</v>
      </c>
      <c r="F264" s="201" t="s">
        <v>229</v>
      </c>
      <c r="G264" s="202" t="s">
        <v>165</v>
      </c>
      <c r="H264" s="203">
        <v>110</v>
      </c>
      <c r="I264" s="204"/>
      <c r="J264" s="205">
        <f>ROUND(I264*H264,2)</f>
        <v>0</v>
      </c>
      <c r="K264" s="201" t="s">
        <v>39</v>
      </c>
      <c r="L264" s="46"/>
      <c r="M264" s="206" t="s">
        <v>39</v>
      </c>
      <c r="N264" s="207" t="s">
        <v>53</v>
      </c>
      <c r="O264" s="87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8">
        <f>S264*H264</f>
        <v>0</v>
      </c>
      <c r="U264" s="209" t="s">
        <v>39</v>
      </c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0" t="s">
        <v>139</v>
      </c>
      <c r="AT264" s="210" t="s">
        <v>135</v>
      </c>
      <c r="AU264" s="210" t="s">
        <v>80</v>
      </c>
      <c r="AY264" s="18" t="s">
        <v>140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8" t="s">
        <v>139</v>
      </c>
      <c r="BK264" s="211">
        <f>ROUND(I264*H264,2)</f>
        <v>0</v>
      </c>
      <c r="BL264" s="18" t="s">
        <v>139</v>
      </c>
      <c r="BM264" s="210" t="s">
        <v>739</v>
      </c>
    </row>
    <row r="265" s="2" customFormat="1">
      <c r="A265" s="40"/>
      <c r="B265" s="41"/>
      <c r="C265" s="42"/>
      <c r="D265" s="212" t="s">
        <v>142</v>
      </c>
      <c r="E265" s="42"/>
      <c r="F265" s="213" t="s">
        <v>231</v>
      </c>
      <c r="G265" s="42"/>
      <c r="H265" s="42"/>
      <c r="I265" s="149"/>
      <c r="J265" s="42"/>
      <c r="K265" s="42"/>
      <c r="L265" s="46"/>
      <c r="M265" s="214"/>
      <c r="N265" s="215"/>
      <c r="O265" s="87"/>
      <c r="P265" s="87"/>
      <c r="Q265" s="87"/>
      <c r="R265" s="87"/>
      <c r="S265" s="87"/>
      <c r="T265" s="87"/>
      <c r="U265" s="88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142</v>
      </c>
      <c r="AU265" s="18" t="s">
        <v>80</v>
      </c>
    </row>
    <row r="266" s="2" customFormat="1">
      <c r="A266" s="40"/>
      <c r="B266" s="41"/>
      <c r="C266" s="42"/>
      <c r="D266" s="212" t="s">
        <v>144</v>
      </c>
      <c r="E266" s="42"/>
      <c r="F266" s="216" t="s">
        <v>738</v>
      </c>
      <c r="G266" s="42"/>
      <c r="H266" s="42"/>
      <c r="I266" s="149"/>
      <c r="J266" s="42"/>
      <c r="K266" s="42"/>
      <c r="L266" s="46"/>
      <c r="M266" s="214"/>
      <c r="N266" s="215"/>
      <c r="O266" s="87"/>
      <c r="P266" s="87"/>
      <c r="Q266" s="87"/>
      <c r="R266" s="87"/>
      <c r="S266" s="87"/>
      <c r="T266" s="87"/>
      <c r="U266" s="88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144</v>
      </c>
      <c r="AU266" s="18" t="s">
        <v>80</v>
      </c>
    </row>
    <row r="267" s="2" customFormat="1" ht="21.75" customHeight="1">
      <c r="A267" s="40"/>
      <c r="B267" s="41"/>
      <c r="C267" s="199" t="s">
        <v>478</v>
      </c>
      <c r="D267" s="199" t="s">
        <v>135</v>
      </c>
      <c r="E267" s="200" t="s">
        <v>740</v>
      </c>
      <c r="F267" s="201" t="s">
        <v>741</v>
      </c>
      <c r="G267" s="202" t="s">
        <v>593</v>
      </c>
      <c r="H267" s="203">
        <v>0.0080000000000000002</v>
      </c>
      <c r="I267" s="204"/>
      <c r="J267" s="205">
        <f>ROUND(I267*H267,2)</f>
        <v>0</v>
      </c>
      <c r="K267" s="201" t="s">
        <v>39</v>
      </c>
      <c r="L267" s="46"/>
      <c r="M267" s="206" t="s">
        <v>39</v>
      </c>
      <c r="N267" s="207" t="s">
        <v>53</v>
      </c>
      <c r="O267" s="87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8">
        <f>S267*H267</f>
        <v>0</v>
      </c>
      <c r="U267" s="209" t="s">
        <v>39</v>
      </c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0" t="s">
        <v>139</v>
      </c>
      <c r="AT267" s="210" t="s">
        <v>135</v>
      </c>
      <c r="AU267" s="210" t="s">
        <v>80</v>
      </c>
      <c r="AY267" s="18" t="s">
        <v>140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8" t="s">
        <v>139</v>
      </c>
      <c r="BK267" s="211">
        <f>ROUND(I267*H267,2)</f>
        <v>0</v>
      </c>
      <c r="BL267" s="18" t="s">
        <v>139</v>
      </c>
      <c r="BM267" s="210" t="s">
        <v>742</v>
      </c>
    </row>
    <row r="268" s="2" customFormat="1">
      <c r="A268" s="40"/>
      <c r="B268" s="41"/>
      <c r="C268" s="42"/>
      <c r="D268" s="212" t="s">
        <v>142</v>
      </c>
      <c r="E268" s="42"/>
      <c r="F268" s="213" t="s">
        <v>743</v>
      </c>
      <c r="G268" s="42"/>
      <c r="H268" s="42"/>
      <c r="I268" s="149"/>
      <c r="J268" s="42"/>
      <c r="K268" s="42"/>
      <c r="L268" s="46"/>
      <c r="M268" s="214"/>
      <c r="N268" s="215"/>
      <c r="O268" s="87"/>
      <c r="P268" s="87"/>
      <c r="Q268" s="87"/>
      <c r="R268" s="87"/>
      <c r="S268" s="87"/>
      <c r="T268" s="87"/>
      <c r="U268" s="88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142</v>
      </c>
      <c r="AU268" s="18" t="s">
        <v>80</v>
      </c>
    </row>
    <row r="269" s="2" customFormat="1">
      <c r="A269" s="40"/>
      <c r="B269" s="41"/>
      <c r="C269" s="42"/>
      <c r="D269" s="212" t="s">
        <v>144</v>
      </c>
      <c r="E269" s="42"/>
      <c r="F269" s="216" t="s">
        <v>744</v>
      </c>
      <c r="G269" s="42"/>
      <c r="H269" s="42"/>
      <c r="I269" s="149"/>
      <c r="J269" s="42"/>
      <c r="K269" s="42"/>
      <c r="L269" s="46"/>
      <c r="M269" s="214"/>
      <c r="N269" s="215"/>
      <c r="O269" s="87"/>
      <c r="P269" s="87"/>
      <c r="Q269" s="87"/>
      <c r="R269" s="87"/>
      <c r="S269" s="87"/>
      <c r="T269" s="87"/>
      <c r="U269" s="88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144</v>
      </c>
      <c r="AU269" s="18" t="s">
        <v>80</v>
      </c>
    </row>
    <row r="270" s="2" customFormat="1" ht="16.5" customHeight="1">
      <c r="A270" s="40"/>
      <c r="B270" s="41"/>
      <c r="C270" s="199" t="s">
        <v>482</v>
      </c>
      <c r="D270" s="199" t="s">
        <v>135</v>
      </c>
      <c r="E270" s="200" t="s">
        <v>745</v>
      </c>
      <c r="F270" s="201" t="s">
        <v>746</v>
      </c>
      <c r="G270" s="202" t="s">
        <v>593</v>
      </c>
      <c r="H270" s="203">
        <v>0.20000000000000001</v>
      </c>
      <c r="I270" s="204"/>
      <c r="J270" s="205">
        <f>ROUND(I270*H270,2)</f>
        <v>0</v>
      </c>
      <c r="K270" s="201" t="s">
        <v>39</v>
      </c>
      <c r="L270" s="46"/>
      <c r="M270" s="206" t="s">
        <v>39</v>
      </c>
      <c r="N270" s="207" t="s">
        <v>53</v>
      </c>
      <c r="O270" s="87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8">
        <f>S270*H270</f>
        <v>0</v>
      </c>
      <c r="U270" s="209" t="s">
        <v>39</v>
      </c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0" t="s">
        <v>139</v>
      </c>
      <c r="AT270" s="210" t="s">
        <v>135</v>
      </c>
      <c r="AU270" s="210" t="s">
        <v>80</v>
      </c>
      <c r="AY270" s="18" t="s">
        <v>140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8" t="s">
        <v>139</v>
      </c>
      <c r="BK270" s="211">
        <f>ROUND(I270*H270,2)</f>
        <v>0</v>
      </c>
      <c r="BL270" s="18" t="s">
        <v>139</v>
      </c>
      <c r="BM270" s="210" t="s">
        <v>747</v>
      </c>
    </row>
    <row r="271" s="2" customFormat="1">
      <c r="A271" s="40"/>
      <c r="B271" s="41"/>
      <c r="C271" s="42"/>
      <c r="D271" s="212" t="s">
        <v>142</v>
      </c>
      <c r="E271" s="42"/>
      <c r="F271" s="213" t="s">
        <v>748</v>
      </c>
      <c r="G271" s="42"/>
      <c r="H271" s="42"/>
      <c r="I271" s="149"/>
      <c r="J271" s="42"/>
      <c r="K271" s="42"/>
      <c r="L271" s="46"/>
      <c r="M271" s="214"/>
      <c r="N271" s="215"/>
      <c r="O271" s="87"/>
      <c r="P271" s="87"/>
      <c r="Q271" s="87"/>
      <c r="R271" s="87"/>
      <c r="S271" s="87"/>
      <c r="T271" s="87"/>
      <c r="U271" s="88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142</v>
      </c>
      <c r="AU271" s="18" t="s">
        <v>80</v>
      </c>
    </row>
    <row r="272" s="2" customFormat="1">
      <c r="A272" s="40"/>
      <c r="B272" s="41"/>
      <c r="C272" s="42"/>
      <c r="D272" s="212" t="s">
        <v>144</v>
      </c>
      <c r="E272" s="42"/>
      <c r="F272" s="216" t="s">
        <v>749</v>
      </c>
      <c r="G272" s="42"/>
      <c r="H272" s="42"/>
      <c r="I272" s="149"/>
      <c r="J272" s="42"/>
      <c r="K272" s="42"/>
      <c r="L272" s="46"/>
      <c r="M272" s="214"/>
      <c r="N272" s="215"/>
      <c r="O272" s="87"/>
      <c r="P272" s="87"/>
      <c r="Q272" s="87"/>
      <c r="R272" s="87"/>
      <c r="S272" s="87"/>
      <c r="T272" s="87"/>
      <c r="U272" s="88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144</v>
      </c>
      <c r="AU272" s="18" t="s">
        <v>80</v>
      </c>
    </row>
    <row r="273" s="2" customFormat="1" ht="21.75" customHeight="1">
      <c r="A273" s="40"/>
      <c r="B273" s="41"/>
      <c r="C273" s="199" t="s">
        <v>486</v>
      </c>
      <c r="D273" s="199" t="s">
        <v>135</v>
      </c>
      <c r="E273" s="200" t="s">
        <v>234</v>
      </c>
      <c r="F273" s="201" t="s">
        <v>235</v>
      </c>
      <c r="G273" s="202" t="s">
        <v>148</v>
      </c>
      <c r="H273" s="203">
        <v>103.45399999999999</v>
      </c>
      <c r="I273" s="204"/>
      <c r="J273" s="205">
        <f>ROUND(I273*H273,2)</f>
        <v>0</v>
      </c>
      <c r="K273" s="201" t="s">
        <v>39</v>
      </c>
      <c r="L273" s="46"/>
      <c r="M273" s="206" t="s">
        <v>39</v>
      </c>
      <c r="N273" s="207" t="s">
        <v>53</v>
      </c>
      <c r="O273" s="87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8">
        <f>S273*H273</f>
        <v>0</v>
      </c>
      <c r="U273" s="209" t="s">
        <v>39</v>
      </c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0" t="s">
        <v>139</v>
      </c>
      <c r="AT273" s="210" t="s">
        <v>135</v>
      </c>
      <c r="AU273" s="210" t="s">
        <v>80</v>
      </c>
      <c r="AY273" s="18" t="s">
        <v>140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8" t="s">
        <v>139</v>
      </c>
      <c r="BK273" s="211">
        <f>ROUND(I273*H273,2)</f>
        <v>0</v>
      </c>
      <c r="BL273" s="18" t="s">
        <v>139</v>
      </c>
      <c r="BM273" s="210" t="s">
        <v>750</v>
      </c>
    </row>
    <row r="274" s="2" customFormat="1">
      <c r="A274" s="40"/>
      <c r="B274" s="41"/>
      <c r="C274" s="42"/>
      <c r="D274" s="212" t="s">
        <v>142</v>
      </c>
      <c r="E274" s="42"/>
      <c r="F274" s="213" t="s">
        <v>237</v>
      </c>
      <c r="G274" s="42"/>
      <c r="H274" s="42"/>
      <c r="I274" s="149"/>
      <c r="J274" s="42"/>
      <c r="K274" s="42"/>
      <c r="L274" s="46"/>
      <c r="M274" s="214"/>
      <c r="N274" s="215"/>
      <c r="O274" s="87"/>
      <c r="P274" s="87"/>
      <c r="Q274" s="87"/>
      <c r="R274" s="87"/>
      <c r="S274" s="87"/>
      <c r="T274" s="87"/>
      <c r="U274" s="88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142</v>
      </c>
      <c r="AU274" s="18" t="s">
        <v>80</v>
      </c>
    </row>
    <row r="275" s="2" customFormat="1">
      <c r="A275" s="40"/>
      <c r="B275" s="41"/>
      <c r="C275" s="42"/>
      <c r="D275" s="212" t="s">
        <v>144</v>
      </c>
      <c r="E275" s="42"/>
      <c r="F275" s="216" t="s">
        <v>751</v>
      </c>
      <c r="G275" s="42"/>
      <c r="H275" s="42"/>
      <c r="I275" s="149"/>
      <c r="J275" s="42"/>
      <c r="K275" s="42"/>
      <c r="L275" s="46"/>
      <c r="M275" s="214"/>
      <c r="N275" s="215"/>
      <c r="O275" s="87"/>
      <c r="P275" s="87"/>
      <c r="Q275" s="87"/>
      <c r="R275" s="87"/>
      <c r="S275" s="87"/>
      <c r="T275" s="87"/>
      <c r="U275" s="88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144</v>
      </c>
      <c r="AU275" s="18" t="s">
        <v>80</v>
      </c>
    </row>
    <row r="276" s="2" customFormat="1" ht="21.75" customHeight="1">
      <c r="A276" s="40"/>
      <c r="B276" s="41"/>
      <c r="C276" s="199" t="s">
        <v>491</v>
      </c>
      <c r="D276" s="199" t="s">
        <v>135</v>
      </c>
      <c r="E276" s="200" t="s">
        <v>239</v>
      </c>
      <c r="F276" s="201" t="s">
        <v>240</v>
      </c>
      <c r="G276" s="202" t="s">
        <v>241</v>
      </c>
      <c r="H276" s="203">
        <v>24</v>
      </c>
      <c r="I276" s="204"/>
      <c r="J276" s="205">
        <f>ROUND(I276*H276,2)</f>
        <v>0</v>
      </c>
      <c r="K276" s="201" t="s">
        <v>752</v>
      </c>
      <c r="L276" s="46"/>
      <c r="M276" s="206" t="s">
        <v>39</v>
      </c>
      <c r="N276" s="207" t="s">
        <v>53</v>
      </c>
      <c r="O276" s="87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8">
        <f>S276*H276</f>
        <v>0</v>
      </c>
      <c r="U276" s="209" t="s">
        <v>39</v>
      </c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0" t="s">
        <v>139</v>
      </c>
      <c r="AT276" s="210" t="s">
        <v>135</v>
      </c>
      <c r="AU276" s="210" t="s">
        <v>80</v>
      </c>
      <c r="AY276" s="18" t="s">
        <v>140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8" t="s">
        <v>139</v>
      </c>
      <c r="BK276" s="211">
        <f>ROUND(I276*H276,2)</f>
        <v>0</v>
      </c>
      <c r="BL276" s="18" t="s">
        <v>139</v>
      </c>
      <c r="BM276" s="210" t="s">
        <v>753</v>
      </c>
    </row>
    <row r="277" s="2" customFormat="1">
      <c r="A277" s="40"/>
      <c r="B277" s="41"/>
      <c r="C277" s="42"/>
      <c r="D277" s="212" t="s">
        <v>142</v>
      </c>
      <c r="E277" s="42"/>
      <c r="F277" s="213" t="s">
        <v>243</v>
      </c>
      <c r="G277" s="42"/>
      <c r="H277" s="42"/>
      <c r="I277" s="149"/>
      <c r="J277" s="42"/>
      <c r="K277" s="42"/>
      <c r="L277" s="46"/>
      <c r="M277" s="214"/>
      <c r="N277" s="215"/>
      <c r="O277" s="87"/>
      <c r="P277" s="87"/>
      <c r="Q277" s="87"/>
      <c r="R277" s="87"/>
      <c r="S277" s="87"/>
      <c r="T277" s="87"/>
      <c r="U277" s="88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142</v>
      </c>
      <c r="AU277" s="18" t="s">
        <v>80</v>
      </c>
    </row>
    <row r="278" s="2" customFormat="1">
      <c r="A278" s="40"/>
      <c r="B278" s="41"/>
      <c r="C278" s="42"/>
      <c r="D278" s="212" t="s">
        <v>754</v>
      </c>
      <c r="E278" s="42"/>
      <c r="F278" s="216" t="s">
        <v>755</v>
      </c>
      <c r="G278" s="42"/>
      <c r="H278" s="42"/>
      <c r="I278" s="149"/>
      <c r="J278" s="42"/>
      <c r="K278" s="42"/>
      <c r="L278" s="46"/>
      <c r="M278" s="214"/>
      <c r="N278" s="215"/>
      <c r="O278" s="87"/>
      <c r="P278" s="87"/>
      <c r="Q278" s="87"/>
      <c r="R278" s="87"/>
      <c r="S278" s="87"/>
      <c r="T278" s="87"/>
      <c r="U278" s="88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754</v>
      </c>
      <c r="AU278" s="18" t="s">
        <v>80</v>
      </c>
    </row>
    <row r="279" s="2" customFormat="1" ht="21.75" customHeight="1">
      <c r="A279" s="40"/>
      <c r="B279" s="41"/>
      <c r="C279" s="199" t="s">
        <v>495</v>
      </c>
      <c r="D279" s="199" t="s">
        <v>135</v>
      </c>
      <c r="E279" s="200" t="s">
        <v>245</v>
      </c>
      <c r="F279" s="201" t="s">
        <v>246</v>
      </c>
      <c r="G279" s="202" t="s">
        <v>241</v>
      </c>
      <c r="H279" s="203">
        <v>4</v>
      </c>
      <c r="I279" s="204"/>
      <c r="J279" s="205">
        <f>ROUND(I279*H279,2)</f>
        <v>0</v>
      </c>
      <c r="K279" s="201" t="s">
        <v>39</v>
      </c>
      <c r="L279" s="46"/>
      <c r="M279" s="206" t="s">
        <v>39</v>
      </c>
      <c r="N279" s="207" t="s">
        <v>53</v>
      </c>
      <c r="O279" s="87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8">
        <f>S279*H279</f>
        <v>0</v>
      </c>
      <c r="U279" s="209" t="s">
        <v>39</v>
      </c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0" t="s">
        <v>139</v>
      </c>
      <c r="AT279" s="210" t="s">
        <v>135</v>
      </c>
      <c r="AU279" s="210" t="s">
        <v>80</v>
      </c>
      <c r="AY279" s="18" t="s">
        <v>140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8" t="s">
        <v>139</v>
      </c>
      <c r="BK279" s="211">
        <f>ROUND(I279*H279,2)</f>
        <v>0</v>
      </c>
      <c r="BL279" s="18" t="s">
        <v>139</v>
      </c>
      <c r="BM279" s="210" t="s">
        <v>756</v>
      </c>
    </row>
    <row r="280" s="2" customFormat="1">
      <c r="A280" s="40"/>
      <c r="B280" s="41"/>
      <c r="C280" s="42"/>
      <c r="D280" s="212" t="s">
        <v>142</v>
      </c>
      <c r="E280" s="42"/>
      <c r="F280" s="213" t="s">
        <v>248</v>
      </c>
      <c r="G280" s="42"/>
      <c r="H280" s="42"/>
      <c r="I280" s="149"/>
      <c r="J280" s="42"/>
      <c r="K280" s="42"/>
      <c r="L280" s="46"/>
      <c r="M280" s="214"/>
      <c r="N280" s="215"/>
      <c r="O280" s="87"/>
      <c r="P280" s="87"/>
      <c r="Q280" s="87"/>
      <c r="R280" s="87"/>
      <c r="S280" s="87"/>
      <c r="T280" s="87"/>
      <c r="U280" s="88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142</v>
      </c>
      <c r="AU280" s="18" t="s">
        <v>80</v>
      </c>
    </row>
    <row r="281" s="2" customFormat="1" ht="33" customHeight="1">
      <c r="A281" s="40"/>
      <c r="B281" s="41"/>
      <c r="C281" s="199" t="s">
        <v>500</v>
      </c>
      <c r="D281" s="199" t="s">
        <v>135</v>
      </c>
      <c r="E281" s="200" t="s">
        <v>757</v>
      </c>
      <c r="F281" s="201" t="s">
        <v>758</v>
      </c>
      <c r="G281" s="202" t="s">
        <v>148</v>
      </c>
      <c r="H281" s="203">
        <v>116</v>
      </c>
      <c r="I281" s="204"/>
      <c r="J281" s="205">
        <f>ROUND(I281*H281,2)</f>
        <v>0</v>
      </c>
      <c r="K281" s="201" t="s">
        <v>39</v>
      </c>
      <c r="L281" s="46"/>
      <c r="M281" s="206" t="s">
        <v>39</v>
      </c>
      <c r="N281" s="207" t="s">
        <v>53</v>
      </c>
      <c r="O281" s="87"/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8">
        <f>S281*H281</f>
        <v>0</v>
      </c>
      <c r="U281" s="209" t="s">
        <v>39</v>
      </c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0" t="s">
        <v>139</v>
      </c>
      <c r="AT281" s="210" t="s">
        <v>135</v>
      </c>
      <c r="AU281" s="210" t="s">
        <v>80</v>
      </c>
      <c r="AY281" s="18" t="s">
        <v>140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8" t="s">
        <v>139</v>
      </c>
      <c r="BK281" s="211">
        <f>ROUND(I281*H281,2)</f>
        <v>0</v>
      </c>
      <c r="BL281" s="18" t="s">
        <v>139</v>
      </c>
      <c r="BM281" s="210" t="s">
        <v>759</v>
      </c>
    </row>
    <row r="282" s="2" customFormat="1">
      <c r="A282" s="40"/>
      <c r="B282" s="41"/>
      <c r="C282" s="42"/>
      <c r="D282" s="212" t="s">
        <v>142</v>
      </c>
      <c r="E282" s="42"/>
      <c r="F282" s="213" t="s">
        <v>760</v>
      </c>
      <c r="G282" s="42"/>
      <c r="H282" s="42"/>
      <c r="I282" s="149"/>
      <c r="J282" s="42"/>
      <c r="K282" s="42"/>
      <c r="L282" s="46"/>
      <c r="M282" s="214"/>
      <c r="N282" s="215"/>
      <c r="O282" s="87"/>
      <c r="P282" s="87"/>
      <c r="Q282" s="87"/>
      <c r="R282" s="87"/>
      <c r="S282" s="87"/>
      <c r="T282" s="87"/>
      <c r="U282" s="88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142</v>
      </c>
      <c r="AU282" s="18" t="s">
        <v>80</v>
      </c>
    </row>
    <row r="283" s="2" customFormat="1">
      <c r="A283" s="40"/>
      <c r="B283" s="41"/>
      <c r="C283" s="42"/>
      <c r="D283" s="212" t="s">
        <v>144</v>
      </c>
      <c r="E283" s="42"/>
      <c r="F283" s="216" t="s">
        <v>761</v>
      </c>
      <c r="G283" s="42"/>
      <c r="H283" s="42"/>
      <c r="I283" s="149"/>
      <c r="J283" s="42"/>
      <c r="K283" s="42"/>
      <c r="L283" s="46"/>
      <c r="M283" s="214"/>
      <c r="N283" s="215"/>
      <c r="O283" s="87"/>
      <c r="P283" s="87"/>
      <c r="Q283" s="87"/>
      <c r="R283" s="87"/>
      <c r="S283" s="87"/>
      <c r="T283" s="87"/>
      <c r="U283" s="88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144</v>
      </c>
      <c r="AU283" s="18" t="s">
        <v>80</v>
      </c>
    </row>
    <row r="284" s="2" customFormat="1" ht="33" customHeight="1">
      <c r="A284" s="40"/>
      <c r="B284" s="41"/>
      <c r="C284" s="199" t="s">
        <v>504</v>
      </c>
      <c r="D284" s="199" t="s">
        <v>135</v>
      </c>
      <c r="E284" s="200" t="s">
        <v>762</v>
      </c>
      <c r="F284" s="201" t="s">
        <v>763</v>
      </c>
      <c r="G284" s="202" t="s">
        <v>148</v>
      </c>
      <c r="H284" s="203">
        <v>116</v>
      </c>
      <c r="I284" s="204"/>
      <c r="J284" s="205">
        <f>ROUND(I284*H284,2)</f>
        <v>0</v>
      </c>
      <c r="K284" s="201" t="s">
        <v>39</v>
      </c>
      <c r="L284" s="46"/>
      <c r="M284" s="206" t="s">
        <v>39</v>
      </c>
      <c r="N284" s="207" t="s">
        <v>53</v>
      </c>
      <c r="O284" s="87"/>
      <c r="P284" s="208">
        <f>O284*H284</f>
        <v>0</v>
      </c>
      <c r="Q284" s="208">
        <v>0</v>
      </c>
      <c r="R284" s="208">
        <f>Q284*H284</f>
        <v>0</v>
      </c>
      <c r="S284" s="208">
        <v>0</v>
      </c>
      <c r="T284" s="208">
        <f>S284*H284</f>
        <v>0</v>
      </c>
      <c r="U284" s="209" t="s">
        <v>39</v>
      </c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0" t="s">
        <v>139</v>
      </c>
      <c r="AT284" s="210" t="s">
        <v>135</v>
      </c>
      <c r="AU284" s="210" t="s">
        <v>80</v>
      </c>
      <c r="AY284" s="18" t="s">
        <v>140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8" t="s">
        <v>139</v>
      </c>
      <c r="BK284" s="211">
        <f>ROUND(I284*H284,2)</f>
        <v>0</v>
      </c>
      <c r="BL284" s="18" t="s">
        <v>139</v>
      </c>
      <c r="BM284" s="210" t="s">
        <v>764</v>
      </c>
    </row>
    <row r="285" s="2" customFormat="1">
      <c r="A285" s="40"/>
      <c r="B285" s="41"/>
      <c r="C285" s="42"/>
      <c r="D285" s="212" t="s">
        <v>142</v>
      </c>
      <c r="E285" s="42"/>
      <c r="F285" s="213" t="s">
        <v>765</v>
      </c>
      <c r="G285" s="42"/>
      <c r="H285" s="42"/>
      <c r="I285" s="149"/>
      <c r="J285" s="42"/>
      <c r="K285" s="42"/>
      <c r="L285" s="46"/>
      <c r="M285" s="214"/>
      <c r="N285" s="215"/>
      <c r="O285" s="87"/>
      <c r="P285" s="87"/>
      <c r="Q285" s="87"/>
      <c r="R285" s="87"/>
      <c r="S285" s="87"/>
      <c r="T285" s="87"/>
      <c r="U285" s="88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142</v>
      </c>
      <c r="AU285" s="18" t="s">
        <v>80</v>
      </c>
    </row>
    <row r="286" s="2" customFormat="1">
      <c r="A286" s="40"/>
      <c r="B286" s="41"/>
      <c r="C286" s="42"/>
      <c r="D286" s="212" t="s">
        <v>144</v>
      </c>
      <c r="E286" s="42"/>
      <c r="F286" s="216" t="s">
        <v>761</v>
      </c>
      <c r="G286" s="42"/>
      <c r="H286" s="42"/>
      <c r="I286" s="149"/>
      <c r="J286" s="42"/>
      <c r="K286" s="42"/>
      <c r="L286" s="46"/>
      <c r="M286" s="214"/>
      <c r="N286" s="215"/>
      <c r="O286" s="87"/>
      <c r="P286" s="87"/>
      <c r="Q286" s="87"/>
      <c r="R286" s="87"/>
      <c r="S286" s="87"/>
      <c r="T286" s="87"/>
      <c r="U286" s="88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144</v>
      </c>
      <c r="AU286" s="18" t="s">
        <v>80</v>
      </c>
    </row>
    <row r="287" s="2" customFormat="1" ht="21.75" customHeight="1">
      <c r="A287" s="40"/>
      <c r="B287" s="41"/>
      <c r="C287" s="199" t="s">
        <v>766</v>
      </c>
      <c r="D287" s="199" t="s">
        <v>135</v>
      </c>
      <c r="E287" s="200" t="s">
        <v>250</v>
      </c>
      <c r="F287" s="201" t="s">
        <v>251</v>
      </c>
      <c r="G287" s="202" t="s">
        <v>148</v>
      </c>
      <c r="H287" s="203">
        <v>53.607999999999997</v>
      </c>
      <c r="I287" s="204"/>
      <c r="J287" s="205">
        <f>ROUND(I287*H287,2)</f>
        <v>0</v>
      </c>
      <c r="K287" s="201" t="s">
        <v>39</v>
      </c>
      <c r="L287" s="46"/>
      <c r="M287" s="206" t="s">
        <v>39</v>
      </c>
      <c r="N287" s="207" t="s">
        <v>53</v>
      </c>
      <c r="O287" s="87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8">
        <f>S287*H287</f>
        <v>0</v>
      </c>
      <c r="U287" s="209" t="s">
        <v>39</v>
      </c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0" t="s">
        <v>139</v>
      </c>
      <c r="AT287" s="210" t="s">
        <v>135</v>
      </c>
      <c r="AU287" s="210" t="s">
        <v>80</v>
      </c>
      <c r="AY287" s="18" t="s">
        <v>140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8" t="s">
        <v>139</v>
      </c>
      <c r="BK287" s="211">
        <f>ROUND(I287*H287,2)</f>
        <v>0</v>
      </c>
      <c r="BL287" s="18" t="s">
        <v>139</v>
      </c>
      <c r="BM287" s="210" t="s">
        <v>767</v>
      </c>
    </row>
    <row r="288" s="2" customFormat="1">
      <c r="A288" s="40"/>
      <c r="B288" s="41"/>
      <c r="C288" s="42"/>
      <c r="D288" s="212" t="s">
        <v>142</v>
      </c>
      <c r="E288" s="42"/>
      <c r="F288" s="213" t="s">
        <v>253</v>
      </c>
      <c r="G288" s="42"/>
      <c r="H288" s="42"/>
      <c r="I288" s="149"/>
      <c r="J288" s="42"/>
      <c r="K288" s="42"/>
      <c r="L288" s="46"/>
      <c r="M288" s="214"/>
      <c r="N288" s="215"/>
      <c r="O288" s="87"/>
      <c r="P288" s="87"/>
      <c r="Q288" s="87"/>
      <c r="R288" s="87"/>
      <c r="S288" s="87"/>
      <c r="T288" s="87"/>
      <c r="U288" s="88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142</v>
      </c>
      <c r="AU288" s="18" t="s">
        <v>80</v>
      </c>
    </row>
    <row r="289" s="2" customFormat="1" ht="21.75" customHeight="1">
      <c r="A289" s="40"/>
      <c r="B289" s="41"/>
      <c r="C289" s="199" t="s">
        <v>768</v>
      </c>
      <c r="D289" s="199" t="s">
        <v>135</v>
      </c>
      <c r="E289" s="200" t="s">
        <v>254</v>
      </c>
      <c r="F289" s="201" t="s">
        <v>255</v>
      </c>
      <c r="G289" s="202" t="s">
        <v>148</v>
      </c>
      <c r="H289" s="203">
        <v>53.607999999999997</v>
      </c>
      <c r="I289" s="204"/>
      <c r="J289" s="205">
        <f>ROUND(I289*H289,2)</f>
        <v>0</v>
      </c>
      <c r="K289" s="201" t="s">
        <v>39</v>
      </c>
      <c r="L289" s="46"/>
      <c r="M289" s="206" t="s">
        <v>39</v>
      </c>
      <c r="N289" s="207" t="s">
        <v>53</v>
      </c>
      <c r="O289" s="87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8">
        <f>S289*H289</f>
        <v>0</v>
      </c>
      <c r="U289" s="209" t="s">
        <v>39</v>
      </c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0" t="s">
        <v>139</v>
      </c>
      <c r="AT289" s="210" t="s">
        <v>135</v>
      </c>
      <c r="AU289" s="210" t="s">
        <v>80</v>
      </c>
      <c r="AY289" s="18" t="s">
        <v>140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8" t="s">
        <v>139</v>
      </c>
      <c r="BK289" s="211">
        <f>ROUND(I289*H289,2)</f>
        <v>0</v>
      </c>
      <c r="BL289" s="18" t="s">
        <v>139</v>
      </c>
      <c r="BM289" s="210" t="s">
        <v>769</v>
      </c>
    </row>
    <row r="290" s="2" customFormat="1">
      <c r="A290" s="40"/>
      <c r="B290" s="41"/>
      <c r="C290" s="42"/>
      <c r="D290" s="212" t="s">
        <v>142</v>
      </c>
      <c r="E290" s="42"/>
      <c r="F290" s="213" t="s">
        <v>257</v>
      </c>
      <c r="G290" s="42"/>
      <c r="H290" s="42"/>
      <c r="I290" s="149"/>
      <c r="J290" s="42"/>
      <c r="K290" s="42"/>
      <c r="L290" s="46"/>
      <c r="M290" s="214"/>
      <c r="N290" s="215"/>
      <c r="O290" s="87"/>
      <c r="P290" s="87"/>
      <c r="Q290" s="87"/>
      <c r="R290" s="87"/>
      <c r="S290" s="87"/>
      <c r="T290" s="87"/>
      <c r="U290" s="88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142</v>
      </c>
      <c r="AU290" s="18" t="s">
        <v>80</v>
      </c>
    </row>
    <row r="291" s="2" customFormat="1">
      <c r="A291" s="40"/>
      <c r="B291" s="41"/>
      <c r="C291" s="42"/>
      <c r="D291" s="212" t="s">
        <v>144</v>
      </c>
      <c r="E291" s="42"/>
      <c r="F291" s="216" t="s">
        <v>770</v>
      </c>
      <c r="G291" s="42"/>
      <c r="H291" s="42"/>
      <c r="I291" s="149"/>
      <c r="J291" s="42"/>
      <c r="K291" s="42"/>
      <c r="L291" s="46"/>
      <c r="M291" s="214"/>
      <c r="N291" s="215"/>
      <c r="O291" s="87"/>
      <c r="P291" s="87"/>
      <c r="Q291" s="87"/>
      <c r="R291" s="87"/>
      <c r="S291" s="87"/>
      <c r="T291" s="87"/>
      <c r="U291" s="88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144</v>
      </c>
      <c r="AU291" s="18" t="s">
        <v>80</v>
      </c>
    </row>
    <row r="292" s="2" customFormat="1" ht="16.5" customHeight="1">
      <c r="A292" s="40"/>
      <c r="B292" s="41"/>
      <c r="C292" s="199" t="s">
        <v>771</v>
      </c>
      <c r="D292" s="199" t="s">
        <v>135</v>
      </c>
      <c r="E292" s="200" t="s">
        <v>259</v>
      </c>
      <c r="F292" s="201" t="s">
        <v>260</v>
      </c>
      <c r="G292" s="202" t="s">
        <v>261</v>
      </c>
      <c r="H292" s="203">
        <v>1</v>
      </c>
      <c r="I292" s="204"/>
      <c r="J292" s="205">
        <f>ROUND(I292*H292,2)</f>
        <v>0</v>
      </c>
      <c r="K292" s="201" t="s">
        <v>39</v>
      </c>
      <c r="L292" s="46"/>
      <c r="M292" s="206" t="s">
        <v>39</v>
      </c>
      <c r="N292" s="207" t="s">
        <v>53</v>
      </c>
      <c r="O292" s="87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8">
        <f>S292*H292</f>
        <v>0</v>
      </c>
      <c r="U292" s="209" t="s">
        <v>39</v>
      </c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0" t="s">
        <v>139</v>
      </c>
      <c r="AT292" s="210" t="s">
        <v>135</v>
      </c>
      <c r="AU292" s="210" t="s">
        <v>80</v>
      </c>
      <c r="AY292" s="18" t="s">
        <v>140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8" t="s">
        <v>139</v>
      </c>
      <c r="BK292" s="211">
        <f>ROUND(I292*H292,2)</f>
        <v>0</v>
      </c>
      <c r="BL292" s="18" t="s">
        <v>139</v>
      </c>
      <c r="BM292" s="210" t="s">
        <v>772</v>
      </c>
    </row>
    <row r="293" s="2" customFormat="1">
      <c r="A293" s="40"/>
      <c r="B293" s="41"/>
      <c r="C293" s="42"/>
      <c r="D293" s="212" t="s">
        <v>142</v>
      </c>
      <c r="E293" s="42"/>
      <c r="F293" s="213" t="s">
        <v>263</v>
      </c>
      <c r="G293" s="42"/>
      <c r="H293" s="42"/>
      <c r="I293" s="149"/>
      <c r="J293" s="42"/>
      <c r="K293" s="42"/>
      <c r="L293" s="46"/>
      <c r="M293" s="214"/>
      <c r="N293" s="215"/>
      <c r="O293" s="87"/>
      <c r="P293" s="87"/>
      <c r="Q293" s="87"/>
      <c r="R293" s="87"/>
      <c r="S293" s="87"/>
      <c r="T293" s="87"/>
      <c r="U293" s="88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142</v>
      </c>
      <c r="AU293" s="18" t="s">
        <v>80</v>
      </c>
    </row>
    <row r="294" s="2" customFormat="1" ht="16.5" customHeight="1">
      <c r="A294" s="40"/>
      <c r="B294" s="41"/>
      <c r="C294" s="199" t="s">
        <v>773</v>
      </c>
      <c r="D294" s="199" t="s">
        <v>135</v>
      </c>
      <c r="E294" s="200" t="s">
        <v>265</v>
      </c>
      <c r="F294" s="201" t="s">
        <v>266</v>
      </c>
      <c r="G294" s="202" t="s">
        <v>261</v>
      </c>
      <c r="H294" s="203">
        <v>1</v>
      </c>
      <c r="I294" s="204"/>
      <c r="J294" s="205">
        <f>ROUND(I294*H294,2)</f>
        <v>0</v>
      </c>
      <c r="K294" s="201" t="s">
        <v>39</v>
      </c>
      <c r="L294" s="46"/>
      <c r="M294" s="206" t="s">
        <v>39</v>
      </c>
      <c r="N294" s="207" t="s">
        <v>53</v>
      </c>
      <c r="O294" s="87"/>
      <c r="P294" s="208">
        <f>O294*H294</f>
        <v>0</v>
      </c>
      <c r="Q294" s="208">
        <v>0</v>
      </c>
      <c r="R294" s="208">
        <f>Q294*H294</f>
        <v>0</v>
      </c>
      <c r="S294" s="208">
        <v>0</v>
      </c>
      <c r="T294" s="208">
        <f>S294*H294</f>
        <v>0</v>
      </c>
      <c r="U294" s="209" t="s">
        <v>39</v>
      </c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0" t="s">
        <v>139</v>
      </c>
      <c r="AT294" s="210" t="s">
        <v>135</v>
      </c>
      <c r="AU294" s="210" t="s">
        <v>80</v>
      </c>
      <c r="AY294" s="18" t="s">
        <v>140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8" t="s">
        <v>139</v>
      </c>
      <c r="BK294" s="211">
        <f>ROUND(I294*H294,2)</f>
        <v>0</v>
      </c>
      <c r="BL294" s="18" t="s">
        <v>139</v>
      </c>
      <c r="BM294" s="210" t="s">
        <v>774</v>
      </c>
    </row>
    <row r="295" s="2" customFormat="1">
      <c r="A295" s="40"/>
      <c r="B295" s="41"/>
      <c r="C295" s="42"/>
      <c r="D295" s="212" t="s">
        <v>142</v>
      </c>
      <c r="E295" s="42"/>
      <c r="F295" s="213" t="s">
        <v>268</v>
      </c>
      <c r="G295" s="42"/>
      <c r="H295" s="42"/>
      <c r="I295" s="149"/>
      <c r="J295" s="42"/>
      <c r="K295" s="42"/>
      <c r="L295" s="46"/>
      <c r="M295" s="214"/>
      <c r="N295" s="215"/>
      <c r="O295" s="87"/>
      <c r="P295" s="87"/>
      <c r="Q295" s="87"/>
      <c r="R295" s="87"/>
      <c r="S295" s="87"/>
      <c r="T295" s="87"/>
      <c r="U295" s="88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142</v>
      </c>
      <c r="AU295" s="18" t="s">
        <v>80</v>
      </c>
    </row>
    <row r="296" s="2" customFormat="1" ht="16.5" customHeight="1">
      <c r="A296" s="40"/>
      <c r="B296" s="41"/>
      <c r="C296" s="199" t="s">
        <v>775</v>
      </c>
      <c r="D296" s="199" t="s">
        <v>135</v>
      </c>
      <c r="E296" s="200" t="s">
        <v>776</v>
      </c>
      <c r="F296" s="201" t="s">
        <v>777</v>
      </c>
      <c r="G296" s="202" t="s">
        <v>165</v>
      </c>
      <c r="H296" s="203">
        <v>29</v>
      </c>
      <c r="I296" s="204"/>
      <c r="J296" s="205">
        <f>ROUND(I296*H296,2)</f>
        <v>0</v>
      </c>
      <c r="K296" s="201" t="s">
        <v>39</v>
      </c>
      <c r="L296" s="46"/>
      <c r="M296" s="206" t="s">
        <v>39</v>
      </c>
      <c r="N296" s="207" t="s">
        <v>53</v>
      </c>
      <c r="O296" s="87"/>
      <c r="P296" s="208">
        <f>O296*H296</f>
        <v>0</v>
      </c>
      <c r="Q296" s="208">
        <v>0</v>
      </c>
      <c r="R296" s="208">
        <f>Q296*H296</f>
        <v>0</v>
      </c>
      <c r="S296" s="208">
        <v>0</v>
      </c>
      <c r="T296" s="208">
        <f>S296*H296</f>
        <v>0</v>
      </c>
      <c r="U296" s="209" t="s">
        <v>39</v>
      </c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0" t="s">
        <v>139</v>
      </c>
      <c r="AT296" s="210" t="s">
        <v>135</v>
      </c>
      <c r="AU296" s="210" t="s">
        <v>80</v>
      </c>
      <c r="AY296" s="18" t="s">
        <v>140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8" t="s">
        <v>139</v>
      </c>
      <c r="BK296" s="211">
        <f>ROUND(I296*H296,2)</f>
        <v>0</v>
      </c>
      <c r="BL296" s="18" t="s">
        <v>139</v>
      </c>
      <c r="BM296" s="210" t="s">
        <v>778</v>
      </c>
    </row>
    <row r="297" s="2" customFormat="1">
      <c r="A297" s="40"/>
      <c r="B297" s="41"/>
      <c r="C297" s="42"/>
      <c r="D297" s="212" t="s">
        <v>142</v>
      </c>
      <c r="E297" s="42"/>
      <c r="F297" s="213" t="s">
        <v>779</v>
      </c>
      <c r="G297" s="42"/>
      <c r="H297" s="42"/>
      <c r="I297" s="149"/>
      <c r="J297" s="42"/>
      <c r="K297" s="42"/>
      <c r="L297" s="46"/>
      <c r="M297" s="214"/>
      <c r="N297" s="215"/>
      <c r="O297" s="87"/>
      <c r="P297" s="87"/>
      <c r="Q297" s="87"/>
      <c r="R297" s="87"/>
      <c r="S297" s="87"/>
      <c r="T297" s="87"/>
      <c r="U297" s="88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142</v>
      </c>
      <c r="AU297" s="18" t="s">
        <v>80</v>
      </c>
    </row>
    <row r="298" s="2" customFormat="1">
      <c r="A298" s="40"/>
      <c r="B298" s="41"/>
      <c r="C298" s="42"/>
      <c r="D298" s="212" t="s">
        <v>144</v>
      </c>
      <c r="E298" s="42"/>
      <c r="F298" s="216" t="s">
        <v>780</v>
      </c>
      <c r="G298" s="42"/>
      <c r="H298" s="42"/>
      <c r="I298" s="149"/>
      <c r="J298" s="42"/>
      <c r="K298" s="42"/>
      <c r="L298" s="46"/>
      <c r="M298" s="214"/>
      <c r="N298" s="215"/>
      <c r="O298" s="87"/>
      <c r="P298" s="87"/>
      <c r="Q298" s="87"/>
      <c r="R298" s="87"/>
      <c r="S298" s="87"/>
      <c r="T298" s="87"/>
      <c r="U298" s="88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144</v>
      </c>
      <c r="AU298" s="18" t="s">
        <v>80</v>
      </c>
    </row>
    <row r="299" s="2" customFormat="1" ht="21.75" customHeight="1">
      <c r="A299" s="40"/>
      <c r="B299" s="41"/>
      <c r="C299" s="199" t="s">
        <v>781</v>
      </c>
      <c r="D299" s="199" t="s">
        <v>135</v>
      </c>
      <c r="E299" s="200" t="s">
        <v>276</v>
      </c>
      <c r="F299" s="201" t="s">
        <v>277</v>
      </c>
      <c r="G299" s="202" t="s">
        <v>278</v>
      </c>
      <c r="H299" s="203">
        <v>1.45</v>
      </c>
      <c r="I299" s="204"/>
      <c r="J299" s="205">
        <f>ROUND(I299*H299,2)</f>
        <v>0</v>
      </c>
      <c r="K299" s="201" t="s">
        <v>39</v>
      </c>
      <c r="L299" s="46"/>
      <c r="M299" s="206" t="s">
        <v>39</v>
      </c>
      <c r="N299" s="207" t="s">
        <v>53</v>
      </c>
      <c r="O299" s="87"/>
      <c r="P299" s="208">
        <f>O299*H299</f>
        <v>0</v>
      </c>
      <c r="Q299" s="208">
        <v>0</v>
      </c>
      <c r="R299" s="208">
        <f>Q299*H299</f>
        <v>0</v>
      </c>
      <c r="S299" s="208">
        <v>0</v>
      </c>
      <c r="T299" s="208">
        <f>S299*H299</f>
        <v>0</v>
      </c>
      <c r="U299" s="209" t="s">
        <v>39</v>
      </c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0" t="s">
        <v>139</v>
      </c>
      <c r="AT299" s="210" t="s">
        <v>135</v>
      </c>
      <c r="AU299" s="210" t="s">
        <v>80</v>
      </c>
      <c r="AY299" s="18" t="s">
        <v>140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8" t="s">
        <v>139</v>
      </c>
      <c r="BK299" s="211">
        <f>ROUND(I299*H299,2)</f>
        <v>0</v>
      </c>
      <c r="BL299" s="18" t="s">
        <v>139</v>
      </c>
      <c r="BM299" s="210" t="s">
        <v>782</v>
      </c>
    </row>
    <row r="300" s="2" customFormat="1">
      <c r="A300" s="40"/>
      <c r="B300" s="41"/>
      <c r="C300" s="42"/>
      <c r="D300" s="212" t="s">
        <v>142</v>
      </c>
      <c r="E300" s="42"/>
      <c r="F300" s="213" t="s">
        <v>280</v>
      </c>
      <c r="G300" s="42"/>
      <c r="H300" s="42"/>
      <c r="I300" s="149"/>
      <c r="J300" s="42"/>
      <c r="K300" s="42"/>
      <c r="L300" s="46"/>
      <c r="M300" s="214"/>
      <c r="N300" s="215"/>
      <c r="O300" s="87"/>
      <c r="P300" s="87"/>
      <c r="Q300" s="87"/>
      <c r="R300" s="87"/>
      <c r="S300" s="87"/>
      <c r="T300" s="87"/>
      <c r="U300" s="88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142</v>
      </c>
      <c r="AU300" s="18" t="s">
        <v>80</v>
      </c>
    </row>
    <row r="301" s="2" customFormat="1">
      <c r="A301" s="40"/>
      <c r="B301" s="41"/>
      <c r="C301" s="42"/>
      <c r="D301" s="212" t="s">
        <v>144</v>
      </c>
      <c r="E301" s="42"/>
      <c r="F301" s="216" t="s">
        <v>770</v>
      </c>
      <c r="G301" s="42"/>
      <c r="H301" s="42"/>
      <c r="I301" s="149"/>
      <c r="J301" s="42"/>
      <c r="K301" s="42"/>
      <c r="L301" s="46"/>
      <c r="M301" s="214"/>
      <c r="N301" s="215"/>
      <c r="O301" s="87"/>
      <c r="P301" s="87"/>
      <c r="Q301" s="87"/>
      <c r="R301" s="87"/>
      <c r="S301" s="87"/>
      <c r="T301" s="87"/>
      <c r="U301" s="88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144</v>
      </c>
      <c r="AU301" s="18" t="s">
        <v>80</v>
      </c>
    </row>
    <row r="302" s="2" customFormat="1" ht="21.75" customHeight="1">
      <c r="A302" s="40"/>
      <c r="B302" s="41"/>
      <c r="C302" s="199" t="s">
        <v>783</v>
      </c>
      <c r="D302" s="199" t="s">
        <v>135</v>
      </c>
      <c r="E302" s="200" t="s">
        <v>784</v>
      </c>
      <c r="F302" s="201" t="s">
        <v>785</v>
      </c>
      <c r="G302" s="202" t="s">
        <v>148</v>
      </c>
      <c r="H302" s="203">
        <v>5</v>
      </c>
      <c r="I302" s="204"/>
      <c r="J302" s="205">
        <f>ROUND(I302*H302,2)</f>
        <v>0</v>
      </c>
      <c r="K302" s="201" t="s">
        <v>39</v>
      </c>
      <c r="L302" s="46"/>
      <c r="M302" s="206" t="s">
        <v>39</v>
      </c>
      <c r="N302" s="207" t="s">
        <v>53</v>
      </c>
      <c r="O302" s="87"/>
      <c r="P302" s="208">
        <f>O302*H302</f>
        <v>0</v>
      </c>
      <c r="Q302" s="208">
        <v>0</v>
      </c>
      <c r="R302" s="208">
        <f>Q302*H302</f>
        <v>0</v>
      </c>
      <c r="S302" s="208">
        <v>0</v>
      </c>
      <c r="T302" s="208">
        <f>S302*H302</f>
        <v>0</v>
      </c>
      <c r="U302" s="209" t="s">
        <v>39</v>
      </c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0" t="s">
        <v>139</v>
      </c>
      <c r="AT302" s="210" t="s">
        <v>135</v>
      </c>
      <c r="AU302" s="210" t="s">
        <v>80</v>
      </c>
      <c r="AY302" s="18" t="s">
        <v>140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8" t="s">
        <v>139</v>
      </c>
      <c r="BK302" s="211">
        <f>ROUND(I302*H302,2)</f>
        <v>0</v>
      </c>
      <c r="BL302" s="18" t="s">
        <v>139</v>
      </c>
      <c r="BM302" s="210" t="s">
        <v>786</v>
      </c>
    </row>
    <row r="303" s="2" customFormat="1">
      <c r="A303" s="40"/>
      <c r="B303" s="41"/>
      <c r="C303" s="42"/>
      <c r="D303" s="212" t="s">
        <v>142</v>
      </c>
      <c r="E303" s="42"/>
      <c r="F303" s="213" t="s">
        <v>787</v>
      </c>
      <c r="G303" s="42"/>
      <c r="H303" s="42"/>
      <c r="I303" s="149"/>
      <c r="J303" s="42"/>
      <c r="K303" s="42"/>
      <c r="L303" s="46"/>
      <c r="M303" s="214"/>
      <c r="N303" s="215"/>
      <c r="O303" s="87"/>
      <c r="P303" s="87"/>
      <c r="Q303" s="87"/>
      <c r="R303" s="87"/>
      <c r="S303" s="87"/>
      <c r="T303" s="87"/>
      <c r="U303" s="88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142</v>
      </c>
      <c r="AU303" s="18" t="s">
        <v>80</v>
      </c>
    </row>
    <row r="304" s="2" customFormat="1">
      <c r="A304" s="40"/>
      <c r="B304" s="41"/>
      <c r="C304" s="42"/>
      <c r="D304" s="212" t="s">
        <v>144</v>
      </c>
      <c r="E304" s="42"/>
      <c r="F304" s="216" t="s">
        <v>788</v>
      </c>
      <c r="G304" s="42"/>
      <c r="H304" s="42"/>
      <c r="I304" s="149"/>
      <c r="J304" s="42"/>
      <c r="K304" s="42"/>
      <c r="L304" s="46"/>
      <c r="M304" s="214"/>
      <c r="N304" s="215"/>
      <c r="O304" s="87"/>
      <c r="P304" s="87"/>
      <c r="Q304" s="87"/>
      <c r="R304" s="87"/>
      <c r="S304" s="87"/>
      <c r="T304" s="87"/>
      <c r="U304" s="88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144</v>
      </c>
      <c r="AU304" s="18" t="s">
        <v>80</v>
      </c>
    </row>
    <row r="305" s="2" customFormat="1" ht="21.75" customHeight="1">
      <c r="A305" s="40"/>
      <c r="B305" s="41"/>
      <c r="C305" s="199" t="s">
        <v>789</v>
      </c>
      <c r="D305" s="199" t="s">
        <v>135</v>
      </c>
      <c r="E305" s="200" t="s">
        <v>790</v>
      </c>
      <c r="F305" s="201" t="s">
        <v>791</v>
      </c>
      <c r="G305" s="202" t="s">
        <v>148</v>
      </c>
      <c r="H305" s="203">
        <v>5</v>
      </c>
      <c r="I305" s="204"/>
      <c r="J305" s="205">
        <f>ROUND(I305*H305,2)</f>
        <v>0</v>
      </c>
      <c r="K305" s="201" t="s">
        <v>39</v>
      </c>
      <c r="L305" s="46"/>
      <c r="M305" s="206" t="s">
        <v>39</v>
      </c>
      <c r="N305" s="207" t="s">
        <v>53</v>
      </c>
      <c r="O305" s="87"/>
      <c r="P305" s="208">
        <f>O305*H305</f>
        <v>0</v>
      </c>
      <c r="Q305" s="208">
        <v>0</v>
      </c>
      <c r="R305" s="208">
        <f>Q305*H305</f>
        <v>0</v>
      </c>
      <c r="S305" s="208">
        <v>0</v>
      </c>
      <c r="T305" s="208">
        <f>S305*H305</f>
        <v>0</v>
      </c>
      <c r="U305" s="209" t="s">
        <v>39</v>
      </c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0" t="s">
        <v>139</v>
      </c>
      <c r="AT305" s="210" t="s">
        <v>135</v>
      </c>
      <c r="AU305" s="210" t="s">
        <v>80</v>
      </c>
      <c r="AY305" s="18" t="s">
        <v>140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8" t="s">
        <v>139</v>
      </c>
      <c r="BK305" s="211">
        <f>ROUND(I305*H305,2)</f>
        <v>0</v>
      </c>
      <c r="BL305" s="18" t="s">
        <v>139</v>
      </c>
      <c r="BM305" s="210" t="s">
        <v>792</v>
      </c>
    </row>
    <row r="306" s="2" customFormat="1">
      <c r="A306" s="40"/>
      <c r="B306" s="41"/>
      <c r="C306" s="42"/>
      <c r="D306" s="212" t="s">
        <v>142</v>
      </c>
      <c r="E306" s="42"/>
      <c r="F306" s="213" t="s">
        <v>793</v>
      </c>
      <c r="G306" s="42"/>
      <c r="H306" s="42"/>
      <c r="I306" s="149"/>
      <c r="J306" s="42"/>
      <c r="K306" s="42"/>
      <c r="L306" s="46"/>
      <c r="M306" s="214"/>
      <c r="N306" s="215"/>
      <c r="O306" s="87"/>
      <c r="P306" s="87"/>
      <c r="Q306" s="87"/>
      <c r="R306" s="87"/>
      <c r="S306" s="87"/>
      <c r="T306" s="87"/>
      <c r="U306" s="88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142</v>
      </c>
      <c r="AU306" s="18" t="s">
        <v>80</v>
      </c>
    </row>
    <row r="307" s="2" customFormat="1">
      <c r="A307" s="40"/>
      <c r="B307" s="41"/>
      <c r="C307" s="42"/>
      <c r="D307" s="212" t="s">
        <v>144</v>
      </c>
      <c r="E307" s="42"/>
      <c r="F307" s="216" t="s">
        <v>794</v>
      </c>
      <c r="G307" s="42"/>
      <c r="H307" s="42"/>
      <c r="I307" s="149"/>
      <c r="J307" s="42"/>
      <c r="K307" s="42"/>
      <c r="L307" s="46"/>
      <c r="M307" s="214"/>
      <c r="N307" s="215"/>
      <c r="O307" s="87"/>
      <c r="P307" s="87"/>
      <c r="Q307" s="87"/>
      <c r="R307" s="87"/>
      <c r="S307" s="87"/>
      <c r="T307" s="87"/>
      <c r="U307" s="88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144</v>
      </c>
      <c r="AU307" s="18" t="s">
        <v>80</v>
      </c>
    </row>
    <row r="308" s="2" customFormat="1" ht="33" customHeight="1">
      <c r="A308" s="40"/>
      <c r="B308" s="41"/>
      <c r="C308" s="199" t="s">
        <v>795</v>
      </c>
      <c r="D308" s="199" t="s">
        <v>135</v>
      </c>
      <c r="E308" s="200" t="s">
        <v>303</v>
      </c>
      <c r="F308" s="201" t="s">
        <v>304</v>
      </c>
      <c r="G308" s="202" t="s">
        <v>165</v>
      </c>
      <c r="H308" s="203">
        <v>2</v>
      </c>
      <c r="I308" s="204"/>
      <c r="J308" s="205">
        <f>ROUND(I308*H308,2)</f>
        <v>0</v>
      </c>
      <c r="K308" s="201" t="s">
        <v>39</v>
      </c>
      <c r="L308" s="46"/>
      <c r="M308" s="206" t="s">
        <v>39</v>
      </c>
      <c r="N308" s="207" t="s">
        <v>53</v>
      </c>
      <c r="O308" s="87"/>
      <c r="P308" s="208">
        <f>O308*H308</f>
        <v>0</v>
      </c>
      <c r="Q308" s="208">
        <v>0</v>
      </c>
      <c r="R308" s="208">
        <f>Q308*H308</f>
        <v>0</v>
      </c>
      <c r="S308" s="208">
        <v>0</v>
      </c>
      <c r="T308" s="208">
        <f>S308*H308</f>
        <v>0</v>
      </c>
      <c r="U308" s="209" t="s">
        <v>39</v>
      </c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0" t="s">
        <v>139</v>
      </c>
      <c r="AT308" s="210" t="s">
        <v>135</v>
      </c>
      <c r="AU308" s="210" t="s">
        <v>80</v>
      </c>
      <c r="AY308" s="18" t="s">
        <v>140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8" t="s">
        <v>139</v>
      </c>
      <c r="BK308" s="211">
        <f>ROUND(I308*H308,2)</f>
        <v>0</v>
      </c>
      <c r="BL308" s="18" t="s">
        <v>139</v>
      </c>
      <c r="BM308" s="210" t="s">
        <v>796</v>
      </c>
    </row>
    <row r="309" s="2" customFormat="1">
      <c r="A309" s="40"/>
      <c r="B309" s="41"/>
      <c r="C309" s="42"/>
      <c r="D309" s="212" t="s">
        <v>142</v>
      </c>
      <c r="E309" s="42"/>
      <c r="F309" s="213" t="s">
        <v>306</v>
      </c>
      <c r="G309" s="42"/>
      <c r="H309" s="42"/>
      <c r="I309" s="149"/>
      <c r="J309" s="42"/>
      <c r="K309" s="42"/>
      <c r="L309" s="46"/>
      <c r="M309" s="214"/>
      <c r="N309" s="215"/>
      <c r="O309" s="87"/>
      <c r="P309" s="87"/>
      <c r="Q309" s="87"/>
      <c r="R309" s="87"/>
      <c r="S309" s="87"/>
      <c r="T309" s="87"/>
      <c r="U309" s="88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142</v>
      </c>
      <c r="AU309" s="18" t="s">
        <v>80</v>
      </c>
    </row>
    <row r="310" s="2" customFormat="1">
      <c r="A310" s="40"/>
      <c r="B310" s="41"/>
      <c r="C310" s="42"/>
      <c r="D310" s="212" t="s">
        <v>144</v>
      </c>
      <c r="E310" s="42"/>
      <c r="F310" s="216" t="s">
        <v>307</v>
      </c>
      <c r="G310" s="42"/>
      <c r="H310" s="42"/>
      <c r="I310" s="149"/>
      <c r="J310" s="42"/>
      <c r="K310" s="42"/>
      <c r="L310" s="46"/>
      <c r="M310" s="214"/>
      <c r="N310" s="215"/>
      <c r="O310" s="87"/>
      <c r="P310" s="87"/>
      <c r="Q310" s="87"/>
      <c r="R310" s="87"/>
      <c r="S310" s="87"/>
      <c r="T310" s="87"/>
      <c r="U310" s="88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144</v>
      </c>
      <c r="AU310" s="18" t="s">
        <v>80</v>
      </c>
    </row>
    <row r="311" s="2" customFormat="1" ht="16.5" customHeight="1">
      <c r="A311" s="40"/>
      <c r="B311" s="41"/>
      <c r="C311" s="199" t="s">
        <v>797</v>
      </c>
      <c r="D311" s="199" t="s">
        <v>135</v>
      </c>
      <c r="E311" s="200" t="s">
        <v>309</v>
      </c>
      <c r="F311" s="201" t="s">
        <v>310</v>
      </c>
      <c r="G311" s="202" t="s">
        <v>165</v>
      </c>
      <c r="H311" s="203">
        <v>1</v>
      </c>
      <c r="I311" s="204"/>
      <c r="J311" s="205">
        <f>ROUND(I311*H311,2)</f>
        <v>0</v>
      </c>
      <c r="K311" s="201" t="s">
        <v>39</v>
      </c>
      <c r="L311" s="46"/>
      <c r="M311" s="206" t="s">
        <v>39</v>
      </c>
      <c r="N311" s="207" t="s">
        <v>53</v>
      </c>
      <c r="O311" s="87"/>
      <c r="P311" s="208">
        <f>O311*H311</f>
        <v>0</v>
      </c>
      <c r="Q311" s="208">
        <v>0</v>
      </c>
      <c r="R311" s="208">
        <f>Q311*H311</f>
        <v>0</v>
      </c>
      <c r="S311" s="208">
        <v>0</v>
      </c>
      <c r="T311" s="208">
        <f>S311*H311</f>
        <v>0</v>
      </c>
      <c r="U311" s="209" t="s">
        <v>39</v>
      </c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0" t="s">
        <v>139</v>
      </c>
      <c r="AT311" s="210" t="s">
        <v>135</v>
      </c>
      <c r="AU311" s="210" t="s">
        <v>80</v>
      </c>
      <c r="AY311" s="18" t="s">
        <v>140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8" t="s">
        <v>139</v>
      </c>
      <c r="BK311" s="211">
        <f>ROUND(I311*H311,2)</f>
        <v>0</v>
      </c>
      <c r="BL311" s="18" t="s">
        <v>139</v>
      </c>
      <c r="BM311" s="210" t="s">
        <v>798</v>
      </c>
    </row>
    <row r="312" s="2" customFormat="1">
      <c r="A312" s="40"/>
      <c r="B312" s="41"/>
      <c r="C312" s="42"/>
      <c r="D312" s="212" t="s">
        <v>142</v>
      </c>
      <c r="E312" s="42"/>
      <c r="F312" s="213" t="s">
        <v>312</v>
      </c>
      <c r="G312" s="42"/>
      <c r="H312" s="42"/>
      <c r="I312" s="149"/>
      <c r="J312" s="42"/>
      <c r="K312" s="42"/>
      <c r="L312" s="46"/>
      <c r="M312" s="214"/>
      <c r="N312" s="215"/>
      <c r="O312" s="87"/>
      <c r="P312" s="87"/>
      <c r="Q312" s="87"/>
      <c r="R312" s="87"/>
      <c r="S312" s="87"/>
      <c r="T312" s="87"/>
      <c r="U312" s="88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142</v>
      </c>
      <c r="AU312" s="18" t="s">
        <v>80</v>
      </c>
    </row>
    <row r="313" s="2" customFormat="1" ht="16.5" customHeight="1">
      <c r="A313" s="40"/>
      <c r="B313" s="41"/>
      <c r="C313" s="199" t="s">
        <v>799</v>
      </c>
      <c r="D313" s="199" t="s">
        <v>135</v>
      </c>
      <c r="E313" s="200" t="s">
        <v>314</v>
      </c>
      <c r="F313" s="201" t="s">
        <v>315</v>
      </c>
      <c r="G313" s="202" t="s">
        <v>165</v>
      </c>
      <c r="H313" s="203">
        <v>1</v>
      </c>
      <c r="I313" s="204"/>
      <c r="J313" s="205">
        <f>ROUND(I313*H313,2)</f>
        <v>0</v>
      </c>
      <c r="K313" s="201" t="s">
        <v>39</v>
      </c>
      <c r="L313" s="46"/>
      <c r="M313" s="206" t="s">
        <v>39</v>
      </c>
      <c r="N313" s="207" t="s">
        <v>53</v>
      </c>
      <c r="O313" s="87"/>
      <c r="P313" s="208">
        <f>O313*H313</f>
        <v>0</v>
      </c>
      <c r="Q313" s="208">
        <v>0</v>
      </c>
      <c r="R313" s="208">
        <f>Q313*H313</f>
        <v>0</v>
      </c>
      <c r="S313" s="208">
        <v>0</v>
      </c>
      <c r="T313" s="208">
        <f>S313*H313</f>
        <v>0</v>
      </c>
      <c r="U313" s="209" t="s">
        <v>39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0" t="s">
        <v>139</v>
      </c>
      <c r="AT313" s="210" t="s">
        <v>135</v>
      </c>
      <c r="AU313" s="210" t="s">
        <v>80</v>
      </c>
      <c r="AY313" s="18" t="s">
        <v>140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8" t="s">
        <v>139</v>
      </c>
      <c r="BK313" s="211">
        <f>ROUND(I313*H313,2)</f>
        <v>0</v>
      </c>
      <c r="BL313" s="18" t="s">
        <v>139</v>
      </c>
      <c r="BM313" s="210" t="s">
        <v>800</v>
      </c>
    </row>
    <row r="314" s="2" customFormat="1">
      <c r="A314" s="40"/>
      <c r="B314" s="41"/>
      <c r="C314" s="42"/>
      <c r="D314" s="212" t="s">
        <v>142</v>
      </c>
      <c r="E314" s="42"/>
      <c r="F314" s="213" t="s">
        <v>317</v>
      </c>
      <c r="G314" s="42"/>
      <c r="H314" s="42"/>
      <c r="I314" s="149"/>
      <c r="J314" s="42"/>
      <c r="K314" s="42"/>
      <c r="L314" s="46"/>
      <c r="M314" s="214"/>
      <c r="N314" s="215"/>
      <c r="O314" s="87"/>
      <c r="P314" s="87"/>
      <c r="Q314" s="87"/>
      <c r="R314" s="87"/>
      <c r="S314" s="87"/>
      <c r="T314" s="87"/>
      <c r="U314" s="88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142</v>
      </c>
      <c r="AU314" s="18" t="s">
        <v>80</v>
      </c>
    </row>
    <row r="315" s="2" customFormat="1" ht="21.75" customHeight="1">
      <c r="A315" s="40"/>
      <c r="B315" s="41"/>
      <c r="C315" s="199" t="s">
        <v>801</v>
      </c>
      <c r="D315" s="199" t="s">
        <v>135</v>
      </c>
      <c r="E315" s="200" t="s">
        <v>325</v>
      </c>
      <c r="F315" s="201" t="s">
        <v>326</v>
      </c>
      <c r="G315" s="202" t="s">
        <v>278</v>
      </c>
      <c r="H315" s="203">
        <v>35</v>
      </c>
      <c r="I315" s="204"/>
      <c r="J315" s="205">
        <f>ROUND(I315*H315,2)</f>
        <v>0</v>
      </c>
      <c r="K315" s="201" t="s">
        <v>39</v>
      </c>
      <c r="L315" s="46"/>
      <c r="M315" s="206" t="s">
        <v>39</v>
      </c>
      <c r="N315" s="207" t="s">
        <v>53</v>
      </c>
      <c r="O315" s="87"/>
      <c r="P315" s="208">
        <f>O315*H315</f>
        <v>0</v>
      </c>
      <c r="Q315" s="208">
        <v>0</v>
      </c>
      <c r="R315" s="208">
        <f>Q315*H315</f>
        <v>0</v>
      </c>
      <c r="S315" s="208">
        <v>0</v>
      </c>
      <c r="T315" s="208">
        <f>S315*H315</f>
        <v>0</v>
      </c>
      <c r="U315" s="209" t="s">
        <v>39</v>
      </c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0" t="s">
        <v>139</v>
      </c>
      <c r="AT315" s="210" t="s">
        <v>135</v>
      </c>
      <c r="AU315" s="210" t="s">
        <v>80</v>
      </c>
      <c r="AY315" s="18" t="s">
        <v>140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8" t="s">
        <v>139</v>
      </c>
      <c r="BK315" s="211">
        <f>ROUND(I315*H315,2)</f>
        <v>0</v>
      </c>
      <c r="BL315" s="18" t="s">
        <v>139</v>
      </c>
      <c r="BM315" s="210" t="s">
        <v>802</v>
      </c>
    </row>
    <row r="316" s="2" customFormat="1">
      <c r="A316" s="40"/>
      <c r="B316" s="41"/>
      <c r="C316" s="42"/>
      <c r="D316" s="212" t="s">
        <v>142</v>
      </c>
      <c r="E316" s="42"/>
      <c r="F316" s="213" t="s">
        <v>328</v>
      </c>
      <c r="G316" s="42"/>
      <c r="H316" s="42"/>
      <c r="I316" s="149"/>
      <c r="J316" s="42"/>
      <c r="K316" s="42"/>
      <c r="L316" s="46"/>
      <c r="M316" s="214"/>
      <c r="N316" s="215"/>
      <c r="O316" s="87"/>
      <c r="P316" s="87"/>
      <c r="Q316" s="87"/>
      <c r="R316" s="87"/>
      <c r="S316" s="87"/>
      <c r="T316" s="87"/>
      <c r="U316" s="88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142</v>
      </c>
      <c r="AU316" s="18" t="s">
        <v>80</v>
      </c>
    </row>
    <row r="317" s="2" customFormat="1">
      <c r="A317" s="40"/>
      <c r="B317" s="41"/>
      <c r="C317" s="42"/>
      <c r="D317" s="212" t="s">
        <v>144</v>
      </c>
      <c r="E317" s="42"/>
      <c r="F317" s="216" t="s">
        <v>803</v>
      </c>
      <c r="G317" s="42"/>
      <c r="H317" s="42"/>
      <c r="I317" s="149"/>
      <c r="J317" s="42"/>
      <c r="K317" s="42"/>
      <c r="L317" s="46"/>
      <c r="M317" s="214"/>
      <c r="N317" s="215"/>
      <c r="O317" s="87"/>
      <c r="P317" s="87"/>
      <c r="Q317" s="87"/>
      <c r="R317" s="87"/>
      <c r="S317" s="87"/>
      <c r="T317" s="87"/>
      <c r="U317" s="88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144</v>
      </c>
      <c r="AU317" s="18" t="s">
        <v>80</v>
      </c>
    </row>
    <row r="318" s="2" customFormat="1" ht="16.5" customHeight="1">
      <c r="A318" s="40"/>
      <c r="B318" s="41"/>
      <c r="C318" s="199" t="s">
        <v>804</v>
      </c>
      <c r="D318" s="199" t="s">
        <v>135</v>
      </c>
      <c r="E318" s="200" t="s">
        <v>330</v>
      </c>
      <c r="F318" s="201" t="s">
        <v>331</v>
      </c>
      <c r="G318" s="202" t="s">
        <v>278</v>
      </c>
      <c r="H318" s="203">
        <v>35</v>
      </c>
      <c r="I318" s="204"/>
      <c r="J318" s="205">
        <f>ROUND(I318*H318,2)</f>
        <v>0</v>
      </c>
      <c r="K318" s="201" t="s">
        <v>39</v>
      </c>
      <c r="L318" s="46"/>
      <c r="M318" s="206" t="s">
        <v>39</v>
      </c>
      <c r="N318" s="207" t="s">
        <v>53</v>
      </c>
      <c r="O318" s="87"/>
      <c r="P318" s="208">
        <f>O318*H318</f>
        <v>0</v>
      </c>
      <c r="Q318" s="208">
        <v>0</v>
      </c>
      <c r="R318" s="208">
        <f>Q318*H318</f>
        <v>0</v>
      </c>
      <c r="S318" s="208">
        <v>0</v>
      </c>
      <c r="T318" s="208">
        <f>S318*H318</f>
        <v>0</v>
      </c>
      <c r="U318" s="209" t="s">
        <v>39</v>
      </c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0" t="s">
        <v>139</v>
      </c>
      <c r="AT318" s="210" t="s">
        <v>135</v>
      </c>
      <c r="AU318" s="210" t="s">
        <v>80</v>
      </c>
      <c r="AY318" s="18" t="s">
        <v>140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8" t="s">
        <v>139</v>
      </c>
      <c r="BK318" s="211">
        <f>ROUND(I318*H318,2)</f>
        <v>0</v>
      </c>
      <c r="BL318" s="18" t="s">
        <v>139</v>
      </c>
      <c r="BM318" s="210" t="s">
        <v>805</v>
      </c>
    </row>
    <row r="319" s="2" customFormat="1">
      <c r="A319" s="40"/>
      <c r="B319" s="41"/>
      <c r="C319" s="42"/>
      <c r="D319" s="212" t="s">
        <v>142</v>
      </c>
      <c r="E319" s="42"/>
      <c r="F319" s="213" t="s">
        <v>333</v>
      </c>
      <c r="G319" s="42"/>
      <c r="H319" s="42"/>
      <c r="I319" s="149"/>
      <c r="J319" s="42"/>
      <c r="K319" s="42"/>
      <c r="L319" s="46"/>
      <c r="M319" s="214"/>
      <c r="N319" s="215"/>
      <c r="O319" s="87"/>
      <c r="P319" s="87"/>
      <c r="Q319" s="87"/>
      <c r="R319" s="87"/>
      <c r="S319" s="87"/>
      <c r="T319" s="87"/>
      <c r="U319" s="88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142</v>
      </c>
      <c r="AU319" s="18" t="s">
        <v>80</v>
      </c>
    </row>
    <row r="320" s="2" customFormat="1">
      <c r="A320" s="40"/>
      <c r="B320" s="41"/>
      <c r="C320" s="42"/>
      <c r="D320" s="212" t="s">
        <v>144</v>
      </c>
      <c r="E320" s="42"/>
      <c r="F320" s="216" t="s">
        <v>803</v>
      </c>
      <c r="G320" s="42"/>
      <c r="H320" s="42"/>
      <c r="I320" s="149"/>
      <c r="J320" s="42"/>
      <c r="K320" s="42"/>
      <c r="L320" s="46"/>
      <c r="M320" s="214"/>
      <c r="N320" s="215"/>
      <c r="O320" s="87"/>
      <c r="P320" s="87"/>
      <c r="Q320" s="87"/>
      <c r="R320" s="87"/>
      <c r="S320" s="87"/>
      <c r="T320" s="87"/>
      <c r="U320" s="88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144</v>
      </c>
      <c r="AU320" s="18" t="s">
        <v>80</v>
      </c>
    </row>
    <row r="321" s="2" customFormat="1" ht="21.75" customHeight="1">
      <c r="A321" s="40"/>
      <c r="B321" s="41"/>
      <c r="C321" s="199" t="s">
        <v>806</v>
      </c>
      <c r="D321" s="199" t="s">
        <v>135</v>
      </c>
      <c r="E321" s="200" t="s">
        <v>335</v>
      </c>
      <c r="F321" s="201" t="s">
        <v>336</v>
      </c>
      <c r="G321" s="202" t="s">
        <v>165</v>
      </c>
      <c r="H321" s="203">
        <v>2</v>
      </c>
      <c r="I321" s="204"/>
      <c r="J321" s="205">
        <f>ROUND(I321*H321,2)</f>
        <v>0</v>
      </c>
      <c r="K321" s="201" t="s">
        <v>39</v>
      </c>
      <c r="L321" s="46"/>
      <c r="M321" s="206" t="s">
        <v>39</v>
      </c>
      <c r="N321" s="207" t="s">
        <v>53</v>
      </c>
      <c r="O321" s="87"/>
      <c r="P321" s="208">
        <f>O321*H321</f>
        <v>0</v>
      </c>
      <c r="Q321" s="208">
        <v>0</v>
      </c>
      <c r="R321" s="208">
        <f>Q321*H321</f>
        <v>0</v>
      </c>
      <c r="S321" s="208">
        <v>0</v>
      </c>
      <c r="T321" s="208">
        <f>S321*H321</f>
        <v>0</v>
      </c>
      <c r="U321" s="209" t="s">
        <v>39</v>
      </c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0" t="s">
        <v>139</v>
      </c>
      <c r="AT321" s="210" t="s">
        <v>135</v>
      </c>
      <c r="AU321" s="210" t="s">
        <v>80</v>
      </c>
      <c r="AY321" s="18" t="s">
        <v>140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8" t="s">
        <v>139</v>
      </c>
      <c r="BK321" s="211">
        <f>ROUND(I321*H321,2)</f>
        <v>0</v>
      </c>
      <c r="BL321" s="18" t="s">
        <v>139</v>
      </c>
      <c r="BM321" s="210" t="s">
        <v>807</v>
      </c>
    </row>
    <row r="322" s="2" customFormat="1">
      <c r="A322" s="40"/>
      <c r="B322" s="41"/>
      <c r="C322" s="42"/>
      <c r="D322" s="212" t="s">
        <v>142</v>
      </c>
      <c r="E322" s="42"/>
      <c r="F322" s="213" t="s">
        <v>336</v>
      </c>
      <c r="G322" s="42"/>
      <c r="H322" s="42"/>
      <c r="I322" s="149"/>
      <c r="J322" s="42"/>
      <c r="K322" s="42"/>
      <c r="L322" s="46"/>
      <c r="M322" s="214"/>
      <c r="N322" s="215"/>
      <c r="O322" s="87"/>
      <c r="P322" s="87"/>
      <c r="Q322" s="87"/>
      <c r="R322" s="87"/>
      <c r="S322" s="87"/>
      <c r="T322" s="87"/>
      <c r="U322" s="88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142</v>
      </c>
      <c r="AU322" s="18" t="s">
        <v>80</v>
      </c>
    </row>
    <row r="323" s="2" customFormat="1" ht="33" customHeight="1">
      <c r="A323" s="40"/>
      <c r="B323" s="41"/>
      <c r="C323" s="199" t="s">
        <v>808</v>
      </c>
      <c r="D323" s="199" t="s">
        <v>135</v>
      </c>
      <c r="E323" s="200" t="s">
        <v>339</v>
      </c>
      <c r="F323" s="201" t="s">
        <v>340</v>
      </c>
      <c r="G323" s="202" t="s">
        <v>165</v>
      </c>
      <c r="H323" s="203">
        <v>2</v>
      </c>
      <c r="I323" s="204"/>
      <c r="J323" s="205">
        <f>ROUND(I323*H323,2)</f>
        <v>0</v>
      </c>
      <c r="K323" s="201" t="s">
        <v>39</v>
      </c>
      <c r="L323" s="46"/>
      <c r="M323" s="206" t="s">
        <v>39</v>
      </c>
      <c r="N323" s="207" t="s">
        <v>53</v>
      </c>
      <c r="O323" s="87"/>
      <c r="P323" s="208">
        <f>O323*H323</f>
        <v>0</v>
      </c>
      <c r="Q323" s="208">
        <v>0</v>
      </c>
      <c r="R323" s="208">
        <f>Q323*H323</f>
        <v>0</v>
      </c>
      <c r="S323" s="208">
        <v>0</v>
      </c>
      <c r="T323" s="208">
        <f>S323*H323</f>
        <v>0</v>
      </c>
      <c r="U323" s="209" t="s">
        <v>39</v>
      </c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0" t="s">
        <v>139</v>
      </c>
      <c r="AT323" s="210" t="s">
        <v>135</v>
      </c>
      <c r="AU323" s="210" t="s">
        <v>80</v>
      </c>
      <c r="AY323" s="18" t="s">
        <v>140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8" t="s">
        <v>139</v>
      </c>
      <c r="BK323" s="211">
        <f>ROUND(I323*H323,2)</f>
        <v>0</v>
      </c>
      <c r="BL323" s="18" t="s">
        <v>139</v>
      </c>
      <c r="BM323" s="210" t="s">
        <v>809</v>
      </c>
    </row>
    <row r="324" s="2" customFormat="1">
      <c r="A324" s="40"/>
      <c r="B324" s="41"/>
      <c r="C324" s="42"/>
      <c r="D324" s="212" t="s">
        <v>142</v>
      </c>
      <c r="E324" s="42"/>
      <c r="F324" s="213" t="s">
        <v>342</v>
      </c>
      <c r="G324" s="42"/>
      <c r="H324" s="42"/>
      <c r="I324" s="149"/>
      <c r="J324" s="42"/>
      <c r="K324" s="42"/>
      <c r="L324" s="46"/>
      <c r="M324" s="214"/>
      <c r="N324" s="215"/>
      <c r="O324" s="87"/>
      <c r="P324" s="87"/>
      <c r="Q324" s="87"/>
      <c r="R324" s="87"/>
      <c r="S324" s="87"/>
      <c r="T324" s="87"/>
      <c r="U324" s="88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142</v>
      </c>
      <c r="AU324" s="18" t="s">
        <v>80</v>
      </c>
    </row>
    <row r="325" s="2" customFormat="1" ht="16.5" customHeight="1">
      <c r="A325" s="40"/>
      <c r="B325" s="41"/>
      <c r="C325" s="199" t="s">
        <v>810</v>
      </c>
      <c r="D325" s="199" t="s">
        <v>135</v>
      </c>
      <c r="E325" s="200" t="s">
        <v>344</v>
      </c>
      <c r="F325" s="201" t="s">
        <v>345</v>
      </c>
      <c r="G325" s="202" t="s">
        <v>165</v>
      </c>
      <c r="H325" s="203">
        <v>5</v>
      </c>
      <c r="I325" s="204"/>
      <c r="J325" s="205">
        <f>ROUND(I325*H325,2)</f>
        <v>0</v>
      </c>
      <c r="K325" s="201" t="s">
        <v>39</v>
      </c>
      <c r="L325" s="46"/>
      <c r="M325" s="206" t="s">
        <v>39</v>
      </c>
      <c r="N325" s="207" t="s">
        <v>53</v>
      </c>
      <c r="O325" s="87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8">
        <f>S325*H325</f>
        <v>0</v>
      </c>
      <c r="U325" s="209" t="s">
        <v>39</v>
      </c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0" t="s">
        <v>139</v>
      </c>
      <c r="AT325" s="210" t="s">
        <v>135</v>
      </c>
      <c r="AU325" s="210" t="s">
        <v>80</v>
      </c>
      <c r="AY325" s="18" t="s">
        <v>140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8" t="s">
        <v>139</v>
      </c>
      <c r="BK325" s="211">
        <f>ROUND(I325*H325,2)</f>
        <v>0</v>
      </c>
      <c r="BL325" s="18" t="s">
        <v>139</v>
      </c>
      <c r="BM325" s="210" t="s">
        <v>811</v>
      </c>
    </row>
    <row r="326" s="2" customFormat="1">
      <c r="A326" s="40"/>
      <c r="B326" s="41"/>
      <c r="C326" s="42"/>
      <c r="D326" s="212" t="s">
        <v>142</v>
      </c>
      <c r="E326" s="42"/>
      <c r="F326" s="213" t="s">
        <v>347</v>
      </c>
      <c r="G326" s="42"/>
      <c r="H326" s="42"/>
      <c r="I326" s="149"/>
      <c r="J326" s="42"/>
      <c r="K326" s="42"/>
      <c r="L326" s="46"/>
      <c r="M326" s="214"/>
      <c r="N326" s="215"/>
      <c r="O326" s="87"/>
      <c r="P326" s="87"/>
      <c r="Q326" s="87"/>
      <c r="R326" s="87"/>
      <c r="S326" s="87"/>
      <c r="T326" s="87"/>
      <c r="U326" s="88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142</v>
      </c>
      <c r="AU326" s="18" t="s">
        <v>80</v>
      </c>
    </row>
    <row r="327" s="2" customFormat="1">
      <c r="A327" s="40"/>
      <c r="B327" s="41"/>
      <c r="C327" s="42"/>
      <c r="D327" s="212" t="s">
        <v>144</v>
      </c>
      <c r="E327" s="42"/>
      <c r="F327" s="216" t="s">
        <v>348</v>
      </c>
      <c r="G327" s="42"/>
      <c r="H327" s="42"/>
      <c r="I327" s="149"/>
      <c r="J327" s="42"/>
      <c r="K327" s="42"/>
      <c r="L327" s="46"/>
      <c r="M327" s="227"/>
      <c r="N327" s="228"/>
      <c r="O327" s="229"/>
      <c r="P327" s="229"/>
      <c r="Q327" s="229"/>
      <c r="R327" s="229"/>
      <c r="S327" s="229"/>
      <c r="T327" s="229"/>
      <c r="U327" s="23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144</v>
      </c>
      <c r="AU327" s="18" t="s">
        <v>80</v>
      </c>
    </row>
    <row r="328" s="2" customFormat="1" ht="6.96" customHeight="1">
      <c r="A328" s="40"/>
      <c r="B328" s="62"/>
      <c r="C328" s="63"/>
      <c r="D328" s="63"/>
      <c r="E328" s="63"/>
      <c r="F328" s="63"/>
      <c r="G328" s="63"/>
      <c r="H328" s="63"/>
      <c r="I328" s="178"/>
      <c r="J328" s="63"/>
      <c r="K328" s="63"/>
      <c r="L328" s="46"/>
      <c r="M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</sheetData>
  <sheetProtection sheet="1" autoFilter="0" formatColumns="0" formatRows="0" objects="1" scenarios="1" spinCount="100000" saltValue="+x+Ho/g1XDhFsUh+efNhYqMqPdAtgM4wNZtVntA8w/B9BMHIRq4EpoTnVK4pc9HimyuTsMLANtio+nOF3xMbaw==" hashValue="e/QiWPESGVUyGBpzraa9Epr6zBNWgwQ9RrgidDkwCMHb1mfn628VjWTIoHWGv/aGhssvzpb6pvR0dQjkc7q2XQ==" algorithmName="SHA-512" password="CDD6"/>
  <autoFilter ref="C84:K3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  <c r="AZ2" s="231" t="s">
        <v>812</v>
      </c>
      <c r="BA2" s="231" t="s">
        <v>813</v>
      </c>
      <c r="BB2" s="231" t="s">
        <v>148</v>
      </c>
      <c r="BC2" s="231" t="s">
        <v>814</v>
      </c>
      <c r="BD2" s="231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  <c r="AZ3" s="231" t="s">
        <v>815</v>
      </c>
      <c r="BA3" s="231" t="s">
        <v>816</v>
      </c>
      <c r="BB3" s="231" t="s">
        <v>148</v>
      </c>
      <c r="BC3" s="231" t="s">
        <v>169</v>
      </c>
      <c r="BD3" s="231" t="s">
        <v>89</v>
      </c>
    </row>
    <row r="4" s="1" customFormat="1" ht="24.96" customHeight="1">
      <c r="B4" s="21"/>
      <c r="D4" s="145" t="s">
        <v>112</v>
      </c>
      <c r="I4" s="141"/>
      <c r="L4" s="21"/>
      <c r="M4" s="146" t="s">
        <v>10</v>
      </c>
      <c r="AT4" s="18" t="s">
        <v>41</v>
      </c>
      <c r="AZ4" s="231" t="s">
        <v>817</v>
      </c>
      <c r="BA4" s="231" t="s">
        <v>818</v>
      </c>
      <c r="BB4" s="231" t="s">
        <v>138</v>
      </c>
      <c r="BC4" s="231" t="s">
        <v>819</v>
      </c>
      <c r="BD4" s="231" t="s">
        <v>89</v>
      </c>
    </row>
    <row r="5" s="1" customFormat="1" ht="6.96" customHeight="1">
      <c r="B5" s="21"/>
      <c r="I5" s="141"/>
      <c r="L5" s="21"/>
      <c r="AZ5" s="231" t="s">
        <v>820</v>
      </c>
      <c r="BA5" s="231" t="s">
        <v>39</v>
      </c>
      <c r="BB5" s="231" t="s">
        <v>593</v>
      </c>
      <c r="BC5" s="231" t="s">
        <v>821</v>
      </c>
      <c r="BD5" s="231" t="s">
        <v>89</v>
      </c>
    </row>
    <row r="6" s="1" customFormat="1" ht="12" customHeight="1">
      <c r="B6" s="21"/>
      <c r="D6" s="147" t="s">
        <v>16</v>
      </c>
      <c r="I6" s="141"/>
      <c r="L6" s="21"/>
      <c r="AZ6" s="231" t="s">
        <v>822</v>
      </c>
      <c r="BA6" s="231" t="s">
        <v>823</v>
      </c>
      <c r="BB6" s="231" t="s">
        <v>155</v>
      </c>
      <c r="BC6" s="231" t="s">
        <v>824</v>
      </c>
      <c r="BD6" s="231" t="s">
        <v>89</v>
      </c>
    </row>
    <row r="7" s="1" customFormat="1" ht="16.5" customHeight="1">
      <c r="B7" s="21"/>
      <c r="E7" s="148" t="str">
        <f>'Rekapitulace zakázky'!K6</f>
        <v>Oprava kolejí a výhybek v ŽST Řehlovice - změna_1</v>
      </c>
      <c r="F7" s="147"/>
      <c r="G7" s="147"/>
      <c r="H7" s="147"/>
      <c r="I7" s="141"/>
      <c r="L7" s="21"/>
      <c r="AZ7" s="231" t="s">
        <v>825</v>
      </c>
      <c r="BA7" s="231" t="s">
        <v>826</v>
      </c>
      <c r="BB7" s="231" t="s">
        <v>148</v>
      </c>
      <c r="BC7" s="231" t="s">
        <v>827</v>
      </c>
      <c r="BD7" s="231" t="s">
        <v>89</v>
      </c>
    </row>
    <row r="8" s="1" customFormat="1" ht="12" customHeight="1">
      <c r="B8" s="21"/>
      <c r="D8" s="147" t="s">
        <v>113</v>
      </c>
      <c r="I8" s="141"/>
      <c r="L8" s="21"/>
      <c r="AZ8" s="231" t="s">
        <v>828</v>
      </c>
      <c r="BA8" s="231" t="s">
        <v>829</v>
      </c>
      <c r="BB8" s="231" t="s">
        <v>593</v>
      </c>
      <c r="BC8" s="231" t="s">
        <v>830</v>
      </c>
      <c r="BD8" s="231" t="s">
        <v>89</v>
      </c>
    </row>
    <row r="9" s="2" customFormat="1" ht="16.5" customHeight="1">
      <c r="A9" s="40"/>
      <c r="B9" s="46"/>
      <c r="C9" s="40"/>
      <c r="D9" s="40"/>
      <c r="E9" s="148" t="s">
        <v>114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115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831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6" t="s">
        <v>19</v>
      </c>
      <c r="G13" s="40"/>
      <c r="H13" s="40"/>
      <c r="I13" s="152" t="s">
        <v>20</v>
      </c>
      <c r="J13" s="136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6" t="s">
        <v>23</v>
      </c>
      <c r="G14" s="40"/>
      <c r="H14" s="40"/>
      <c r="I14" s="152" t="s">
        <v>24</v>
      </c>
      <c r="J14" s="153" t="str">
        <f>'Rekapitulace zakázky'!AN8</f>
        <v>17. 1. 2020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6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6" t="s">
        <v>33</v>
      </c>
      <c r="F17" s="40"/>
      <c r="G17" s="40"/>
      <c r="H17" s="40"/>
      <c r="I17" s="152" t="s">
        <v>34</v>
      </c>
      <c r="J17" s="136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6"/>
      <c r="G20" s="136"/>
      <c r="H20" s="136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6" t="str">
        <f>IF('Rekapitulace zakázky'!AN16="","",'Rekapitulace zakázky'!AN16)</f>
        <v/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6" t="str">
        <f>IF('Rekapitulace zakázky'!E17="","",'Rekapitulace zakázky'!E17)</f>
        <v xml:space="preserve"> </v>
      </c>
      <c r="F23" s="40"/>
      <c r="G23" s="40"/>
      <c r="H23" s="40"/>
      <c r="I23" s="152" t="s">
        <v>34</v>
      </c>
      <c r="J23" s="136" t="str">
        <f>IF('Rekapitulace zakázky'!AN17="","",'Rekapitulace zakázky'!AN17)</f>
        <v/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6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6" t="s">
        <v>43</v>
      </c>
      <c r="F26" s="40"/>
      <c r="G26" s="40"/>
      <c r="H26" s="40"/>
      <c r="I26" s="152" t="s">
        <v>34</v>
      </c>
      <c r="J26" s="136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45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ROUND(J88,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ROUND((SUM(BE88:BE314)),  2)</f>
        <v>0</v>
      </c>
      <c r="G35" s="40"/>
      <c r="H35" s="40"/>
      <c r="I35" s="167">
        <v>0.20999999999999999</v>
      </c>
      <c r="J35" s="166">
        <f>ROUND(((SUM(BE88:BE314))*I35),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7" t="s">
        <v>52</v>
      </c>
      <c r="F36" s="166">
        <f>ROUND((SUM(BF88:BF314)),  2)</f>
        <v>0</v>
      </c>
      <c r="G36" s="40"/>
      <c r="H36" s="40"/>
      <c r="I36" s="167">
        <v>0.14999999999999999</v>
      </c>
      <c r="J36" s="166">
        <f>ROUND(((SUM(BF88:BF314))*I36),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50</v>
      </c>
      <c r="E37" s="147" t="s">
        <v>53</v>
      </c>
      <c r="F37" s="166">
        <f>ROUND((SUM(BG88:BG314)),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54</v>
      </c>
      <c r="F38" s="166">
        <f>ROUND((SUM(BH88:BH314)),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ROUND((SUM(BI88:BI314)),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117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kolejí a výhybek v ŽST Řehlovice - změna_1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141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114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115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2" t="str">
        <f>E11</f>
        <v>Č14-zm1 - km 5,975 - km 6,375 1.TK Řehlovice-Trmice - změna_1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ŽST Řehlovice</v>
      </c>
      <c r="G56" s="42"/>
      <c r="H56" s="42"/>
      <c r="I56" s="152" t="s">
        <v>24</v>
      </c>
      <c r="J56" s="75" t="str">
        <f>IF(J14="","",J14)</f>
        <v>17. 1. 2020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 s.o.,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118</v>
      </c>
      <c r="D61" s="184"/>
      <c r="E61" s="184"/>
      <c r="F61" s="184"/>
      <c r="G61" s="184"/>
      <c r="H61" s="184"/>
      <c r="I61" s="185"/>
      <c r="J61" s="186" t="s">
        <v>119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5">
        <f>J88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120</v>
      </c>
    </row>
    <row r="64" s="10" customFormat="1" ht="24.96" customHeight="1">
      <c r="A64" s="10"/>
      <c r="B64" s="232"/>
      <c r="C64" s="233"/>
      <c r="D64" s="234" t="s">
        <v>832</v>
      </c>
      <c r="E64" s="235"/>
      <c r="F64" s="235"/>
      <c r="G64" s="235"/>
      <c r="H64" s="235"/>
      <c r="I64" s="236"/>
      <c r="J64" s="237">
        <f>J289</f>
        <v>0</v>
      </c>
      <c r="K64" s="233"/>
      <c r="L64" s="2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1" customFormat="1" ht="19.92" customHeight="1">
      <c r="A65" s="11"/>
      <c r="B65" s="239"/>
      <c r="C65" s="128"/>
      <c r="D65" s="240" t="s">
        <v>833</v>
      </c>
      <c r="E65" s="241"/>
      <c r="F65" s="241"/>
      <c r="G65" s="241"/>
      <c r="H65" s="241"/>
      <c r="I65" s="242"/>
      <c r="J65" s="243">
        <f>J290</f>
        <v>0</v>
      </c>
      <c r="K65" s="128"/>
      <c r="L65" s="244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39"/>
      <c r="C66" s="128"/>
      <c r="D66" s="240" t="s">
        <v>834</v>
      </c>
      <c r="E66" s="241"/>
      <c r="F66" s="241"/>
      <c r="G66" s="241"/>
      <c r="H66" s="241"/>
      <c r="I66" s="242"/>
      <c r="J66" s="243">
        <f>J302</f>
        <v>0</v>
      </c>
      <c r="K66" s="128"/>
      <c r="L66" s="244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49"/>
      <c r="J67" s="42"/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2"/>
      <c r="C68" s="63"/>
      <c r="D68" s="63"/>
      <c r="E68" s="63"/>
      <c r="F68" s="63"/>
      <c r="G68" s="63"/>
      <c r="H68" s="63"/>
      <c r="I68" s="178"/>
      <c r="J68" s="63"/>
      <c r="K68" s="63"/>
      <c r="L68" s="15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4"/>
      <c r="C72" s="65"/>
      <c r="D72" s="65"/>
      <c r="E72" s="65"/>
      <c r="F72" s="65"/>
      <c r="G72" s="65"/>
      <c r="H72" s="65"/>
      <c r="I72" s="181"/>
      <c r="J72" s="65"/>
      <c r="K72" s="65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121</v>
      </c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16</v>
      </c>
      <c r="D75" s="42"/>
      <c r="E75" s="42"/>
      <c r="F75" s="42"/>
      <c r="G75" s="42"/>
      <c r="H75" s="42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82" t="str">
        <f>E7</f>
        <v>Oprava kolejí a výhybek v ŽST Řehlovice - změna_1</v>
      </c>
      <c r="F76" s="33"/>
      <c r="G76" s="33"/>
      <c r="H76" s="33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2"/>
      <c r="C77" s="33" t="s">
        <v>113</v>
      </c>
      <c r="D77" s="23"/>
      <c r="E77" s="23"/>
      <c r="F77" s="23"/>
      <c r="G77" s="23"/>
      <c r="H77" s="23"/>
      <c r="I77" s="141"/>
      <c r="J77" s="23"/>
      <c r="K77" s="23"/>
      <c r="L77" s="21"/>
    </row>
    <row r="78" s="2" customFormat="1" ht="16.5" customHeight="1">
      <c r="A78" s="40"/>
      <c r="B78" s="41"/>
      <c r="C78" s="42"/>
      <c r="D78" s="42"/>
      <c r="E78" s="182" t="s">
        <v>114</v>
      </c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115</v>
      </c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2" t="str">
        <f>E11</f>
        <v>Č14-zm1 - km 5,975 - km 6,375 1.TK Řehlovice-Trmice - změna_1</v>
      </c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22</v>
      </c>
      <c r="D82" s="42"/>
      <c r="E82" s="42"/>
      <c r="F82" s="28" t="str">
        <f>F14</f>
        <v>ŽST Řehlovice</v>
      </c>
      <c r="G82" s="42"/>
      <c r="H82" s="42"/>
      <c r="I82" s="152" t="s">
        <v>24</v>
      </c>
      <c r="J82" s="75" t="str">
        <f>IF(J14="","",J14)</f>
        <v>17. 1. 2020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30</v>
      </c>
      <c r="D84" s="42"/>
      <c r="E84" s="42"/>
      <c r="F84" s="28" t="str">
        <f>E17</f>
        <v>Správa železnic s.o., OŘ UNL, ST Most</v>
      </c>
      <c r="G84" s="42"/>
      <c r="H84" s="42"/>
      <c r="I84" s="152" t="s">
        <v>38</v>
      </c>
      <c r="J84" s="38" t="str">
        <f>E23</f>
        <v xml:space="preserve"> 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2"/>
      <c r="E85" s="42"/>
      <c r="F85" s="28" t="str">
        <f>IF(E20="","",E20)</f>
        <v>Vyplň údaj</v>
      </c>
      <c r="G85" s="42"/>
      <c r="H85" s="42"/>
      <c r="I85" s="152" t="s">
        <v>42</v>
      </c>
      <c r="J85" s="38" t="str">
        <f>E26</f>
        <v>Ing. Horák Jiří, horak@szdc.cz, +420 602155923</v>
      </c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9" customFormat="1" ht="29.28" customHeight="1">
      <c r="A87" s="188"/>
      <c r="B87" s="189"/>
      <c r="C87" s="190" t="s">
        <v>122</v>
      </c>
      <c r="D87" s="191" t="s">
        <v>65</v>
      </c>
      <c r="E87" s="191" t="s">
        <v>61</v>
      </c>
      <c r="F87" s="191" t="s">
        <v>62</v>
      </c>
      <c r="G87" s="191" t="s">
        <v>123</v>
      </c>
      <c r="H87" s="191" t="s">
        <v>124</v>
      </c>
      <c r="I87" s="192" t="s">
        <v>125</v>
      </c>
      <c r="J87" s="191" t="s">
        <v>119</v>
      </c>
      <c r="K87" s="193" t="s">
        <v>126</v>
      </c>
      <c r="L87" s="194"/>
      <c r="M87" s="95" t="s">
        <v>39</v>
      </c>
      <c r="N87" s="96" t="s">
        <v>50</v>
      </c>
      <c r="O87" s="96" t="s">
        <v>127</v>
      </c>
      <c r="P87" s="96" t="s">
        <v>128</v>
      </c>
      <c r="Q87" s="96" t="s">
        <v>129</v>
      </c>
      <c r="R87" s="96" t="s">
        <v>130</v>
      </c>
      <c r="S87" s="96" t="s">
        <v>131</v>
      </c>
      <c r="T87" s="96" t="s">
        <v>132</v>
      </c>
      <c r="U87" s="97" t="s">
        <v>133</v>
      </c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2" t="s">
        <v>134</v>
      </c>
      <c r="D88" s="42"/>
      <c r="E88" s="42"/>
      <c r="F88" s="42"/>
      <c r="G88" s="42"/>
      <c r="H88" s="42"/>
      <c r="I88" s="149"/>
      <c r="J88" s="195">
        <f>BK88</f>
        <v>0</v>
      </c>
      <c r="K88" s="42"/>
      <c r="L88" s="46"/>
      <c r="M88" s="98"/>
      <c r="N88" s="196"/>
      <c r="O88" s="99"/>
      <c r="P88" s="197">
        <f>P89+SUM(P90:P289)</f>
        <v>0</v>
      </c>
      <c r="Q88" s="99"/>
      <c r="R88" s="197">
        <f>R89+SUM(R90:R289)</f>
        <v>1728.9262799999999</v>
      </c>
      <c r="S88" s="99"/>
      <c r="T88" s="197">
        <f>T89+SUM(T90:T289)</f>
        <v>0.015716000000000001</v>
      </c>
      <c r="U88" s="10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79</v>
      </c>
      <c r="AU88" s="18" t="s">
        <v>120</v>
      </c>
      <c r="BK88" s="198">
        <f>BK89+SUM(BK90:BK289)</f>
        <v>0</v>
      </c>
    </row>
    <row r="89" s="2" customFormat="1" ht="21.75" customHeight="1">
      <c r="A89" s="40"/>
      <c r="B89" s="41"/>
      <c r="C89" s="199" t="s">
        <v>87</v>
      </c>
      <c r="D89" s="199" t="s">
        <v>135</v>
      </c>
      <c r="E89" s="200" t="s">
        <v>136</v>
      </c>
      <c r="F89" s="201" t="s">
        <v>137</v>
      </c>
      <c r="G89" s="202" t="s">
        <v>138</v>
      </c>
      <c r="H89" s="203">
        <v>800</v>
      </c>
      <c r="I89" s="204"/>
      <c r="J89" s="205">
        <f>ROUND(I89*H89,2)</f>
        <v>0</v>
      </c>
      <c r="K89" s="201" t="s">
        <v>39</v>
      </c>
      <c r="L89" s="46"/>
      <c r="M89" s="206" t="s">
        <v>39</v>
      </c>
      <c r="N89" s="207" t="s">
        <v>53</v>
      </c>
      <c r="O89" s="8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8">
        <f>S89*H89</f>
        <v>0</v>
      </c>
      <c r="U89" s="209" t="s">
        <v>39</v>
      </c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139</v>
      </c>
      <c r="AT89" s="210" t="s">
        <v>135</v>
      </c>
      <c r="AU89" s="210" t="s">
        <v>80</v>
      </c>
      <c r="AY89" s="18" t="s">
        <v>140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8" t="s">
        <v>139</v>
      </c>
      <c r="BK89" s="211">
        <f>ROUND(I89*H89,2)</f>
        <v>0</v>
      </c>
      <c r="BL89" s="18" t="s">
        <v>139</v>
      </c>
      <c r="BM89" s="210" t="s">
        <v>835</v>
      </c>
    </row>
    <row r="90" s="2" customFormat="1">
      <c r="A90" s="40"/>
      <c r="B90" s="41"/>
      <c r="C90" s="42"/>
      <c r="D90" s="212" t="s">
        <v>142</v>
      </c>
      <c r="E90" s="42"/>
      <c r="F90" s="213" t="s">
        <v>143</v>
      </c>
      <c r="G90" s="42"/>
      <c r="H90" s="42"/>
      <c r="I90" s="149"/>
      <c r="J90" s="42"/>
      <c r="K90" s="42"/>
      <c r="L90" s="46"/>
      <c r="M90" s="214"/>
      <c r="N90" s="215"/>
      <c r="O90" s="87"/>
      <c r="P90" s="87"/>
      <c r="Q90" s="87"/>
      <c r="R90" s="87"/>
      <c r="S90" s="87"/>
      <c r="T90" s="87"/>
      <c r="U90" s="88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142</v>
      </c>
      <c r="AU90" s="18" t="s">
        <v>80</v>
      </c>
    </row>
    <row r="91" s="2" customFormat="1">
      <c r="A91" s="40"/>
      <c r="B91" s="41"/>
      <c r="C91" s="42"/>
      <c r="D91" s="212" t="s">
        <v>144</v>
      </c>
      <c r="E91" s="42"/>
      <c r="F91" s="216" t="s">
        <v>836</v>
      </c>
      <c r="G91" s="42"/>
      <c r="H91" s="42"/>
      <c r="I91" s="149"/>
      <c r="J91" s="42"/>
      <c r="K91" s="42"/>
      <c r="L91" s="46"/>
      <c r="M91" s="214"/>
      <c r="N91" s="215"/>
      <c r="O91" s="87"/>
      <c r="P91" s="87"/>
      <c r="Q91" s="87"/>
      <c r="R91" s="87"/>
      <c r="S91" s="87"/>
      <c r="T91" s="87"/>
      <c r="U91" s="88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144</v>
      </c>
      <c r="AU91" s="18" t="s">
        <v>80</v>
      </c>
    </row>
    <row r="92" s="2" customFormat="1" ht="21.75" customHeight="1">
      <c r="A92" s="40"/>
      <c r="B92" s="41"/>
      <c r="C92" s="199" t="s">
        <v>89</v>
      </c>
      <c r="D92" s="199" t="s">
        <v>135</v>
      </c>
      <c r="E92" s="200" t="s">
        <v>597</v>
      </c>
      <c r="F92" s="201" t="s">
        <v>598</v>
      </c>
      <c r="G92" s="202" t="s">
        <v>593</v>
      </c>
      <c r="H92" s="203">
        <v>0.40000000000000002</v>
      </c>
      <c r="I92" s="204"/>
      <c r="J92" s="205">
        <f>ROUND(I92*H92,2)</f>
        <v>0</v>
      </c>
      <c r="K92" s="201" t="s">
        <v>39</v>
      </c>
      <c r="L92" s="46"/>
      <c r="M92" s="206" t="s">
        <v>39</v>
      </c>
      <c r="N92" s="207" t="s">
        <v>53</v>
      </c>
      <c r="O92" s="87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8">
        <f>S92*H92</f>
        <v>0</v>
      </c>
      <c r="U92" s="209" t="s">
        <v>39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0" t="s">
        <v>139</v>
      </c>
      <c r="AT92" s="210" t="s">
        <v>135</v>
      </c>
      <c r="AU92" s="210" t="s">
        <v>80</v>
      </c>
      <c r="AY92" s="18" t="s">
        <v>140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8" t="s">
        <v>139</v>
      </c>
      <c r="BK92" s="211">
        <f>ROUND(I92*H92,2)</f>
        <v>0</v>
      </c>
      <c r="BL92" s="18" t="s">
        <v>139</v>
      </c>
      <c r="BM92" s="210" t="s">
        <v>837</v>
      </c>
    </row>
    <row r="93" s="2" customFormat="1">
      <c r="A93" s="40"/>
      <c r="B93" s="41"/>
      <c r="C93" s="42"/>
      <c r="D93" s="212" t="s">
        <v>142</v>
      </c>
      <c r="E93" s="42"/>
      <c r="F93" s="213" t="s">
        <v>600</v>
      </c>
      <c r="G93" s="42"/>
      <c r="H93" s="42"/>
      <c r="I93" s="149"/>
      <c r="J93" s="42"/>
      <c r="K93" s="42"/>
      <c r="L93" s="46"/>
      <c r="M93" s="214"/>
      <c r="N93" s="215"/>
      <c r="O93" s="87"/>
      <c r="P93" s="87"/>
      <c r="Q93" s="87"/>
      <c r="R93" s="87"/>
      <c r="S93" s="87"/>
      <c r="T93" s="87"/>
      <c r="U93" s="88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142</v>
      </c>
      <c r="AU93" s="18" t="s">
        <v>80</v>
      </c>
    </row>
    <row r="94" s="12" customFormat="1">
      <c r="A94" s="12"/>
      <c r="B94" s="245"/>
      <c r="C94" s="246"/>
      <c r="D94" s="212" t="s">
        <v>838</v>
      </c>
      <c r="E94" s="247" t="s">
        <v>39</v>
      </c>
      <c r="F94" s="248" t="s">
        <v>839</v>
      </c>
      <c r="G94" s="246"/>
      <c r="H94" s="249">
        <v>0.40000000000000002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3"/>
      <c r="U94" s="254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55" t="s">
        <v>838</v>
      </c>
      <c r="AU94" s="255" t="s">
        <v>80</v>
      </c>
      <c r="AV94" s="12" t="s">
        <v>89</v>
      </c>
      <c r="AW94" s="12" t="s">
        <v>41</v>
      </c>
      <c r="AX94" s="12" t="s">
        <v>80</v>
      </c>
      <c r="AY94" s="255" t="s">
        <v>140</v>
      </c>
    </row>
    <row r="95" s="13" customFormat="1">
      <c r="A95" s="13"/>
      <c r="B95" s="256"/>
      <c r="C95" s="257"/>
      <c r="D95" s="212" t="s">
        <v>838</v>
      </c>
      <c r="E95" s="258" t="s">
        <v>828</v>
      </c>
      <c r="F95" s="259" t="s">
        <v>840</v>
      </c>
      <c r="G95" s="257"/>
      <c r="H95" s="260">
        <v>0.40000000000000002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4"/>
      <c r="U95" s="265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66" t="s">
        <v>838</v>
      </c>
      <c r="AU95" s="266" t="s">
        <v>80</v>
      </c>
      <c r="AV95" s="13" t="s">
        <v>139</v>
      </c>
      <c r="AW95" s="13" t="s">
        <v>41</v>
      </c>
      <c r="AX95" s="13" t="s">
        <v>87</v>
      </c>
      <c r="AY95" s="266" t="s">
        <v>140</v>
      </c>
    </row>
    <row r="96" s="2" customFormat="1" ht="16.5" customHeight="1">
      <c r="A96" s="40"/>
      <c r="B96" s="41"/>
      <c r="C96" s="199" t="s">
        <v>152</v>
      </c>
      <c r="D96" s="199" t="s">
        <v>135</v>
      </c>
      <c r="E96" s="200" t="s">
        <v>603</v>
      </c>
      <c r="F96" s="201" t="s">
        <v>604</v>
      </c>
      <c r="G96" s="202" t="s">
        <v>155</v>
      </c>
      <c r="H96" s="203">
        <v>1075.037</v>
      </c>
      <c r="I96" s="204"/>
      <c r="J96" s="205">
        <f>ROUND(I96*H96,2)</f>
        <v>0</v>
      </c>
      <c r="K96" s="201" t="s">
        <v>39</v>
      </c>
      <c r="L96" s="46"/>
      <c r="M96" s="206" t="s">
        <v>39</v>
      </c>
      <c r="N96" s="207" t="s">
        <v>53</v>
      </c>
      <c r="O96" s="87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8">
        <f>S96*H96</f>
        <v>0</v>
      </c>
      <c r="U96" s="209" t="s">
        <v>39</v>
      </c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0" t="s">
        <v>139</v>
      </c>
      <c r="AT96" s="210" t="s">
        <v>135</v>
      </c>
      <c r="AU96" s="210" t="s">
        <v>80</v>
      </c>
      <c r="AY96" s="18" t="s">
        <v>140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8" t="s">
        <v>139</v>
      </c>
      <c r="BK96" s="211">
        <f>ROUND(I96*H96,2)</f>
        <v>0</v>
      </c>
      <c r="BL96" s="18" t="s">
        <v>139</v>
      </c>
      <c r="BM96" s="210" t="s">
        <v>841</v>
      </c>
    </row>
    <row r="97" s="2" customFormat="1">
      <c r="A97" s="40"/>
      <c r="B97" s="41"/>
      <c r="C97" s="42"/>
      <c r="D97" s="212" t="s">
        <v>142</v>
      </c>
      <c r="E97" s="42"/>
      <c r="F97" s="213" t="s">
        <v>606</v>
      </c>
      <c r="G97" s="42"/>
      <c r="H97" s="42"/>
      <c r="I97" s="149"/>
      <c r="J97" s="42"/>
      <c r="K97" s="42"/>
      <c r="L97" s="46"/>
      <c r="M97" s="214"/>
      <c r="N97" s="215"/>
      <c r="O97" s="87"/>
      <c r="P97" s="87"/>
      <c r="Q97" s="87"/>
      <c r="R97" s="87"/>
      <c r="S97" s="87"/>
      <c r="T97" s="87"/>
      <c r="U97" s="88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142</v>
      </c>
      <c r="AU97" s="18" t="s">
        <v>80</v>
      </c>
    </row>
    <row r="98" s="12" customFormat="1">
      <c r="A98" s="12"/>
      <c r="B98" s="245"/>
      <c r="C98" s="246"/>
      <c r="D98" s="212" t="s">
        <v>838</v>
      </c>
      <c r="E98" s="247" t="s">
        <v>39</v>
      </c>
      <c r="F98" s="248" t="s">
        <v>842</v>
      </c>
      <c r="G98" s="246"/>
      <c r="H98" s="249">
        <v>1075.037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3"/>
      <c r="U98" s="254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55" t="s">
        <v>838</v>
      </c>
      <c r="AU98" s="255" t="s">
        <v>80</v>
      </c>
      <c r="AV98" s="12" t="s">
        <v>89</v>
      </c>
      <c r="AW98" s="12" t="s">
        <v>41</v>
      </c>
      <c r="AX98" s="12" t="s">
        <v>80</v>
      </c>
      <c r="AY98" s="255" t="s">
        <v>140</v>
      </c>
    </row>
    <row r="99" s="13" customFormat="1">
      <c r="A99" s="13"/>
      <c r="B99" s="256"/>
      <c r="C99" s="257"/>
      <c r="D99" s="212" t="s">
        <v>838</v>
      </c>
      <c r="E99" s="258" t="s">
        <v>822</v>
      </c>
      <c r="F99" s="259" t="s">
        <v>840</v>
      </c>
      <c r="G99" s="257"/>
      <c r="H99" s="260">
        <v>1075.037</v>
      </c>
      <c r="I99" s="261"/>
      <c r="J99" s="257"/>
      <c r="K99" s="257"/>
      <c r="L99" s="262"/>
      <c r="M99" s="263"/>
      <c r="N99" s="264"/>
      <c r="O99" s="264"/>
      <c r="P99" s="264"/>
      <c r="Q99" s="264"/>
      <c r="R99" s="264"/>
      <c r="S99" s="264"/>
      <c r="T99" s="264"/>
      <c r="U99" s="265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66" t="s">
        <v>838</v>
      </c>
      <c r="AU99" s="266" t="s">
        <v>80</v>
      </c>
      <c r="AV99" s="13" t="s">
        <v>139</v>
      </c>
      <c r="AW99" s="13" t="s">
        <v>41</v>
      </c>
      <c r="AX99" s="13" t="s">
        <v>87</v>
      </c>
      <c r="AY99" s="266" t="s">
        <v>140</v>
      </c>
    </row>
    <row r="100" s="2" customFormat="1" ht="16.5" customHeight="1">
      <c r="A100" s="40"/>
      <c r="B100" s="41"/>
      <c r="C100" s="199" t="s">
        <v>139</v>
      </c>
      <c r="D100" s="199" t="s">
        <v>135</v>
      </c>
      <c r="E100" s="200" t="s">
        <v>610</v>
      </c>
      <c r="F100" s="201" t="s">
        <v>611</v>
      </c>
      <c r="G100" s="202" t="s">
        <v>593</v>
      </c>
      <c r="H100" s="203">
        <v>0.80000000000000004</v>
      </c>
      <c r="I100" s="204"/>
      <c r="J100" s="205">
        <f>ROUND(I100*H100,2)</f>
        <v>0</v>
      </c>
      <c r="K100" s="201" t="s">
        <v>39</v>
      </c>
      <c r="L100" s="46"/>
      <c r="M100" s="206" t="s">
        <v>39</v>
      </c>
      <c r="N100" s="207" t="s">
        <v>53</v>
      </c>
      <c r="O100" s="87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8">
        <f>S100*H100</f>
        <v>0</v>
      </c>
      <c r="U100" s="209" t="s">
        <v>39</v>
      </c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0" t="s">
        <v>139</v>
      </c>
      <c r="AT100" s="210" t="s">
        <v>135</v>
      </c>
      <c r="AU100" s="210" t="s">
        <v>80</v>
      </c>
      <c r="AY100" s="18" t="s">
        <v>140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8" t="s">
        <v>139</v>
      </c>
      <c r="BK100" s="211">
        <f>ROUND(I100*H100,2)</f>
        <v>0</v>
      </c>
      <c r="BL100" s="18" t="s">
        <v>139</v>
      </c>
      <c r="BM100" s="210" t="s">
        <v>843</v>
      </c>
    </row>
    <row r="101" s="2" customFormat="1">
      <c r="A101" s="40"/>
      <c r="B101" s="41"/>
      <c r="C101" s="42"/>
      <c r="D101" s="212" t="s">
        <v>142</v>
      </c>
      <c r="E101" s="42"/>
      <c r="F101" s="213" t="s">
        <v>613</v>
      </c>
      <c r="G101" s="42"/>
      <c r="H101" s="42"/>
      <c r="I101" s="149"/>
      <c r="J101" s="42"/>
      <c r="K101" s="42"/>
      <c r="L101" s="46"/>
      <c r="M101" s="214"/>
      <c r="N101" s="215"/>
      <c r="O101" s="87"/>
      <c r="P101" s="87"/>
      <c r="Q101" s="87"/>
      <c r="R101" s="87"/>
      <c r="S101" s="87"/>
      <c r="T101" s="87"/>
      <c r="U101" s="88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142</v>
      </c>
      <c r="AU101" s="18" t="s">
        <v>80</v>
      </c>
    </row>
    <row r="102" s="12" customFormat="1">
      <c r="A102" s="12"/>
      <c r="B102" s="245"/>
      <c r="C102" s="246"/>
      <c r="D102" s="212" t="s">
        <v>838</v>
      </c>
      <c r="E102" s="247" t="s">
        <v>39</v>
      </c>
      <c r="F102" s="248" t="s">
        <v>844</v>
      </c>
      <c r="G102" s="246"/>
      <c r="H102" s="249">
        <v>0.80000000000000004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3"/>
      <c r="U102" s="254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55" t="s">
        <v>838</v>
      </c>
      <c r="AU102" s="255" t="s">
        <v>80</v>
      </c>
      <c r="AV102" s="12" t="s">
        <v>89</v>
      </c>
      <c r="AW102" s="12" t="s">
        <v>41</v>
      </c>
      <c r="AX102" s="12" t="s">
        <v>80</v>
      </c>
      <c r="AY102" s="255" t="s">
        <v>140</v>
      </c>
    </row>
    <row r="103" s="13" customFormat="1">
      <c r="A103" s="13"/>
      <c r="B103" s="256"/>
      <c r="C103" s="257"/>
      <c r="D103" s="212" t="s">
        <v>838</v>
      </c>
      <c r="E103" s="258" t="s">
        <v>39</v>
      </c>
      <c r="F103" s="259" t="s">
        <v>840</v>
      </c>
      <c r="G103" s="257"/>
      <c r="H103" s="260">
        <v>0.80000000000000004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4"/>
      <c r="U103" s="265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66" t="s">
        <v>838</v>
      </c>
      <c r="AU103" s="266" t="s">
        <v>80</v>
      </c>
      <c r="AV103" s="13" t="s">
        <v>139</v>
      </c>
      <c r="AW103" s="13" t="s">
        <v>41</v>
      </c>
      <c r="AX103" s="13" t="s">
        <v>87</v>
      </c>
      <c r="AY103" s="266" t="s">
        <v>140</v>
      </c>
    </row>
    <row r="104" s="2" customFormat="1" ht="21.75" customHeight="1">
      <c r="A104" s="40"/>
      <c r="B104" s="41"/>
      <c r="C104" s="199" t="s">
        <v>162</v>
      </c>
      <c r="D104" s="199" t="s">
        <v>135</v>
      </c>
      <c r="E104" s="200" t="s">
        <v>845</v>
      </c>
      <c r="F104" s="201" t="s">
        <v>846</v>
      </c>
      <c r="G104" s="202" t="s">
        <v>148</v>
      </c>
      <c r="H104" s="203">
        <v>225</v>
      </c>
      <c r="I104" s="204"/>
      <c r="J104" s="205">
        <f>ROUND(I104*H104,2)</f>
        <v>0</v>
      </c>
      <c r="K104" s="201" t="s">
        <v>39</v>
      </c>
      <c r="L104" s="46"/>
      <c r="M104" s="206" t="s">
        <v>39</v>
      </c>
      <c r="N104" s="207" t="s">
        <v>53</v>
      </c>
      <c r="O104" s="87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8">
        <f>S104*H104</f>
        <v>0</v>
      </c>
      <c r="U104" s="209" t="s">
        <v>39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139</v>
      </c>
      <c r="AT104" s="210" t="s">
        <v>135</v>
      </c>
      <c r="AU104" s="210" t="s">
        <v>80</v>
      </c>
      <c r="AY104" s="18" t="s">
        <v>140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8" t="s">
        <v>139</v>
      </c>
      <c r="BK104" s="211">
        <f>ROUND(I104*H104,2)</f>
        <v>0</v>
      </c>
      <c r="BL104" s="18" t="s">
        <v>139</v>
      </c>
      <c r="BM104" s="210" t="s">
        <v>847</v>
      </c>
    </row>
    <row r="105" s="2" customFormat="1">
      <c r="A105" s="40"/>
      <c r="B105" s="41"/>
      <c r="C105" s="42"/>
      <c r="D105" s="212" t="s">
        <v>142</v>
      </c>
      <c r="E105" s="42"/>
      <c r="F105" s="213" t="s">
        <v>848</v>
      </c>
      <c r="G105" s="42"/>
      <c r="H105" s="42"/>
      <c r="I105" s="149"/>
      <c r="J105" s="42"/>
      <c r="K105" s="42"/>
      <c r="L105" s="46"/>
      <c r="M105" s="214"/>
      <c r="N105" s="215"/>
      <c r="O105" s="87"/>
      <c r="P105" s="87"/>
      <c r="Q105" s="87"/>
      <c r="R105" s="87"/>
      <c r="S105" s="87"/>
      <c r="T105" s="87"/>
      <c r="U105" s="88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142</v>
      </c>
      <c r="AU105" s="18" t="s">
        <v>80</v>
      </c>
    </row>
    <row r="106" s="2" customFormat="1" ht="21.75" customHeight="1">
      <c r="A106" s="40"/>
      <c r="B106" s="41"/>
      <c r="C106" s="199" t="s">
        <v>169</v>
      </c>
      <c r="D106" s="199" t="s">
        <v>135</v>
      </c>
      <c r="E106" s="200" t="s">
        <v>849</v>
      </c>
      <c r="F106" s="201" t="s">
        <v>850</v>
      </c>
      <c r="G106" s="202" t="s">
        <v>165</v>
      </c>
      <c r="H106" s="203">
        <v>19</v>
      </c>
      <c r="I106" s="204"/>
      <c r="J106" s="205">
        <f>ROUND(I106*H106,2)</f>
        <v>0</v>
      </c>
      <c r="K106" s="201" t="s">
        <v>39</v>
      </c>
      <c r="L106" s="46"/>
      <c r="M106" s="206" t="s">
        <v>39</v>
      </c>
      <c r="N106" s="207" t="s">
        <v>53</v>
      </c>
      <c r="O106" s="87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8">
        <f>S106*H106</f>
        <v>0</v>
      </c>
      <c r="U106" s="209" t="s">
        <v>39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0" t="s">
        <v>139</v>
      </c>
      <c r="AT106" s="210" t="s">
        <v>135</v>
      </c>
      <c r="AU106" s="210" t="s">
        <v>80</v>
      </c>
      <c r="AY106" s="18" t="s">
        <v>140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8" t="s">
        <v>139</v>
      </c>
      <c r="BK106" s="211">
        <f>ROUND(I106*H106,2)</f>
        <v>0</v>
      </c>
      <c r="BL106" s="18" t="s">
        <v>139</v>
      </c>
      <c r="BM106" s="210" t="s">
        <v>851</v>
      </c>
    </row>
    <row r="107" s="2" customFormat="1">
      <c r="A107" s="40"/>
      <c r="B107" s="41"/>
      <c r="C107" s="42"/>
      <c r="D107" s="212" t="s">
        <v>142</v>
      </c>
      <c r="E107" s="42"/>
      <c r="F107" s="213" t="s">
        <v>852</v>
      </c>
      <c r="G107" s="42"/>
      <c r="H107" s="42"/>
      <c r="I107" s="149"/>
      <c r="J107" s="42"/>
      <c r="K107" s="42"/>
      <c r="L107" s="46"/>
      <c r="M107" s="214"/>
      <c r="N107" s="215"/>
      <c r="O107" s="87"/>
      <c r="P107" s="87"/>
      <c r="Q107" s="87"/>
      <c r="R107" s="87"/>
      <c r="S107" s="87"/>
      <c r="T107" s="87"/>
      <c r="U107" s="88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142</v>
      </c>
      <c r="AU107" s="18" t="s">
        <v>80</v>
      </c>
    </row>
    <row r="108" s="2" customFormat="1">
      <c r="A108" s="40"/>
      <c r="B108" s="41"/>
      <c r="C108" s="42"/>
      <c r="D108" s="212" t="s">
        <v>144</v>
      </c>
      <c r="E108" s="42"/>
      <c r="F108" s="216" t="s">
        <v>853</v>
      </c>
      <c r="G108" s="42"/>
      <c r="H108" s="42"/>
      <c r="I108" s="149"/>
      <c r="J108" s="42"/>
      <c r="K108" s="42"/>
      <c r="L108" s="46"/>
      <c r="M108" s="214"/>
      <c r="N108" s="215"/>
      <c r="O108" s="87"/>
      <c r="P108" s="87"/>
      <c r="Q108" s="87"/>
      <c r="R108" s="87"/>
      <c r="S108" s="87"/>
      <c r="T108" s="87"/>
      <c r="U108" s="88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144</v>
      </c>
      <c r="AU108" s="18" t="s">
        <v>80</v>
      </c>
    </row>
    <row r="109" s="2" customFormat="1" ht="21.75" customHeight="1">
      <c r="A109" s="40"/>
      <c r="B109" s="41"/>
      <c r="C109" s="199" t="s">
        <v>175</v>
      </c>
      <c r="D109" s="199" t="s">
        <v>135</v>
      </c>
      <c r="E109" s="200" t="s">
        <v>854</v>
      </c>
      <c r="F109" s="201" t="s">
        <v>855</v>
      </c>
      <c r="G109" s="202" t="s">
        <v>165</v>
      </c>
      <c r="H109" s="203">
        <v>19</v>
      </c>
      <c r="I109" s="204"/>
      <c r="J109" s="205">
        <f>ROUND(I109*H109,2)</f>
        <v>0</v>
      </c>
      <c r="K109" s="201" t="s">
        <v>39</v>
      </c>
      <c r="L109" s="46"/>
      <c r="M109" s="206" t="s">
        <v>39</v>
      </c>
      <c r="N109" s="207" t="s">
        <v>53</v>
      </c>
      <c r="O109" s="87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8">
        <f>S109*H109</f>
        <v>0</v>
      </c>
      <c r="U109" s="209" t="s">
        <v>39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0" t="s">
        <v>139</v>
      </c>
      <c r="AT109" s="210" t="s">
        <v>135</v>
      </c>
      <c r="AU109" s="210" t="s">
        <v>80</v>
      </c>
      <c r="AY109" s="18" t="s">
        <v>140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8" t="s">
        <v>139</v>
      </c>
      <c r="BK109" s="211">
        <f>ROUND(I109*H109,2)</f>
        <v>0</v>
      </c>
      <c r="BL109" s="18" t="s">
        <v>139</v>
      </c>
      <c r="BM109" s="210" t="s">
        <v>856</v>
      </c>
    </row>
    <row r="110" s="2" customFormat="1">
      <c r="A110" s="40"/>
      <c r="B110" s="41"/>
      <c r="C110" s="42"/>
      <c r="D110" s="212" t="s">
        <v>142</v>
      </c>
      <c r="E110" s="42"/>
      <c r="F110" s="213" t="s">
        <v>857</v>
      </c>
      <c r="G110" s="42"/>
      <c r="H110" s="42"/>
      <c r="I110" s="149"/>
      <c r="J110" s="42"/>
      <c r="K110" s="42"/>
      <c r="L110" s="46"/>
      <c r="M110" s="214"/>
      <c r="N110" s="215"/>
      <c r="O110" s="87"/>
      <c r="P110" s="87"/>
      <c r="Q110" s="87"/>
      <c r="R110" s="87"/>
      <c r="S110" s="87"/>
      <c r="T110" s="87"/>
      <c r="U110" s="88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142</v>
      </c>
      <c r="AU110" s="18" t="s">
        <v>80</v>
      </c>
    </row>
    <row r="111" s="2" customFormat="1" ht="33" customHeight="1">
      <c r="A111" s="40"/>
      <c r="B111" s="41"/>
      <c r="C111" s="199" t="s">
        <v>181</v>
      </c>
      <c r="D111" s="199" t="s">
        <v>135</v>
      </c>
      <c r="E111" s="200" t="s">
        <v>858</v>
      </c>
      <c r="F111" s="201" t="s">
        <v>859</v>
      </c>
      <c r="G111" s="202" t="s">
        <v>165</v>
      </c>
      <c r="H111" s="203">
        <v>19</v>
      </c>
      <c r="I111" s="204"/>
      <c r="J111" s="205">
        <f>ROUND(I111*H111,2)</f>
        <v>0</v>
      </c>
      <c r="K111" s="201" t="s">
        <v>39</v>
      </c>
      <c r="L111" s="46"/>
      <c r="M111" s="206" t="s">
        <v>39</v>
      </c>
      <c r="N111" s="207" t="s">
        <v>53</v>
      </c>
      <c r="O111" s="87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8">
        <f>S111*H111</f>
        <v>0</v>
      </c>
      <c r="U111" s="209" t="s">
        <v>39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0" t="s">
        <v>139</v>
      </c>
      <c r="AT111" s="210" t="s">
        <v>135</v>
      </c>
      <c r="AU111" s="210" t="s">
        <v>80</v>
      </c>
      <c r="AY111" s="18" t="s">
        <v>140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8" t="s">
        <v>139</v>
      </c>
      <c r="BK111" s="211">
        <f>ROUND(I111*H111,2)</f>
        <v>0</v>
      </c>
      <c r="BL111" s="18" t="s">
        <v>139</v>
      </c>
      <c r="BM111" s="210" t="s">
        <v>860</v>
      </c>
    </row>
    <row r="112" s="2" customFormat="1">
      <c r="A112" s="40"/>
      <c r="B112" s="41"/>
      <c r="C112" s="42"/>
      <c r="D112" s="212" t="s">
        <v>142</v>
      </c>
      <c r="E112" s="42"/>
      <c r="F112" s="213" t="s">
        <v>861</v>
      </c>
      <c r="G112" s="42"/>
      <c r="H112" s="42"/>
      <c r="I112" s="149"/>
      <c r="J112" s="42"/>
      <c r="K112" s="42"/>
      <c r="L112" s="46"/>
      <c r="M112" s="214"/>
      <c r="N112" s="215"/>
      <c r="O112" s="87"/>
      <c r="P112" s="87"/>
      <c r="Q112" s="87"/>
      <c r="R112" s="87"/>
      <c r="S112" s="87"/>
      <c r="T112" s="87"/>
      <c r="U112" s="88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142</v>
      </c>
      <c r="AU112" s="18" t="s">
        <v>80</v>
      </c>
    </row>
    <row r="113" s="2" customFormat="1" ht="16.5" customHeight="1">
      <c r="A113" s="40"/>
      <c r="B113" s="41"/>
      <c r="C113" s="199" t="s">
        <v>187</v>
      </c>
      <c r="D113" s="199" t="s">
        <v>135</v>
      </c>
      <c r="E113" s="200" t="s">
        <v>862</v>
      </c>
      <c r="F113" s="201" t="s">
        <v>863</v>
      </c>
      <c r="G113" s="202" t="s">
        <v>165</v>
      </c>
      <c r="H113" s="203">
        <v>19</v>
      </c>
      <c r="I113" s="204"/>
      <c r="J113" s="205">
        <f>ROUND(I113*H113,2)</f>
        <v>0</v>
      </c>
      <c r="K113" s="201" t="s">
        <v>39</v>
      </c>
      <c r="L113" s="46"/>
      <c r="M113" s="206" t="s">
        <v>39</v>
      </c>
      <c r="N113" s="207" t="s">
        <v>53</v>
      </c>
      <c r="O113" s="87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8">
        <f>S113*H113</f>
        <v>0</v>
      </c>
      <c r="U113" s="209" t="s">
        <v>39</v>
      </c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0" t="s">
        <v>139</v>
      </c>
      <c r="AT113" s="210" t="s">
        <v>135</v>
      </c>
      <c r="AU113" s="210" t="s">
        <v>80</v>
      </c>
      <c r="AY113" s="18" t="s">
        <v>140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8" t="s">
        <v>139</v>
      </c>
      <c r="BK113" s="211">
        <f>ROUND(I113*H113,2)</f>
        <v>0</v>
      </c>
      <c r="BL113" s="18" t="s">
        <v>139</v>
      </c>
      <c r="BM113" s="210" t="s">
        <v>864</v>
      </c>
    </row>
    <row r="114" s="2" customFormat="1">
      <c r="A114" s="40"/>
      <c r="B114" s="41"/>
      <c r="C114" s="42"/>
      <c r="D114" s="212" t="s">
        <v>142</v>
      </c>
      <c r="E114" s="42"/>
      <c r="F114" s="213" t="s">
        <v>865</v>
      </c>
      <c r="G114" s="42"/>
      <c r="H114" s="42"/>
      <c r="I114" s="149"/>
      <c r="J114" s="42"/>
      <c r="K114" s="42"/>
      <c r="L114" s="46"/>
      <c r="M114" s="214"/>
      <c r="N114" s="215"/>
      <c r="O114" s="87"/>
      <c r="P114" s="87"/>
      <c r="Q114" s="87"/>
      <c r="R114" s="87"/>
      <c r="S114" s="87"/>
      <c r="T114" s="87"/>
      <c r="U114" s="88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142</v>
      </c>
      <c r="AU114" s="18" t="s">
        <v>80</v>
      </c>
    </row>
    <row r="115" s="2" customFormat="1" ht="16.5" customHeight="1">
      <c r="A115" s="40"/>
      <c r="B115" s="41"/>
      <c r="C115" s="199" t="s">
        <v>193</v>
      </c>
      <c r="D115" s="199" t="s">
        <v>135</v>
      </c>
      <c r="E115" s="200" t="s">
        <v>188</v>
      </c>
      <c r="F115" s="201" t="s">
        <v>189</v>
      </c>
      <c r="G115" s="202" t="s">
        <v>148</v>
      </c>
      <c r="H115" s="203">
        <v>9.5999999999999996</v>
      </c>
      <c r="I115" s="204"/>
      <c r="J115" s="205">
        <f>ROUND(I115*H115,2)</f>
        <v>0</v>
      </c>
      <c r="K115" s="201" t="s">
        <v>39</v>
      </c>
      <c r="L115" s="46"/>
      <c r="M115" s="206" t="s">
        <v>39</v>
      </c>
      <c r="N115" s="207" t="s">
        <v>53</v>
      </c>
      <c r="O115" s="87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8">
        <f>S115*H115</f>
        <v>0</v>
      </c>
      <c r="U115" s="209" t="s">
        <v>39</v>
      </c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139</v>
      </c>
      <c r="AT115" s="210" t="s">
        <v>135</v>
      </c>
      <c r="AU115" s="210" t="s">
        <v>80</v>
      </c>
      <c r="AY115" s="18" t="s">
        <v>140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8" t="s">
        <v>139</v>
      </c>
      <c r="BK115" s="211">
        <f>ROUND(I115*H115,2)</f>
        <v>0</v>
      </c>
      <c r="BL115" s="18" t="s">
        <v>139</v>
      </c>
      <c r="BM115" s="210" t="s">
        <v>866</v>
      </c>
    </row>
    <row r="116" s="2" customFormat="1">
      <c r="A116" s="40"/>
      <c r="B116" s="41"/>
      <c r="C116" s="42"/>
      <c r="D116" s="212" t="s">
        <v>142</v>
      </c>
      <c r="E116" s="42"/>
      <c r="F116" s="213" t="s">
        <v>191</v>
      </c>
      <c r="G116" s="42"/>
      <c r="H116" s="42"/>
      <c r="I116" s="149"/>
      <c r="J116" s="42"/>
      <c r="K116" s="42"/>
      <c r="L116" s="46"/>
      <c r="M116" s="214"/>
      <c r="N116" s="215"/>
      <c r="O116" s="87"/>
      <c r="P116" s="87"/>
      <c r="Q116" s="87"/>
      <c r="R116" s="87"/>
      <c r="S116" s="87"/>
      <c r="T116" s="87"/>
      <c r="U116" s="88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142</v>
      </c>
      <c r="AU116" s="18" t="s">
        <v>80</v>
      </c>
    </row>
    <row r="117" s="2" customFormat="1">
      <c r="A117" s="40"/>
      <c r="B117" s="41"/>
      <c r="C117" s="42"/>
      <c r="D117" s="212" t="s">
        <v>144</v>
      </c>
      <c r="E117" s="42"/>
      <c r="F117" s="216" t="s">
        <v>867</v>
      </c>
      <c r="G117" s="42"/>
      <c r="H117" s="42"/>
      <c r="I117" s="149"/>
      <c r="J117" s="42"/>
      <c r="K117" s="42"/>
      <c r="L117" s="46"/>
      <c r="M117" s="214"/>
      <c r="N117" s="215"/>
      <c r="O117" s="87"/>
      <c r="P117" s="87"/>
      <c r="Q117" s="87"/>
      <c r="R117" s="87"/>
      <c r="S117" s="87"/>
      <c r="T117" s="87"/>
      <c r="U117" s="88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144</v>
      </c>
      <c r="AU117" s="18" t="s">
        <v>80</v>
      </c>
    </row>
    <row r="118" s="2" customFormat="1" ht="21.75" customHeight="1">
      <c r="A118" s="40"/>
      <c r="B118" s="41"/>
      <c r="C118" s="199" t="s">
        <v>199</v>
      </c>
      <c r="D118" s="199" t="s">
        <v>135</v>
      </c>
      <c r="E118" s="200" t="s">
        <v>868</v>
      </c>
      <c r="F118" s="201" t="s">
        <v>869</v>
      </c>
      <c r="G118" s="202" t="s">
        <v>593</v>
      </c>
      <c r="H118" s="203">
        <v>0.40000000000000002</v>
      </c>
      <c r="I118" s="204"/>
      <c r="J118" s="205">
        <f>ROUND(I118*H118,2)</f>
        <v>0</v>
      </c>
      <c r="K118" s="201" t="s">
        <v>752</v>
      </c>
      <c r="L118" s="46"/>
      <c r="M118" s="206" t="s">
        <v>39</v>
      </c>
      <c r="N118" s="207" t="s">
        <v>53</v>
      </c>
      <c r="O118" s="87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8">
        <f>S118*H118</f>
        <v>0</v>
      </c>
      <c r="U118" s="209" t="s">
        <v>39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139</v>
      </c>
      <c r="AT118" s="210" t="s">
        <v>135</v>
      </c>
      <c r="AU118" s="210" t="s">
        <v>80</v>
      </c>
      <c r="AY118" s="18" t="s">
        <v>140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8" t="s">
        <v>139</v>
      </c>
      <c r="BK118" s="211">
        <f>ROUND(I118*H118,2)</f>
        <v>0</v>
      </c>
      <c r="BL118" s="18" t="s">
        <v>139</v>
      </c>
      <c r="BM118" s="210" t="s">
        <v>870</v>
      </c>
    </row>
    <row r="119" s="2" customFormat="1">
      <c r="A119" s="40"/>
      <c r="B119" s="41"/>
      <c r="C119" s="42"/>
      <c r="D119" s="212" t="s">
        <v>142</v>
      </c>
      <c r="E119" s="42"/>
      <c r="F119" s="213" t="s">
        <v>871</v>
      </c>
      <c r="G119" s="42"/>
      <c r="H119" s="42"/>
      <c r="I119" s="149"/>
      <c r="J119" s="42"/>
      <c r="K119" s="42"/>
      <c r="L119" s="46"/>
      <c r="M119" s="214"/>
      <c r="N119" s="215"/>
      <c r="O119" s="87"/>
      <c r="P119" s="87"/>
      <c r="Q119" s="87"/>
      <c r="R119" s="87"/>
      <c r="S119" s="87"/>
      <c r="T119" s="87"/>
      <c r="U119" s="88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142</v>
      </c>
      <c r="AU119" s="18" t="s">
        <v>80</v>
      </c>
    </row>
    <row r="120" s="2" customFormat="1">
      <c r="A120" s="40"/>
      <c r="B120" s="41"/>
      <c r="C120" s="42"/>
      <c r="D120" s="212" t="s">
        <v>754</v>
      </c>
      <c r="E120" s="42"/>
      <c r="F120" s="216" t="s">
        <v>872</v>
      </c>
      <c r="G120" s="42"/>
      <c r="H120" s="42"/>
      <c r="I120" s="149"/>
      <c r="J120" s="42"/>
      <c r="K120" s="42"/>
      <c r="L120" s="46"/>
      <c r="M120" s="214"/>
      <c r="N120" s="215"/>
      <c r="O120" s="87"/>
      <c r="P120" s="87"/>
      <c r="Q120" s="87"/>
      <c r="R120" s="87"/>
      <c r="S120" s="87"/>
      <c r="T120" s="87"/>
      <c r="U120" s="88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754</v>
      </c>
      <c r="AU120" s="18" t="s">
        <v>80</v>
      </c>
    </row>
    <row r="121" s="12" customFormat="1">
      <c r="A121" s="12"/>
      <c r="B121" s="245"/>
      <c r="C121" s="246"/>
      <c r="D121" s="212" t="s">
        <v>838</v>
      </c>
      <c r="E121" s="247" t="s">
        <v>39</v>
      </c>
      <c r="F121" s="248" t="s">
        <v>828</v>
      </c>
      <c r="G121" s="246"/>
      <c r="H121" s="249">
        <v>0.40000000000000002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3"/>
      <c r="U121" s="254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55" t="s">
        <v>838</v>
      </c>
      <c r="AU121" s="255" t="s">
        <v>80</v>
      </c>
      <c r="AV121" s="12" t="s">
        <v>89</v>
      </c>
      <c r="AW121" s="12" t="s">
        <v>41</v>
      </c>
      <c r="AX121" s="12" t="s">
        <v>80</v>
      </c>
      <c r="AY121" s="255" t="s">
        <v>140</v>
      </c>
    </row>
    <row r="122" s="13" customFormat="1">
      <c r="A122" s="13"/>
      <c r="B122" s="256"/>
      <c r="C122" s="257"/>
      <c r="D122" s="212" t="s">
        <v>838</v>
      </c>
      <c r="E122" s="258" t="s">
        <v>39</v>
      </c>
      <c r="F122" s="259" t="s">
        <v>840</v>
      </c>
      <c r="G122" s="257"/>
      <c r="H122" s="260">
        <v>0.40000000000000002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4"/>
      <c r="U122" s="265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66" t="s">
        <v>838</v>
      </c>
      <c r="AU122" s="266" t="s">
        <v>80</v>
      </c>
      <c r="AV122" s="13" t="s">
        <v>139</v>
      </c>
      <c r="AW122" s="13" t="s">
        <v>41</v>
      </c>
      <c r="AX122" s="13" t="s">
        <v>87</v>
      </c>
      <c r="AY122" s="266" t="s">
        <v>140</v>
      </c>
    </row>
    <row r="123" s="2" customFormat="1" ht="21.75" customHeight="1">
      <c r="A123" s="40"/>
      <c r="B123" s="41"/>
      <c r="C123" s="199" t="s">
        <v>205</v>
      </c>
      <c r="D123" s="199" t="s">
        <v>135</v>
      </c>
      <c r="E123" s="200" t="s">
        <v>873</v>
      </c>
      <c r="F123" s="201" t="s">
        <v>874</v>
      </c>
      <c r="G123" s="202" t="s">
        <v>593</v>
      </c>
      <c r="H123" s="203">
        <v>0.40000000000000002</v>
      </c>
      <c r="I123" s="204"/>
      <c r="J123" s="205">
        <f>ROUND(I123*H123,2)</f>
        <v>0</v>
      </c>
      <c r="K123" s="201" t="s">
        <v>752</v>
      </c>
      <c r="L123" s="46"/>
      <c r="M123" s="206" t="s">
        <v>39</v>
      </c>
      <c r="N123" s="207" t="s">
        <v>53</v>
      </c>
      <c r="O123" s="87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8">
        <f>S123*H123</f>
        <v>0</v>
      </c>
      <c r="U123" s="209" t="s">
        <v>39</v>
      </c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0" t="s">
        <v>139</v>
      </c>
      <c r="AT123" s="210" t="s">
        <v>135</v>
      </c>
      <c r="AU123" s="210" t="s">
        <v>80</v>
      </c>
      <c r="AY123" s="18" t="s">
        <v>140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8" t="s">
        <v>139</v>
      </c>
      <c r="BK123" s="211">
        <f>ROUND(I123*H123,2)</f>
        <v>0</v>
      </c>
      <c r="BL123" s="18" t="s">
        <v>139</v>
      </c>
      <c r="BM123" s="210" t="s">
        <v>875</v>
      </c>
    </row>
    <row r="124" s="2" customFormat="1">
      <c r="A124" s="40"/>
      <c r="B124" s="41"/>
      <c r="C124" s="42"/>
      <c r="D124" s="212" t="s">
        <v>142</v>
      </c>
      <c r="E124" s="42"/>
      <c r="F124" s="213" t="s">
        <v>876</v>
      </c>
      <c r="G124" s="42"/>
      <c r="H124" s="42"/>
      <c r="I124" s="149"/>
      <c r="J124" s="42"/>
      <c r="K124" s="42"/>
      <c r="L124" s="46"/>
      <c r="M124" s="214"/>
      <c r="N124" s="215"/>
      <c r="O124" s="87"/>
      <c r="P124" s="87"/>
      <c r="Q124" s="87"/>
      <c r="R124" s="87"/>
      <c r="S124" s="87"/>
      <c r="T124" s="87"/>
      <c r="U124" s="88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142</v>
      </c>
      <c r="AU124" s="18" t="s">
        <v>80</v>
      </c>
    </row>
    <row r="125" s="2" customFormat="1">
      <c r="A125" s="40"/>
      <c r="B125" s="41"/>
      <c r="C125" s="42"/>
      <c r="D125" s="212" t="s">
        <v>754</v>
      </c>
      <c r="E125" s="42"/>
      <c r="F125" s="216" t="s">
        <v>877</v>
      </c>
      <c r="G125" s="42"/>
      <c r="H125" s="42"/>
      <c r="I125" s="149"/>
      <c r="J125" s="42"/>
      <c r="K125" s="42"/>
      <c r="L125" s="46"/>
      <c r="M125" s="214"/>
      <c r="N125" s="215"/>
      <c r="O125" s="87"/>
      <c r="P125" s="87"/>
      <c r="Q125" s="87"/>
      <c r="R125" s="87"/>
      <c r="S125" s="87"/>
      <c r="T125" s="87"/>
      <c r="U125" s="88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754</v>
      </c>
      <c r="AU125" s="18" t="s">
        <v>80</v>
      </c>
    </row>
    <row r="126" s="12" customFormat="1">
      <c r="A126" s="12"/>
      <c r="B126" s="245"/>
      <c r="C126" s="246"/>
      <c r="D126" s="212" t="s">
        <v>838</v>
      </c>
      <c r="E126" s="247" t="s">
        <v>39</v>
      </c>
      <c r="F126" s="248" t="s">
        <v>828</v>
      </c>
      <c r="G126" s="246"/>
      <c r="H126" s="249">
        <v>0.40000000000000002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3"/>
      <c r="U126" s="254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55" t="s">
        <v>838</v>
      </c>
      <c r="AU126" s="255" t="s">
        <v>80</v>
      </c>
      <c r="AV126" s="12" t="s">
        <v>89</v>
      </c>
      <c r="AW126" s="12" t="s">
        <v>41</v>
      </c>
      <c r="AX126" s="12" t="s">
        <v>80</v>
      </c>
      <c r="AY126" s="255" t="s">
        <v>140</v>
      </c>
    </row>
    <row r="127" s="13" customFormat="1">
      <c r="A127" s="13"/>
      <c r="B127" s="256"/>
      <c r="C127" s="257"/>
      <c r="D127" s="212" t="s">
        <v>838</v>
      </c>
      <c r="E127" s="258" t="s">
        <v>39</v>
      </c>
      <c r="F127" s="259" t="s">
        <v>840</v>
      </c>
      <c r="G127" s="257"/>
      <c r="H127" s="260">
        <v>0.40000000000000002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4"/>
      <c r="U127" s="265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838</v>
      </c>
      <c r="AU127" s="266" t="s">
        <v>80</v>
      </c>
      <c r="AV127" s="13" t="s">
        <v>139</v>
      </c>
      <c r="AW127" s="13" t="s">
        <v>41</v>
      </c>
      <c r="AX127" s="13" t="s">
        <v>87</v>
      </c>
      <c r="AY127" s="266" t="s">
        <v>140</v>
      </c>
    </row>
    <row r="128" s="2" customFormat="1" ht="16.5" customHeight="1">
      <c r="A128" s="40"/>
      <c r="B128" s="41"/>
      <c r="C128" s="199" t="s">
        <v>210</v>
      </c>
      <c r="D128" s="199" t="s">
        <v>135</v>
      </c>
      <c r="E128" s="200" t="s">
        <v>878</v>
      </c>
      <c r="F128" s="201" t="s">
        <v>879</v>
      </c>
      <c r="G128" s="202" t="s">
        <v>148</v>
      </c>
      <c r="H128" s="203">
        <v>7.2000000000000002</v>
      </c>
      <c r="I128" s="204"/>
      <c r="J128" s="205">
        <f>ROUND(I128*H128,2)</f>
        <v>0</v>
      </c>
      <c r="K128" s="201" t="s">
        <v>39</v>
      </c>
      <c r="L128" s="46"/>
      <c r="M128" s="206" t="s">
        <v>39</v>
      </c>
      <c r="N128" s="207" t="s">
        <v>53</v>
      </c>
      <c r="O128" s="87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8">
        <f>S128*H128</f>
        <v>0</v>
      </c>
      <c r="U128" s="209" t="s">
        <v>39</v>
      </c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139</v>
      </c>
      <c r="AT128" s="210" t="s">
        <v>135</v>
      </c>
      <c r="AU128" s="210" t="s">
        <v>80</v>
      </c>
      <c r="AY128" s="18" t="s">
        <v>140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8" t="s">
        <v>139</v>
      </c>
      <c r="BK128" s="211">
        <f>ROUND(I128*H128,2)</f>
        <v>0</v>
      </c>
      <c r="BL128" s="18" t="s">
        <v>139</v>
      </c>
      <c r="BM128" s="210" t="s">
        <v>880</v>
      </c>
    </row>
    <row r="129" s="2" customFormat="1">
      <c r="A129" s="40"/>
      <c r="B129" s="41"/>
      <c r="C129" s="42"/>
      <c r="D129" s="212" t="s">
        <v>142</v>
      </c>
      <c r="E129" s="42"/>
      <c r="F129" s="213" t="s">
        <v>881</v>
      </c>
      <c r="G129" s="42"/>
      <c r="H129" s="42"/>
      <c r="I129" s="149"/>
      <c r="J129" s="42"/>
      <c r="K129" s="42"/>
      <c r="L129" s="46"/>
      <c r="M129" s="214"/>
      <c r="N129" s="215"/>
      <c r="O129" s="87"/>
      <c r="P129" s="87"/>
      <c r="Q129" s="87"/>
      <c r="R129" s="87"/>
      <c r="S129" s="87"/>
      <c r="T129" s="87"/>
      <c r="U129" s="88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142</v>
      </c>
      <c r="AU129" s="18" t="s">
        <v>80</v>
      </c>
    </row>
    <row r="130" s="2" customFormat="1">
      <c r="A130" s="40"/>
      <c r="B130" s="41"/>
      <c r="C130" s="42"/>
      <c r="D130" s="212" t="s">
        <v>144</v>
      </c>
      <c r="E130" s="42"/>
      <c r="F130" s="216" t="s">
        <v>882</v>
      </c>
      <c r="G130" s="42"/>
      <c r="H130" s="42"/>
      <c r="I130" s="149"/>
      <c r="J130" s="42"/>
      <c r="K130" s="42"/>
      <c r="L130" s="46"/>
      <c r="M130" s="214"/>
      <c r="N130" s="215"/>
      <c r="O130" s="87"/>
      <c r="P130" s="87"/>
      <c r="Q130" s="87"/>
      <c r="R130" s="87"/>
      <c r="S130" s="87"/>
      <c r="T130" s="87"/>
      <c r="U130" s="88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144</v>
      </c>
      <c r="AU130" s="18" t="s">
        <v>80</v>
      </c>
    </row>
    <row r="131" s="2" customFormat="1" ht="16.5" customHeight="1">
      <c r="A131" s="40"/>
      <c r="B131" s="41"/>
      <c r="C131" s="199" t="s">
        <v>216</v>
      </c>
      <c r="D131" s="199" t="s">
        <v>135</v>
      </c>
      <c r="E131" s="200" t="s">
        <v>883</v>
      </c>
      <c r="F131" s="201" t="s">
        <v>884</v>
      </c>
      <c r="G131" s="202" t="s">
        <v>165</v>
      </c>
      <c r="H131" s="203">
        <v>65</v>
      </c>
      <c r="I131" s="204"/>
      <c r="J131" s="205">
        <f>ROUND(I131*H131,2)</f>
        <v>0</v>
      </c>
      <c r="K131" s="201" t="s">
        <v>39</v>
      </c>
      <c r="L131" s="46"/>
      <c r="M131" s="206" t="s">
        <v>39</v>
      </c>
      <c r="N131" s="207" t="s">
        <v>53</v>
      </c>
      <c r="O131" s="87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8">
        <f>S131*H131</f>
        <v>0</v>
      </c>
      <c r="U131" s="209" t="s">
        <v>39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0" t="s">
        <v>139</v>
      </c>
      <c r="AT131" s="210" t="s">
        <v>135</v>
      </c>
      <c r="AU131" s="210" t="s">
        <v>80</v>
      </c>
      <c r="AY131" s="18" t="s">
        <v>140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8" t="s">
        <v>139</v>
      </c>
      <c r="BK131" s="211">
        <f>ROUND(I131*H131,2)</f>
        <v>0</v>
      </c>
      <c r="BL131" s="18" t="s">
        <v>139</v>
      </c>
      <c r="BM131" s="210" t="s">
        <v>885</v>
      </c>
    </row>
    <row r="132" s="2" customFormat="1">
      <c r="A132" s="40"/>
      <c r="B132" s="41"/>
      <c r="C132" s="42"/>
      <c r="D132" s="212" t="s">
        <v>142</v>
      </c>
      <c r="E132" s="42"/>
      <c r="F132" s="213" t="s">
        <v>886</v>
      </c>
      <c r="G132" s="42"/>
      <c r="H132" s="42"/>
      <c r="I132" s="149"/>
      <c r="J132" s="42"/>
      <c r="K132" s="42"/>
      <c r="L132" s="46"/>
      <c r="M132" s="214"/>
      <c r="N132" s="215"/>
      <c r="O132" s="87"/>
      <c r="P132" s="87"/>
      <c r="Q132" s="87"/>
      <c r="R132" s="87"/>
      <c r="S132" s="87"/>
      <c r="T132" s="87"/>
      <c r="U132" s="88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142</v>
      </c>
      <c r="AU132" s="18" t="s">
        <v>80</v>
      </c>
    </row>
    <row r="133" s="2" customFormat="1">
      <c r="A133" s="40"/>
      <c r="B133" s="41"/>
      <c r="C133" s="42"/>
      <c r="D133" s="212" t="s">
        <v>144</v>
      </c>
      <c r="E133" s="42"/>
      <c r="F133" s="216" t="s">
        <v>887</v>
      </c>
      <c r="G133" s="42"/>
      <c r="H133" s="42"/>
      <c r="I133" s="149"/>
      <c r="J133" s="42"/>
      <c r="K133" s="42"/>
      <c r="L133" s="46"/>
      <c r="M133" s="214"/>
      <c r="N133" s="215"/>
      <c r="O133" s="87"/>
      <c r="P133" s="87"/>
      <c r="Q133" s="87"/>
      <c r="R133" s="87"/>
      <c r="S133" s="87"/>
      <c r="T133" s="87"/>
      <c r="U133" s="88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144</v>
      </c>
      <c r="AU133" s="18" t="s">
        <v>80</v>
      </c>
    </row>
    <row r="134" s="12" customFormat="1">
      <c r="A134" s="12"/>
      <c r="B134" s="245"/>
      <c r="C134" s="246"/>
      <c r="D134" s="212" t="s">
        <v>838</v>
      </c>
      <c r="E134" s="247" t="s">
        <v>39</v>
      </c>
      <c r="F134" s="248" t="s">
        <v>888</v>
      </c>
      <c r="G134" s="246"/>
      <c r="H134" s="249">
        <v>65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3"/>
      <c r="U134" s="254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55" t="s">
        <v>838</v>
      </c>
      <c r="AU134" s="255" t="s">
        <v>80</v>
      </c>
      <c r="AV134" s="12" t="s">
        <v>89</v>
      </c>
      <c r="AW134" s="12" t="s">
        <v>41</v>
      </c>
      <c r="AX134" s="12" t="s">
        <v>80</v>
      </c>
      <c r="AY134" s="255" t="s">
        <v>140</v>
      </c>
    </row>
    <row r="135" s="13" customFormat="1">
      <c r="A135" s="13"/>
      <c r="B135" s="256"/>
      <c r="C135" s="257"/>
      <c r="D135" s="212" t="s">
        <v>838</v>
      </c>
      <c r="E135" s="258" t="s">
        <v>39</v>
      </c>
      <c r="F135" s="259" t="s">
        <v>840</v>
      </c>
      <c r="G135" s="257"/>
      <c r="H135" s="260">
        <v>65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4"/>
      <c r="U135" s="265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838</v>
      </c>
      <c r="AU135" s="266" t="s">
        <v>80</v>
      </c>
      <c r="AV135" s="13" t="s">
        <v>139</v>
      </c>
      <c r="AW135" s="13" t="s">
        <v>41</v>
      </c>
      <c r="AX135" s="13" t="s">
        <v>87</v>
      </c>
      <c r="AY135" s="266" t="s">
        <v>140</v>
      </c>
    </row>
    <row r="136" s="2" customFormat="1" ht="16.5" customHeight="1">
      <c r="A136" s="40"/>
      <c r="B136" s="41"/>
      <c r="C136" s="199" t="s">
        <v>8</v>
      </c>
      <c r="D136" s="199" t="s">
        <v>135</v>
      </c>
      <c r="E136" s="200" t="s">
        <v>206</v>
      </c>
      <c r="F136" s="201" t="s">
        <v>207</v>
      </c>
      <c r="G136" s="202" t="s">
        <v>165</v>
      </c>
      <c r="H136" s="203">
        <v>2</v>
      </c>
      <c r="I136" s="204"/>
      <c r="J136" s="205">
        <f>ROUND(I136*H136,2)</f>
        <v>0</v>
      </c>
      <c r="K136" s="201" t="s">
        <v>39</v>
      </c>
      <c r="L136" s="46"/>
      <c r="M136" s="206" t="s">
        <v>39</v>
      </c>
      <c r="N136" s="207" t="s">
        <v>53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8">
        <f>S136*H136</f>
        <v>0</v>
      </c>
      <c r="U136" s="209" t="s">
        <v>39</v>
      </c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139</v>
      </c>
      <c r="AT136" s="210" t="s">
        <v>135</v>
      </c>
      <c r="AU136" s="210" t="s">
        <v>80</v>
      </c>
      <c r="AY136" s="18" t="s">
        <v>140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8" t="s">
        <v>139</v>
      </c>
      <c r="BK136" s="211">
        <f>ROUND(I136*H136,2)</f>
        <v>0</v>
      </c>
      <c r="BL136" s="18" t="s">
        <v>139</v>
      </c>
      <c r="BM136" s="210" t="s">
        <v>889</v>
      </c>
    </row>
    <row r="137" s="2" customFormat="1">
      <c r="A137" s="40"/>
      <c r="B137" s="41"/>
      <c r="C137" s="42"/>
      <c r="D137" s="212" t="s">
        <v>142</v>
      </c>
      <c r="E137" s="42"/>
      <c r="F137" s="213" t="s">
        <v>209</v>
      </c>
      <c r="G137" s="42"/>
      <c r="H137" s="42"/>
      <c r="I137" s="149"/>
      <c r="J137" s="42"/>
      <c r="K137" s="42"/>
      <c r="L137" s="46"/>
      <c r="M137" s="214"/>
      <c r="N137" s="215"/>
      <c r="O137" s="87"/>
      <c r="P137" s="87"/>
      <c r="Q137" s="87"/>
      <c r="R137" s="87"/>
      <c r="S137" s="87"/>
      <c r="T137" s="87"/>
      <c r="U137" s="88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142</v>
      </c>
      <c r="AU137" s="18" t="s">
        <v>80</v>
      </c>
    </row>
    <row r="138" s="2" customFormat="1">
      <c r="A138" s="40"/>
      <c r="B138" s="41"/>
      <c r="C138" s="42"/>
      <c r="D138" s="212" t="s">
        <v>144</v>
      </c>
      <c r="E138" s="42"/>
      <c r="F138" s="216" t="s">
        <v>890</v>
      </c>
      <c r="G138" s="42"/>
      <c r="H138" s="42"/>
      <c r="I138" s="149"/>
      <c r="J138" s="42"/>
      <c r="K138" s="42"/>
      <c r="L138" s="46"/>
      <c r="M138" s="214"/>
      <c r="N138" s="215"/>
      <c r="O138" s="87"/>
      <c r="P138" s="87"/>
      <c r="Q138" s="87"/>
      <c r="R138" s="87"/>
      <c r="S138" s="87"/>
      <c r="T138" s="87"/>
      <c r="U138" s="88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144</v>
      </c>
      <c r="AU138" s="18" t="s">
        <v>80</v>
      </c>
    </row>
    <row r="139" s="2" customFormat="1" ht="21.75" customHeight="1">
      <c r="A139" s="40"/>
      <c r="B139" s="41"/>
      <c r="C139" s="199" t="s">
        <v>227</v>
      </c>
      <c r="D139" s="199" t="s">
        <v>135</v>
      </c>
      <c r="E139" s="200" t="s">
        <v>731</v>
      </c>
      <c r="F139" s="201" t="s">
        <v>732</v>
      </c>
      <c r="G139" s="202" t="s">
        <v>733</v>
      </c>
      <c r="H139" s="203">
        <v>200</v>
      </c>
      <c r="I139" s="204"/>
      <c r="J139" s="205">
        <f>ROUND(I139*H139,2)</f>
        <v>0</v>
      </c>
      <c r="K139" s="201" t="s">
        <v>39</v>
      </c>
      <c r="L139" s="46"/>
      <c r="M139" s="206" t="s">
        <v>39</v>
      </c>
      <c r="N139" s="207" t="s">
        <v>53</v>
      </c>
      <c r="O139" s="8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8">
        <f>S139*H139</f>
        <v>0</v>
      </c>
      <c r="U139" s="209" t="s">
        <v>39</v>
      </c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0" t="s">
        <v>139</v>
      </c>
      <c r="AT139" s="210" t="s">
        <v>135</v>
      </c>
      <c r="AU139" s="210" t="s">
        <v>80</v>
      </c>
      <c r="AY139" s="18" t="s">
        <v>140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8" t="s">
        <v>139</v>
      </c>
      <c r="BK139" s="211">
        <f>ROUND(I139*H139,2)</f>
        <v>0</v>
      </c>
      <c r="BL139" s="18" t="s">
        <v>139</v>
      </c>
      <c r="BM139" s="210" t="s">
        <v>891</v>
      </c>
    </row>
    <row r="140" s="2" customFormat="1">
      <c r="A140" s="40"/>
      <c r="B140" s="41"/>
      <c r="C140" s="42"/>
      <c r="D140" s="212" t="s">
        <v>142</v>
      </c>
      <c r="E140" s="42"/>
      <c r="F140" s="213" t="s">
        <v>735</v>
      </c>
      <c r="G140" s="42"/>
      <c r="H140" s="42"/>
      <c r="I140" s="149"/>
      <c r="J140" s="42"/>
      <c r="K140" s="42"/>
      <c r="L140" s="46"/>
      <c r="M140" s="214"/>
      <c r="N140" s="215"/>
      <c r="O140" s="87"/>
      <c r="P140" s="87"/>
      <c r="Q140" s="87"/>
      <c r="R140" s="87"/>
      <c r="S140" s="87"/>
      <c r="T140" s="87"/>
      <c r="U140" s="88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142</v>
      </c>
      <c r="AU140" s="18" t="s">
        <v>80</v>
      </c>
    </row>
    <row r="141" s="12" customFormat="1">
      <c r="A141" s="12"/>
      <c r="B141" s="245"/>
      <c r="C141" s="246"/>
      <c r="D141" s="212" t="s">
        <v>838</v>
      </c>
      <c r="E141" s="247" t="s">
        <v>39</v>
      </c>
      <c r="F141" s="248" t="s">
        <v>892</v>
      </c>
      <c r="G141" s="246"/>
      <c r="H141" s="249">
        <v>200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3"/>
      <c r="U141" s="254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55" t="s">
        <v>838</v>
      </c>
      <c r="AU141" s="255" t="s">
        <v>80</v>
      </c>
      <c r="AV141" s="12" t="s">
        <v>89</v>
      </c>
      <c r="AW141" s="12" t="s">
        <v>41</v>
      </c>
      <c r="AX141" s="12" t="s">
        <v>80</v>
      </c>
      <c r="AY141" s="255" t="s">
        <v>140</v>
      </c>
    </row>
    <row r="142" s="13" customFormat="1">
      <c r="A142" s="13"/>
      <c r="B142" s="256"/>
      <c r="C142" s="257"/>
      <c r="D142" s="212" t="s">
        <v>838</v>
      </c>
      <c r="E142" s="258" t="s">
        <v>893</v>
      </c>
      <c r="F142" s="259" t="s">
        <v>840</v>
      </c>
      <c r="G142" s="257"/>
      <c r="H142" s="260">
        <v>200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4"/>
      <c r="U142" s="265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838</v>
      </c>
      <c r="AU142" s="266" t="s">
        <v>80</v>
      </c>
      <c r="AV142" s="13" t="s">
        <v>139</v>
      </c>
      <c r="AW142" s="13" t="s">
        <v>41</v>
      </c>
      <c r="AX142" s="13" t="s">
        <v>87</v>
      </c>
      <c r="AY142" s="266" t="s">
        <v>140</v>
      </c>
    </row>
    <row r="143" s="2" customFormat="1" ht="21.75" customHeight="1">
      <c r="A143" s="40"/>
      <c r="B143" s="41"/>
      <c r="C143" s="199" t="s">
        <v>233</v>
      </c>
      <c r="D143" s="199" t="s">
        <v>135</v>
      </c>
      <c r="E143" s="200" t="s">
        <v>894</v>
      </c>
      <c r="F143" s="201" t="s">
        <v>895</v>
      </c>
      <c r="G143" s="202" t="s">
        <v>593</v>
      </c>
      <c r="H143" s="203">
        <v>0.5</v>
      </c>
      <c r="I143" s="204"/>
      <c r="J143" s="205">
        <f>ROUND(I143*H143,2)</f>
        <v>0</v>
      </c>
      <c r="K143" s="201" t="s">
        <v>39</v>
      </c>
      <c r="L143" s="46"/>
      <c r="M143" s="206" t="s">
        <v>39</v>
      </c>
      <c r="N143" s="207" t="s">
        <v>53</v>
      </c>
      <c r="O143" s="8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8">
        <f>S143*H143</f>
        <v>0</v>
      </c>
      <c r="U143" s="209" t="s">
        <v>39</v>
      </c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139</v>
      </c>
      <c r="AT143" s="210" t="s">
        <v>135</v>
      </c>
      <c r="AU143" s="210" t="s">
        <v>80</v>
      </c>
      <c r="AY143" s="18" t="s">
        <v>140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8" t="s">
        <v>139</v>
      </c>
      <c r="BK143" s="211">
        <f>ROUND(I143*H143,2)</f>
        <v>0</v>
      </c>
      <c r="BL143" s="18" t="s">
        <v>139</v>
      </c>
      <c r="BM143" s="210" t="s">
        <v>896</v>
      </c>
    </row>
    <row r="144" s="2" customFormat="1">
      <c r="A144" s="40"/>
      <c r="B144" s="41"/>
      <c r="C144" s="42"/>
      <c r="D144" s="212" t="s">
        <v>142</v>
      </c>
      <c r="E144" s="42"/>
      <c r="F144" s="213" t="s">
        <v>897</v>
      </c>
      <c r="G144" s="42"/>
      <c r="H144" s="42"/>
      <c r="I144" s="149"/>
      <c r="J144" s="42"/>
      <c r="K144" s="42"/>
      <c r="L144" s="46"/>
      <c r="M144" s="214"/>
      <c r="N144" s="215"/>
      <c r="O144" s="87"/>
      <c r="P144" s="87"/>
      <c r="Q144" s="87"/>
      <c r="R144" s="87"/>
      <c r="S144" s="87"/>
      <c r="T144" s="87"/>
      <c r="U144" s="88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142</v>
      </c>
      <c r="AU144" s="18" t="s">
        <v>80</v>
      </c>
    </row>
    <row r="145" s="12" customFormat="1">
      <c r="A145" s="12"/>
      <c r="B145" s="245"/>
      <c r="C145" s="246"/>
      <c r="D145" s="212" t="s">
        <v>838</v>
      </c>
      <c r="E145" s="247" t="s">
        <v>39</v>
      </c>
      <c r="F145" s="248" t="s">
        <v>898</v>
      </c>
      <c r="G145" s="246"/>
      <c r="H145" s="249">
        <v>0.5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3"/>
      <c r="U145" s="254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55" t="s">
        <v>838</v>
      </c>
      <c r="AU145" s="255" t="s">
        <v>80</v>
      </c>
      <c r="AV145" s="12" t="s">
        <v>89</v>
      </c>
      <c r="AW145" s="12" t="s">
        <v>41</v>
      </c>
      <c r="AX145" s="12" t="s">
        <v>80</v>
      </c>
      <c r="AY145" s="255" t="s">
        <v>140</v>
      </c>
    </row>
    <row r="146" s="13" customFormat="1">
      <c r="A146" s="13"/>
      <c r="B146" s="256"/>
      <c r="C146" s="257"/>
      <c r="D146" s="212" t="s">
        <v>838</v>
      </c>
      <c r="E146" s="258" t="s">
        <v>820</v>
      </c>
      <c r="F146" s="259" t="s">
        <v>840</v>
      </c>
      <c r="G146" s="257"/>
      <c r="H146" s="260">
        <v>0.5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4"/>
      <c r="U146" s="265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838</v>
      </c>
      <c r="AU146" s="266" t="s">
        <v>80</v>
      </c>
      <c r="AV146" s="13" t="s">
        <v>139</v>
      </c>
      <c r="AW146" s="13" t="s">
        <v>41</v>
      </c>
      <c r="AX146" s="13" t="s">
        <v>87</v>
      </c>
      <c r="AY146" s="266" t="s">
        <v>140</v>
      </c>
    </row>
    <row r="147" s="2" customFormat="1" ht="21.75" customHeight="1">
      <c r="A147" s="40"/>
      <c r="B147" s="41"/>
      <c r="C147" s="199" t="s">
        <v>238</v>
      </c>
      <c r="D147" s="199" t="s">
        <v>135</v>
      </c>
      <c r="E147" s="200" t="s">
        <v>899</v>
      </c>
      <c r="F147" s="201" t="s">
        <v>900</v>
      </c>
      <c r="G147" s="202" t="s">
        <v>593</v>
      </c>
      <c r="H147" s="203">
        <v>0.5</v>
      </c>
      <c r="I147" s="204"/>
      <c r="J147" s="205">
        <f>ROUND(I147*H147,2)</f>
        <v>0</v>
      </c>
      <c r="K147" s="201" t="s">
        <v>39</v>
      </c>
      <c r="L147" s="46"/>
      <c r="M147" s="206" t="s">
        <v>39</v>
      </c>
      <c r="N147" s="207" t="s">
        <v>53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8">
        <f>S147*H147</f>
        <v>0</v>
      </c>
      <c r="U147" s="209" t="s">
        <v>39</v>
      </c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0" t="s">
        <v>139</v>
      </c>
      <c r="AT147" s="210" t="s">
        <v>135</v>
      </c>
      <c r="AU147" s="210" t="s">
        <v>80</v>
      </c>
      <c r="AY147" s="18" t="s">
        <v>140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8" t="s">
        <v>139</v>
      </c>
      <c r="BK147" s="211">
        <f>ROUND(I147*H147,2)</f>
        <v>0</v>
      </c>
      <c r="BL147" s="18" t="s">
        <v>139</v>
      </c>
      <c r="BM147" s="210" t="s">
        <v>901</v>
      </c>
    </row>
    <row r="148" s="2" customFormat="1">
      <c r="A148" s="40"/>
      <c r="B148" s="41"/>
      <c r="C148" s="42"/>
      <c r="D148" s="212" t="s">
        <v>142</v>
      </c>
      <c r="E148" s="42"/>
      <c r="F148" s="213" t="s">
        <v>902</v>
      </c>
      <c r="G148" s="42"/>
      <c r="H148" s="42"/>
      <c r="I148" s="149"/>
      <c r="J148" s="42"/>
      <c r="K148" s="42"/>
      <c r="L148" s="46"/>
      <c r="M148" s="214"/>
      <c r="N148" s="215"/>
      <c r="O148" s="87"/>
      <c r="P148" s="87"/>
      <c r="Q148" s="87"/>
      <c r="R148" s="87"/>
      <c r="S148" s="87"/>
      <c r="T148" s="87"/>
      <c r="U148" s="88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142</v>
      </c>
      <c r="AU148" s="18" t="s">
        <v>80</v>
      </c>
    </row>
    <row r="149" s="2" customFormat="1">
      <c r="A149" s="40"/>
      <c r="B149" s="41"/>
      <c r="C149" s="42"/>
      <c r="D149" s="212" t="s">
        <v>144</v>
      </c>
      <c r="E149" s="42"/>
      <c r="F149" s="216" t="s">
        <v>903</v>
      </c>
      <c r="G149" s="42"/>
      <c r="H149" s="42"/>
      <c r="I149" s="149"/>
      <c r="J149" s="42"/>
      <c r="K149" s="42"/>
      <c r="L149" s="46"/>
      <c r="M149" s="214"/>
      <c r="N149" s="215"/>
      <c r="O149" s="87"/>
      <c r="P149" s="87"/>
      <c r="Q149" s="87"/>
      <c r="R149" s="87"/>
      <c r="S149" s="87"/>
      <c r="T149" s="87"/>
      <c r="U149" s="88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144</v>
      </c>
      <c r="AU149" s="18" t="s">
        <v>80</v>
      </c>
    </row>
    <row r="150" s="12" customFormat="1">
      <c r="A150" s="12"/>
      <c r="B150" s="245"/>
      <c r="C150" s="246"/>
      <c r="D150" s="212" t="s">
        <v>838</v>
      </c>
      <c r="E150" s="247" t="s">
        <v>39</v>
      </c>
      <c r="F150" s="248" t="s">
        <v>820</v>
      </c>
      <c r="G150" s="246"/>
      <c r="H150" s="249">
        <v>0.5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3"/>
      <c r="U150" s="254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55" t="s">
        <v>838</v>
      </c>
      <c r="AU150" s="255" t="s">
        <v>80</v>
      </c>
      <c r="AV150" s="12" t="s">
        <v>89</v>
      </c>
      <c r="AW150" s="12" t="s">
        <v>41</v>
      </c>
      <c r="AX150" s="12" t="s">
        <v>80</v>
      </c>
      <c r="AY150" s="255" t="s">
        <v>140</v>
      </c>
    </row>
    <row r="151" s="13" customFormat="1">
      <c r="A151" s="13"/>
      <c r="B151" s="256"/>
      <c r="C151" s="257"/>
      <c r="D151" s="212" t="s">
        <v>838</v>
      </c>
      <c r="E151" s="258" t="s">
        <v>39</v>
      </c>
      <c r="F151" s="259" t="s">
        <v>840</v>
      </c>
      <c r="G151" s="257"/>
      <c r="H151" s="260">
        <v>0.5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4"/>
      <c r="U151" s="265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838</v>
      </c>
      <c r="AU151" s="266" t="s">
        <v>80</v>
      </c>
      <c r="AV151" s="13" t="s">
        <v>139</v>
      </c>
      <c r="AW151" s="13" t="s">
        <v>41</v>
      </c>
      <c r="AX151" s="13" t="s">
        <v>87</v>
      </c>
      <c r="AY151" s="266" t="s">
        <v>140</v>
      </c>
    </row>
    <row r="152" s="2" customFormat="1" ht="21.75" customHeight="1">
      <c r="A152" s="40"/>
      <c r="B152" s="41"/>
      <c r="C152" s="199" t="s">
        <v>244</v>
      </c>
      <c r="D152" s="199" t="s">
        <v>135</v>
      </c>
      <c r="E152" s="200" t="s">
        <v>899</v>
      </c>
      <c r="F152" s="201" t="s">
        <v>900</v>
      </c>
      <c r="G152" s="202" t="s">
        <v>593</v>
      </c>
      <c r="H152" s="203">
        <v>0.5</v>
      </c>
      <c r="I152" s="204"/>
      <c r="J152" s="205">
        <f>ROUND(I152*H152,2)</f>
        <v>0</v>
      </c>
      <c r="K152" s="201" t="s">
        <v>39</v>
      </c>
      <c r="L152" s="46"/>
      <c r="M152" s="206" t="s">
        <v>39</v>
      </c>
      <c r="N152" s="207" t="s">
        <v>53</v>
      </c>
      <c r="O152" s="87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8">
        <f>S152*H152</f>
        <v>0</v>
      </c>
      <c r="U152" s="209" t="s">
        <v>39</v>
      </c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139</v>
      </c>
      <c r="AT152" s="210" t="s">
        <v>135</v>
      </c>
      <c r="AU152" s="210" t="s">
        <v>80</v>
      </c>
      <c r="AY152" s="18" t="s">
        <v>140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8" t="s">
        <v>139</v>
      </c>
      <c r="BK152" s="211">
        <f>ROUND(I152*H152,2)</f>
        <v>0</v>
      </c>
      <c r="BL152" s="18" t="s">
        <v>139</v>
      </c>
      <c r="BM152" s="210" t="s">
        <v>904</v>
      </c>
    </row>
    <row r="153" s="2" customFormat="1">
      <c r="A153" s="40"/>
      <c r="B153" s="41"/>
      <c r="C153" s="42"/>
      <c r="D153" s="212" t="s">
        <v>142</v>
      </c>
      <c r="E153" s="42"/>
      <c r="F153" s="213" t="s">
        <v>902</v>
      </c>
      <c r="G153" s="42"/>
      <c r="H153" s="42"/>
      <c r="I153" s="149"/>
      <c r="J153" s="42"/>
      <c r="K153" s="42"/>
      <c r="L153" s="46"/>
      <c r="M153" s="214"/>
      <c r="N153" s="215"/>
      <c r="O153" s="87"/>
      <c r="P153" s="87"/>
      <c r="Q153" s="87"/>
      <c r="R153" s="87"/>
      <c r="S153" s="87"/>
      <c r="T153" s="87"/>
      <c r="U153" s="88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142</v>
      </c>
      <c r="AU153" s="18" t="s">
        <v>80</v>
      </c>
    </row>
    <row r="154" s="2" customFormat="1">
      <c r="A154" s="40"/>
      <c r="B154" s="41"/>
      <c r="C154" s="42"/>
      <c r="D154" s="212" t="s">
        <v>144</v>
      </c>
      <c r="E154" s="42"/>
      <c r="F154" s="216" t="s">
        <v>905</v>
      </c>
      <c r="G154" s="42"/>
      <c r="H154" s="42"/>
      <c r="I154" s="149"/>
      <c r="J154" s="42"/>
      <c r="K154" s="42"/>
      <c r="L154" s="46"/>
      <c r="M154" s="214"/>
      <c r="N154" s="215"/>
      <c r="O154" s="87"/>
      <c r="P154" s="87"/>
      <c r="Q154" s="87"/>
      <c r="R154" s="87"/>
      <c r="S154" s="87"/>
      <c r="T154" s="87"/>
      <c r="U154" s="88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144</v>
      </c>
      <c r="AU154" s="18" t="s">
        <v>80</v>
      </c>
    </row>
    <row r="155" s="12" customFormat="1">
      <c r="A155" s="12"/>
      <c r="B155" s="245"/>
      <c r="C155" s="246"/>
      <c r="D155" s="212" t="s">
        <v>838</v>
      </c>
      <c r="E155" s="247" t="s">
        <v>39</v>
      </c>
      <c r="F155" s="248" t="s">
        <v>820</v>
      </c>
      <c r="G155" s="246"/>
      <c r="H155" s="249">
        <v>0.5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3"/>
      <c r="U155" s="254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55" t="s">
        <v>838</v>
      </c>
      <c r="AU155" s="255" t="s">
        <v>80</v>
      </c>
      <c r="AV155" s="12" t="s">
        <v>89</v>
      </c>
      <c r="AW155" s="12" t="s">
        <v>41</v>
      </c>
      <c r="AX155" s="12" t="s">
        <v>80</v>
      </c>
      <c r="AY155" s="255" t="s">
        <v>140</v>
      </c>
    </row>
    <row r="156" s="13" customFormat="1">
      <c r="A156" s="13"/>
      <c r="B156" s="256"/>
      <c r="C156" s="257"/>
      <c r="D156" s="212" t="s">
        <v>838</v>
      </c>
      <c r="E156" s="258" t="s">
        <v>39</v>
      </c>
      <c r="F156" s="259" t="s">
        <v>840</v>
      </c>
      <c r="G156" s="257"/>
      <c r="H156" s="260">
        <v>0.5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4"/>
      <c r="U156" s="265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838</v>
      </c>
      <c r="AU156" s="266" t="s">
        <v>80</v>
      </c>
      <c r="AV156" s="13" t="s">
        <v>139</v>
      </c>
      <c r="AW156" s="13" t="s">
        <v>41</v>
      </c>
      <c r="AX156" s="13" t="s">
        <v>87</v>
      </c>
      <c r="AY156" s="266" t="s">
        <v>140</v>
      </c>
    </row>
    <row r="157" s="2" customFormat="1" ht="21.75" customHeight="1">
      <c r="A157" s="40"/>
      <c r="B157" s="41"/>
      <c r="C157" s="199" t="s">
        <v>249</v>
      </c>
      <c r="D157" s="199" t="s">
        <v>135</v>
      </c>
      <c r="E157" s="200" t="s">
        <v>906</v>
      </c>
      <c r="F157" s="201" t="s">
        <v>907</v>
      </c>
      <c r="G157" s="202" t="s">
        <v>148</v>
      </c>
      <c r="H157" s="203">
        <v>390</v>
      </c>
      <c r="I157" s="204"/>
      <c r="J157" s="205">
        <f>ROUND(I157*H157,2)</f>
        <v>0</v>
      </c>
      <c r="K157" s="201" t="s">
        <v>39</v>
      </c>
      <c r="L157" s="46"/>
      <c r="M157" s="206" t="s">
        <v>39</v>
      </c>
      <c r="N157" s="207" t="s">
        <v>53</v>
      </c>
      <c r="O157" s="87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8">
        <f>S157*H157</f>
        <v>0</v>
      </c>
      <c r="U157" s="209" t="s">
        <v>39</v>
      </c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139</v>
      </c>
      <c r="AT157" s="210" t="s">
        <v>135</v>
      </c>
      <c r="AU157" s="210" t="s">
        <v>80</v>
      </c>
      <c r="AY157" s="18" t="s">
        <v>140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8" t="s">
        <v>139</v>
      </c>
      <c r="BK157" s="211">
        <f>ROUND(I157*H157,2)</f>
        <v>0</v>
      </c>
      <c r="BL157" s="18" t="s">
        <v>139</v>
      </c>
      <c r="BM157" s="210" t="s">
        <v>908</v>
      </c>
    </row>
    <row r="158" s="2" customFormat="1">
      <c r="A158" s="40"/>
      <c r="B158" s="41"/>
      <c r="C158" s="42"/>
      <c r="D158" s="212" t="s">
        <v>142</v>
      </c>
      <c r="E158" s="42"/>
      <c r="F158" s="213" t="s">
        <v>909</v>
      </c>
      <c r="G158" s="42"/>
      <c r="H158" s="42"/>
      <c r="I158" s="149"/>
      <c r="J158" s="42"/>
      <c r="K158" s="42"/>
      <c r="L158" s="46"/>
      <c r="M158" s="214"/>
      <c r="N158" s="215"/>
      <c r="O158" s="87"/>
      <c r="P158" s="87"/>
      <c r="Q158" s="87"/>
      <c r="R158" s="87"/>
      <c r="S158" s="87"/>
      <c r="T158" s="87"/>
      <c r="U158" s="88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142</v>
      </c>
      <c r="AU158" s="18" t="s">
        <v>80</v>
      </c>
    </row>
    <row r="159" s="2" customFormat="1">
      <c r="A159" s="40"/>
      <c r="B159" s="41"/>
      <c r="C159" s="42"/>
      <c r="D159" s="212" t="s">
        <v>144</v>
      </c>
      <c r="E159" s="42"/>
      <c r="F159" s="216" t="s">
        <v>910</v>
      </c>
      <c r="G159" s="42"/>
      <c r="H159" s="42"/>
      <c r="I159" s="149"/>
      <c r="J159" s="42"/>
      <c r="K159" s="42"/>
      <c r="L159" s="46"/>
      <c r="M159" s="214"/>
      <c r="N159" s="215"/>
      <c r="O159" s="87"/>
      <c r="P159" s="87"/>
      <c r="Q159" s="87"/>
      <c r="R159" s="87"/>
      <c r="S159" s="87"/>
      <c r="T159" s="87"/>
      <c r="U159" s="88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144</v>
      </c>
      <c r="AU159" s="18" t="s">
        <v>80</v>
      </c>
    </row>
    <row r="160" s="12" customFormat="1">
      <c r="A160" s="12"/>
      <c r="B160" s="245"/>
      <c r="C160" s="246"/>
      <c r="D160" s="212" t="s">
        <v>838</v>
      </c>
      <c r="E160" s="247" t="s">
        <v>39</v>
      </c>
      <c r="F160" s="248" t="s">
        <v>911</v>
      </c>
      <c r="G160" s="246"/>
      <c r="H160" s="249">
        <v>390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3"/>
      <c r="U160" s="254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55" t="s">
        <v>838</v>
      </c>
      <c r="AU160" s="255" t="s">
        <v>80</v>
      </c>
      <c r="AV160" s="12" t="s">
        <v>89</v>
      </c>
      <c r="AW160" s="12" t="s">
        <v>41</v>
      </c>
      <c r="AX160" s="12" t="s">
        <v>80</v>
      </c>
      <c r="AY160" s="255" t="s">
        <v>140</v>
      </c>
    </row>
    <row r="161" s="13" customFormat="1">
      <c r="A161" s="13"/>
      <c r="B161" s="256"/>
      <c r="C161" s="257"/>
      <c r="D161" s="212" t="s">
        <v>838</v>
      </c>
      <c r="E161" s="258" t="s">
        <v>912</v>
      </c>
      <c r="F161" s="259" t="s">
        <v>840</v>
      </c>
      <c r="G161" s="257"/>
      <c r="H161" s="260">
        <v>390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4"/>
      <c r="U161" s="265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6" t="s">
        <v>838</v>
      </c>
      <c r="AU161" s="266" t="s">
        <v>80</v>
      </c>
      <c r="AV161" s="13" t="s">
        <v>139</v>
      </c>
      <c r="AW161" s="13" t="s">
        <v>41</v>
      </c>
      <c r="AX161" s="13" t="s">
        <v>87</v>
      </c>
      <c r="AY161" s="266" t="s">
        <v>140</v>
      </c>
    </row>
    <row r="162" s="2" customFormat="1" ht="21.75" customHeight="1">
      <c r="A162" s="40"/>
      <c r="B162" s="41"/>
      <c r="C162" s="199" t="s">
        <v>7</v>
      </c>
      <c r="D162" s="199" t="s">
        <v>135</v>
      </c>
      <c r="E162" s="200" t="s">
        <v>239</v>
      </c>
      <c r="F162" s="201" t="s">
        <v>240</v>
      </c>
      <c r="G162" s="202" t="s">
        <v>241</v>
      </c>
      <c r="H162" s="203">
        <v>4</v>
      </c>
      <c r="I162" s="204"/>
      <c r="J162" s="205">
        <f>ROUND(I162*H162,2)</f>
        <v>0</v>
      </c>
      <c r="K162" s="201" t="s">
        <v>39</v>
      </c>
      <c r="L162" s="46"/>
      <c r="M162" s="206" t="s">
        <v>39</v>
      </c>
      <c r="N162" s="207" t="s">
        <v>53</v>
      </c>
      <c r="O162" s="8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8">
        <f>S162*H162</f>
        <v>0</v>
      </c>
      <c r="U162" s="209" t="s">
        <v>39</v>
      </c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139</v>
      </c>
      <c r="AT162" s="210" t="s">
        <v>135</v>
      </c>
      <c r="AU162" s="210" t="s">
        <v>80</v>
      </c>
      <c r="AY162" s="18" t="s">
        <v>140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8" t="s">
        <v>139</v>
      </c>
      <c r="BK162" s="211">
        <f>ROUND(I162*H162,2)</f>
        <v>0</v>
      </c>
      <c r="BL162" s="18" t="s">
        <v>139</v>
      </c>
      <c r="BM162" s="210" t="s">
        <v>913</v>
      </c>
    </row>
    <row r="163" s="2" customFormat="1">
      <c r="A163" s="40"/>
      <c r="B163" s="41"/>
      <c r="C163" s="42"/>
      <c r="D163" s="212" t="s">
        <v>142</v>
      </c>
      <c r="E163" s="42"/>
      <c r="F163" s="213" t="s">
        <v>243</v>
      </c>
      <c r="G163" s="42"/>
      <c r="H163" s="42"/>
      <c r="I163" s="149"/>
      <c r="J163" s="42"/>
      <c r="K163" s="42"/>
      <c r="L163" s="46"/>
      <c r="M163" s="214"/>
      <c r="N163" s="215"/>
      <c r="O163" s="87"/>
      <c r="P163" s="87"/>
      <c r="Q163" s="87"/>
      <c r="R163" s="87"/>
      <c r="S163" s="87"/>
      <c r="T163" s="87"/>
      <c r="U163" s="88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142</v>
      </c>
      <c r="AU163" s="18" t="s">
        <v>80</v>
      </c>
    </row>
    <row r="164" s="2" customFormat="1">
      <c r="A164" s="40"/>
      <c r="B164" s="41"/>
      <c r="C164" s="42"/>
      <c r="D164" s="212" t="s">
        <v>144</v>
      </c>
      <c r="E164" s="42"/>
      <c r="F164" s="216" t="s">
        <v>914</v>
      </c>
      <c r="G164" s="42"/>
      <c r="H164" s="42"/>
      <c r="I164" s="149"/>
      <c r="J164" s="42"/>
      <c r="K164" s="42"/>
      <c r="L164" s="46"/>
      <c r="M164" s="214"/>
      <c r="N164" s="215"/>
      <c r="O164" s="87"/>
      <c r="P164" s="87"/>
      <c r="Q164" s="87"/>
      <c r="R164" s="87"/>
      <c r="S164" s="87"/>
      <c r="T164" s="87"/>
      <c r="U164" s="88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144</v>
      </c>
      <c r="AU164" s="18" t="s">
        <v>80</v>
      </c>
    </row>
    <row r="165" s="2" customFormat="1" ht="21.75" customHeight="1">
      <c r="A165" s="40"/>
      <c r="B165" s="41"/>
      <c r="C165" s="199" t="s">
        <v>258</v>
      </c>
      <c r="D165" s="199" t="s">
        <v>135</v>
      </c>
      <c r="E165" s="200" t="s">
        <v>915</v>
      </c>
      <c r="F165" s="201" t="s">
        <v>916</v>
      </c>
      <c r="G165" s="202" t="s">
        <v>241</v>
      </c>
      <c r="H165" s="203">
        <v>6</v>
      </c>
      <c r="I165" s="204"/>
      <c r="J165" s="205">
        <f>ROUND(I165*H165,2)</f>
        <v>0</v>
      </c>
      <c r="K165" s="201" t="s">
        <v>39</v>
      </c>
      <c r="L165" s="46"/>
      <c r="M165" s="206" t="s">
        <v>39</v>
      </c>
      <c r="N165" s="207" t="s">
        <v>53</v>
      </c>
      <c r="O165" s="87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8">
        <f>S165*H165</f>
        <v>0</v>
      </c>
      <c r="U165" s="209" t="s">
        <v>39</v>
      </c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0" t="s">
        <v>139</v>
      </c>
      <c r="AT165" s="210" t="s">
        <v>135</v>
      </c>
      <c r="AU165" s="210" t="s">
        <v>80</v>
      </c>
      <c r="AY165" s="18" t="s">
        <v>140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8" t="s">
        <v>139</v>
      </c>
      <c r="BK165" s="211">
        <f>ROUND(I165*H165,2)</f>
        <v>0</v>
      </c>
      <c r="BL165" s="18" t="s">
        <v>139</v>
      </c>
      <c r="BM165" s="210" t="s">
        <v>917</v>
      </c>
    </row>
    <row r="166" s="2" customFormat="1">
      <c r="A166" s="40"/>
      <c r="B166" s="41"/>
      <c r="C166" s="42"/>
      <c r="D166" s="212" t="s">
        <v>142</v>
      </c>
      <c r="E166" s="42"/>
      <c r="F166" s="213" t="s">
        <v>918</v>
      </c>
      <c r="G166" s="42"/>
      <c r="H166" s="42"/>
      <c r="I166" s="149"/>
      <c r="J166" s="42"/>
      <c r="K166" s="42"/>
      <c r="L166" s="46"/>
      <c r="M166" s="214"/>
      <c r="N166" s="215"/>
      <c r="O166" s="87"/>
      <c r="P166" s="87"/>
      <c r="Q166" s="87"/>
      <c r="R166" s="87"/>
      <c r="S166" s="87"/>
      <c r="T166" s="87"/>
      <c r="U166" s="88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142</v>
      </c>
      <c r="AU166" s="18" t="s">
        <v>80</v>
      </c>
    </row>
    <row r="167" s="2" customFormat="1">
      <c r="A167" s="40"/>
      <c r="B167" s="41"/>
      <c r="C167" s="42"/>
      <c r="D167" s="212" t="s">
        <v>144</v>
      </c>
      <c r="E167" s="42"/>
      <c r="F167" s="216" t="s">
        <v>919</v>
      </c>
      <c r="G167" s="42"/>
      <c r="H167" s="42"/>
      <c r="I167" s="149"/>
      <c r="J167" s="42"/>
      <c r="K167" s="42"/>
      <c r="L167" s="46"/>
      <c r="M167" s="214"/>
      <c r="N167" s="215"/>
      <c r="O167" s="87"/>
      <c r="P167" s="87"/>
      <c r="Q167" s="87"/>
      <c r="R167" s="87"/>
      <c r="S167" s="87"/>
      <c r="T167" s="87"/>
      <c r="U167" s="88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144</v>
      </c>
      <c r="AU167" s="18" t="s">
        <v>80</v>
      </c>
    </row>
    <row r="168" s="2" customFormat="1" ht="21.75" customHeight="1">
      <c r="A168" s="40"/>
      <c r="B168" s="41"/>
      <c r="C168" s="199" t="s">
        <v>264</v>
      </c>
      <c r="D168" s="199" t="s">
        <v>135</v>
      </c>
      <c r="E168" s="200" t="s">
        <v>920</v>
      </c>
      <c r="F168" s="201" t="s">
        <v>921</v>
      </c>
      <c r="G168" s="202" t="s">
        <v>241</v>
      </c>
      <c r="H168" s="203">
        <v>3</v>
      </c>
      <c r="I168" s="204"/>
      <c r="J168" s="205">
        <f>ROUND(I168*H168,2)</f>
        <v>0</v>
      </c>
      <c r="K168" s="201" t="s">
        <v>39</v>
      </c>
      <c r="L168" s="46"/>
      <c r="M168" s="206" t="s">
        <v>39</v>
      </c>
      <c r="N168" s="207" t="s">
        <v>53</v>
      </c>
      <c r="O168" s="87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8">
        <f>S168*H168</f>
        <v>0</v>
      </c>
      <c r="U168" s="209" t="s">
        <v>39</v>
      </c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0" t="s">
        <v>139</v>
      </c>
      <c r="AT168" s="210" t="s">
        <v>135</v>
      </c>
      <c r="AU168" s="210" t="s">
        <v>80</v>
      </c>
      <c r="AY168" s="18" t="s">
        <v>140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8" t="s">
        <v>139</v>
      </c>
      <c r="BK168" s="211">
        <f>ROUND(I168*H168,2)</f>
        <v>0</v>
      </c>
      <c r="BL168" s="18" t="s">
        <v>139</v>
      </c>
      <c r="BM168" s="210" t="s">
        <v>922</v>
      </c>
    </row>
    <row r="169" s="2" customFormat="1">
      <c r="A169" s="40"/>
      <c r="B169" s="41"/>
      <c r="C169" s="42"/>
      <c r="D169" s="212" t="s">
        <v>142</v>
      </c>
      <c r="E169" s="42"/>
      <c r="F169" s="213" t="s">
        <v>923</v>
      </c>
      <c r="G169" s="42"/>
      <c r="H169" s="42"/>
      <c r="I169" s="149"/>
      <c r="J169" s="42"/>
      <c r="K169" s="42"/>
      <c r="L169" s="46"/>
      <c r="M169" s="214"/>
      <c r="N169" s="215"/>
      <c r="O169" s="87"/>
      <c r="P169" s="87"/>
      <c r="Q169" s="87"/>
      <c r="R169" s="87"/>
      <c r="S169" s="87"/>
      <c r="T169" s="87"/>
      <c r="U169" s="88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142</v>
      </c>
      <c r="AU169" s="18" t="s">
        <v>80</v>
      </c>
    </row>
    <row r="170" s="2" customFormat="1" ht="33" customHeight="1">
      <c r="A170" s="40"/>
      <c r="B170" s="41"/>
      <c r="C170" s="199" t="s">
        <v>269</v>
      </c>
      <c r="D170" s="199" t="s">
        <v>135</v>
      </c>
      <c r="E170" s="200" t="s">
        <v>924</v>
      </c>
      <c r="F170" s="201" t="s">
        <v>925</v>
      </c>
      <c r="G170" s="202" t="s">
        <v>148</v>
      </c>
      <c r="H170" s="203">
        <v>500</v>
      </c>
      <c r="I170" s="204"/>
      <c r="J170" s="205">
        <f>ROUND(I170*H170,2)</f>
        <v>0</v>
      </c>
      <c r="K170" s="201" t="s">
        <v>39</v>
      </c>
      <c r="L170" s="46"/>
      <c r="M170" s="206" t="s">
        <v>39</v>
      </c>
      <c r="N170" s="207" t="s">
        <v>53</v>
      </c>
      <c r="O170" s="87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8">
        <f>S170*H170</f>
        <v>0</v>
      </c>
      <c r="U170" s="209" t="s">
        <v>39</v>
      </c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0" t="s">
        <v>139</v>
      </c>
      <c r="AT170" s="210" t="s">
        <v>135</v>
      </c>
      <c r="AU170" s="210" t="s">
        <v>80</v>
      </c>
      <c r="AY170" s="18" t="s">
        <v>140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8" t="s">
        <v>139</v>
      </c>
      <c r="BK170" s="211">
        <f>ROUND(I170*H170,2)</f>
        <v>0</v>
      </c>
      <c r="BL170" s="18" t="s">
        <v>139</v>
      </c>
      <c r="BM170" s="210" t="s">
        <v>926</v>
      </c>
    </row>
    <row r="171" s="2" customFormat="1">
      <c r="A171" s="40"/>
      <c r="B171" s="41"/>
      <c r="C171" s="42"/>
      <c r="D171" s="212" t="s">
        <v>142</v>
      </c>
      <c r="E171" s="42"/>
      <c r="F171" s="213" t="s">
        <v>927</v>
      </c>
      <c r="G171" s="42"/>
      <c r="H171" s="42"/>
      <c r="I171" s="149"/>
      <c r="J171" s="42"/>
      <c r="K171" s="42"/>
      <c r="L171" s="46"/>
      <c r="M171" s="214"/>
      <c r="N171" s="215"/>
      <c r="O171" s="87"/>
      <c r="P171" s="87"/>
      <c r="Q171" s="87"/>
      <c r="R171" s="87"/>
      <c r="S171" s="87"/>
      <c r="T171" s="87"/>
      <c r="U171" s="88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142</v>
      </c>
      <c r="AU171" s="18" t="s">
        <v>80</v>
      </c>
    </row>
    <row r="172" s="12" customFormat="1">
      <c r="A172" s="12"/>
      <c r="B172" s="245"/>
      <c r="C172" s="246"/>
      <c r="D172" s="212" t="s">
        <v>838</v>
      </c>
      <c r="E172" s="247" t="s">
        <v>39</v>
      </c>
      <c r="F172" s="248" t="s">
        <v>928</v>
      </c>
      <c r="G172" s="246"/>
      <c r="H172" s="249">
        <v>450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3"/>
      <c r="U172" s="254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55" t="s">
        <v>838</v>
      </c>
      <c r="AU172" s="255" t="s">
        <v>80</v>
      </c>
      <c r="AV172" s="12" t="s">
        <v>89</v>
      </c>
      <c r="AW172" s="12" t="s">
        <v>41</v>
      </c>
      <c r="AX172" s="12" t="s">
        <v>80</v>
      </c>
      <c r="AY172" s="255" t="s">
        <v>140</v>
      </c>
    </row>
    <row r="173" s="12" customFormat="1">
      <c r="A173" s="12"/>
      <c r="B173" s="245"/>
      <c r="C173" s="246"/>
      <c r="D173" s="212" t="s">
        <v>838</v>
      </c>
      <c r="E173" s="247" t="s">
        <v>39</v>
      </c>
      <c r="F173" s="248" t="s">
        <v>929</v>
      </c>
      <c r="G173" s="246"/>
      <c r="H173" s="249">
        <v>50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3"/>
      <c r="U173" s="254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55" t="s">
        <v>838</v>
      </c>
      <c r="AU173" s="255" t="s">
        <v>80</v>
      </c>
      <c r="AV173" s="12" t="s">
        <v>89</v>
      </c>
      <c r="AW173" s="12" t="s">
        <v>41</v>
      </c>
      <c r="AX173" s="12" t="s">
        <v>80</v>
      </c>
      <c r="AY173" s="255" t="s">
        <v>140</v>
      </c>
    </row>
    <row r="174" s="13" customFormat="1">
      <c r="A174" s="13"/>
      <c r="B174" s="256"/>
      <c r="C174" s="257"/>
      <c r="D174" s="212" t="s">
        <v>838</v>
      </c>
      <c r="E174" s="258" t="s">
        <v>825</v>
      </c>
      <c r="F174" s="259" t="s">
        <v>840</v>
      </c>
      <c r="G174" s="257"/>
      <c r="H174" s="260">
        <v>500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4"/>
      <c r="U174" s="265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838</v>
      </c>
      <c r="AU174" s="266" t="s">
        <v>80</v>
      </c>
      <c r="AV174" s="13" t="s">
        <v>139</v>
      </c>
      <c r="AW174" s="13" t="s">
        <v>41</v>
      </c>
      <c r="AX174" s="13" t="s">
        <v>87</v>
      </c>
      <c r="AY174" s="266" t="s">
        <v>140</v>
      </c>
    </row>
    <row r="175" s="2" customFormat="1" ht="33" customHeight="1">
      <c r="A175" s="40"/>
      <c r="B175" s="41"/>
      <c r="C175" s="199" t="s">
        <v>275</v>
      </c>
      <c r="D175" s="199" t="s">
        <v>135</v>
      </c>
      <c r="E175" s="200" t="s">
        <v>930</v>
      </c>
      <c r="F175" s="201" t="s">
        <v>931</v>
      </c>
      <c r="G175" s="202" t="s">
        <v>148</v>
      </c>
      <c r="H175" s="203">
        <v>500</v>
      </c>
      <c r="I175" s="204"/>
      <c r="J175" s="205">
        <f>ROUND(I175*H175,2)</f>
        <v>0</v>
      </c>
      <c r="K175" s="201" t="s">
        <v>39</v>
      </c>
      <c r="L175" s="46"/>
      <c r="M175" s="206" t="s">
        <v>39</v>
      </c>
      <c r="N175" s="207" t="s">
        <v>53</v>
      </c>
      <c r="O175" s="87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8">
        <f>S175*H175</f>
        <v>0</v>
      </c>
      <c r="U175" s="209" t="s">
        <v>39</v>
      </c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0" t="s">
        <v>139</v>
      </c>
      <c r="AT175" s="210" t="s">
        <v>135</v>
      </c>
      <c r="AU175" s="210" t="s">
        <v>80</v>
      </c>
      <c r="AY175" s="18" t="s">
        <v>140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8" t="s">
        <v>139</v>
      </c>
      <c r="BK175" s="211">
        <f>ROUND(I175*H175,2)</f>
        <v>0</v>
      </c>
      <c r="BL175" s="18" t="s">
        <v>139</v>
      </c>
      <c r="BM175" s="210" t="s">
        <v>932</v>
      </c>
    </row>
    <row r="176" s="2" customFormat="1">
      <c r="A176" s="40"/>
      <c r="B176" s="41"/>
      <c r="C176" s="42"/>
      <c r="D176" s="212" t="s">
        <v>142</v>
      </c>
      <c r="E176" s="42"/>
      <c r="F176" s="213" t="s">
        <v>933</v>
      </c>
      <c r="G176" s="42"/>
      <c r="H176" s="42"/>
      <c r="I176" s="149"/>
      <c r="J176" s="42"/>
      <c r="K176" s="42"/>
      <c r="L176" s="46"/>
      <c r="M176" s="214"/>
      <c r="N176" s="215"/>
      <c r="O176" s="87"/>
      <c r="P176" s="87"/>
      <c r="Q176" s="87"/>
      <c r="R176" s="87"/>
      <c r="S176" s="87"/>
      <c r="T176" s="87"/>
      <c r="U176" s="88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142</v>
      </c>
      <c r="AU176" s="18" t="s">
        <v>80</v>
      </c>
    </row>
    <row r="177" s="2" customFormat="1">
      <c r="A177" s="40"/>
      <c r="B177" s="41"/>
      <c r="C177" s="42"/>
      <c r="D177" s="212" t="s">
        <v>144</v>
      </c>
      <c r="E177" s="42"/>
      <c r="F177" s="216" t="s">
        <v>934</v>
      </c>
      <c r="G177" s="42"/>
      <c r="H177" s="42"/>
      <c r="I177" s="149"/>
      <c r="J177" s="42"/>
      <c r="K177" s="42"/>
      <c r="L177" s="46"/>
      <c r="M177" s="214"/>
      <c r="N177" s="215"/>
      <c r="O177" s="87"/>
      <c r="P177" s="87"/>
      <c r="Q177" s="87"/>
      <c r="R177" s="87"/>
      <c r="S177" s="87"/>
      <c r="T177" s="87"/>
      <c r="U177" s="88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144</v>
      </c>
      <c r="AU177" s="18" t="s">
        <v>80</v>
      </c>
    </row>
    <row r="178" s="12" customFormat="1">
      <c r="A178" s="12"/>
      <c r="B178" s="245"/>
      <c r="C178" s="246"/>
      <c r="D178" s="212" t="s">
        <v>838</v>
      </c>
      <c r="E178" s="247" t="s">
        <v>39</v>
      </c>
      <c r="F178" s="248" t="s">
        <v>825</v>
      </c>
      <c r="G178" s="246"/>
      <c r="H178" s="249">
        <v>500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3"/>
      <c r="U178" s="254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55" t="s">
        <v>838</v>
      </c>
      <c r="AU178" s="255" t="s">
        <v>80</v>
      </c>
      <c r="AV178" s="12" t="s">
        <v>89</v>
      </c>
      <c r="AW178" s="12" t="s">
        <v>41</v>
      </c>
      <c r="AX178" s="12" t="s">
        <v>80</v>
      </c>
      <c r="AY178" s="255" t="s">
        <v>140</v>
      </c>
    </row>
    <row r="179" s="13" customFormat="1">
      <c r="A179" s="13"/>
      <c r="B179" s="256"/>
      <c r="C179" s="257"/>
      <c r="D179" s="212" t="s">
        <v>838</v>
      </c>
      <c r="E179" s="258" t="s">
        <v>39</v>
      </c>
      <c r="F179" s="259" t="s">
        <v>840</v>
      </c>
      <c r="G179" s="257"/>
      <c r="H179" s="260">
        <v>500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4"/>
      <c r="U179" s="265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838</v>
      </c>
      <c r="AU179" s="266" t="s">
        <v>80</v>
      </c>
      <c r="AV179" s="13" t="s">
        <v>139</v>
      </c>
      <c r="AW179" s="13" t="s">
        <v>41</v>
      </c>
      <c r="AX179" s="13" t="s">
        <v>87</v>
      </c>
      <c r="AY179" s="266" t="s">
        <v>140</v>
      </c>
    </row>
    <row r="180" s="2" customFormat="1" ht="16.5" customHeight="1">
      <c r="A180" s="40"/>
      <c r="B180" s="41"/>
      <c r="C180" s="199" t="s">
        <v>281</v>
      </c>
      <c r="D180" s="199" t="s">
        <v>135</v>
      </c>
      <c r="E180" s="200" t="s">
        <v>935</v>
      </c>
      <c r="F180" s="201" t="s">
        <v>936</v>
      </c>
      <c r="G180" s="202" t="s">
        <v>165</v>
      </c>
      <c r="H180" s="203">
        <v>30</v>
      </c>
      <c r="I180" s="204"/>
      <c r="J180" s="205">
        <f>ROUND(I180*H180,2)</f>
        <v>0</v>
      </c>
      <c r="K180" s="201" t="s">
        <v>39</v>
      </c>
      <c r="L180" s="46"/>
      <c r="M180" s="206" t="s">
        <v>39</v>
      </c>
      <c r="N180" s="207" t="s">
        <v>53</v>
      </c>
      <c r="O180" s="87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8">
        <f>S180*H180</f>
        <v>0</v>
      </c>
      <c r="U180" s="209" t="s">
        <v>39</v>
      </c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139</v>
      </c>
      <c r="AT180" s="210" t="s">
        <v>135</v>
      </c>
      <c r="AU180" s="210" t="s">
        <v>80</v>
      </c>
      <c r="AY180" s="18" t="s">
        <v>140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8" t="s">
        <v>139</v>
      </c>
      <c r="BK180" s="211">
        <f>ROUND(I180*H180,2)</f>
        <v>0</v>
      </c>
      <c r="BL180" s="18" t="s">
        <v>139</v>
      </c>
      <c r="BM180" s="210" t="s">
        <v>937</v>
      </c>
    </row>
    <row r="181" s="2" customFormat="1">
      <c r="A181" s="40"/>
      <c r="B181" s="41"/>
      <c r="C181" s="42"/>
      <c r="D181" s="212" t="s">
        <v>142</v>
      </c>
      <c r="E181" s="42"/>
      <c r="F181" s="213" t="s">
        <v>938</v>
      </c>
      <c r="G181" s="42"/>
      <c r="H181" s="42"/>
      <c r="I181" s="149"/>
      <c r="J181" s="42"/>
      <c r="K181" s="42"/>
      <c r="L181" s="46"/>
      <c r="M181" s="214"/>
      <c r="N181" s="215"/>
      <c r="O181" s="87"/>
      <c r="P181" s="87"/>
      <c r="Q181" s="87"/>
      <c r="R181" s="87"/>
      <c r="S181" s="87"/>
      <c r="T181" s="87"/>
      <c r="U181" s="88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142</v>
      </c>
      <c r="AU181" s="18" t="s">
        <v>80</v>
      </c>
    </row>
    <row r="182" s="2" customFormat="1">
      <c r="A182" s="40"/>
      <c r="B182" s="41"/>
      <c r="C182" s="42"/>
      <c r="D182" s="212" t="s">
        <v>144</v>
      </c>
      <c r="E182" s="42"/>
      <c r="F182" s="216" t="s">
        <v>939</v>
      </c>
      <c r="G182" s="42"/>
      <c r="H182" s="42"/>
      <c r="I182" s="149"/>
      <c r="J182" s="42"/>
      <c r="K182" s="42"/>
      <c r="L182" s="46"/>
      <c r="M182" s="214"/>
      <c r="N182" s="215"/>
      <c r="O182" s="87"/>
      <c r="P182" s="87"/>
      <c r="Q182" s="87"/>
      <c r="R182" s="87"/>
      <c r="S182" s="87"/>
      <c r="T182" s="87"/>
      <c r="U182" s="88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144</v>
      </c>
      <c r="AU182" s="18" t="s">
        <v>80</v>
      </c>
    </row>
    <row r="183" s="2" customFormat="1" ht="16.5" customHeight="1">
      <c r="A183" s="40"/>
      <c r="B183" s="41"/>
      <c r="C183" s="199" t="s">
        <v>287</v>
      </c>
      <c r="D183" s="199" t="s">
        <v>135</v>
      </c>
      <c r="E183" s="200" t="s">
        <v>776</v>
      </c>
      <c r="F183" s="201" t="s">
        <v>777</v>
      </c>
      <c r="G183" s="202" t="s">
        <v>165</v>
      </c>
      <c r="H183" s="203">
        <v>30</v>
      </c>
      <c r="I183" s="204"/>
      <c r="J183" s="205">
        <f>ROUND(I183*H183,2)</f>
        <v>0</v>
      </c>
      <c r="K183" s="201" t="s">
        <v>39</v>
      </c>
      <c r="L183" s="46"/>
      <c r="M183" s="206" t="s">
        <v>39</v>
      </c>
      <c r="N183" s="207" t="s">
        <v>53</v>
      </c>
      <c r="O183" s="87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8">
        <f>S183*H183</f>
        <v>0</v>
      </c>
      <c r="U183" s="209" t="s">
        <v>39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0" t="s">
        <v>139</v>
      </c>
      <c r="AT183" s="210" t="s">
        <v>135</v>
      </c>
      <c r="AU183" s="210" t="s">
        <v>80</v>
      </c>
      <c r="AY183" s="18" t="s">
        <v>140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8" t="s">
        <v>139</v>
      </c>
      <c r="BK183" s="211">
        <f>ROUND(I183*H183,2)</f>
        <v>0</v>
      </c>
      <c r="BL183" s="18" t="s">
        <v>139</v>
      </c>
      <c r="BM183" s="210" t="s">
        <v>940</v>
      </c>
    </row>
    <row r="184" s="2" customFormat="1">
      <c r="A184" s="40"/>
      <c r="B184" s="41"/>
      <c r="C184" s="42"/>
      <c r="D184" s="212" t="s">
        <v>142</v>
      </c>
      <c r="E184" s="42"/>
      <c r="F184" s="213" t="s">
        <v>779</v>
      </c>
      <c r="G184" s="42"/>
      <c r="H184" s="42"/>
      <c r="I184" s="149"/>
      <c r="J184" s="42"/>
      <c r="K184" s="42"/>
      <c r="L184" s="46"/>
      <c r="M184" s="214"/>
      <c r="N184" s="215"/>
      <c r="O184" s="87"/>
      <c r="P184" s="87"/>
      <c r="Q184" s="87"/>
      <c r="R184" s="87"/>
      <c r="S184" s="87"/>
      <c r="T184" s="87"/>
      <c r="U184" s="88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142</v>
      </c>
      <c r="AU184" s="18" t="s">
        <v>80</v>
      </c>
    </row>
    <row r="185" s="2" customFormat="1">
      <c r="A185" s="40"/>
      <c r="B185" s="41"/>
      <c r="C185" s="42"/>
      <c r="D185" s="212" t="s">
        <v>144</v>
      </c>
      <c r="E185" s="42"/>
      <c r="F185" s="216" t="s">
        <v>939</v>
      </c>
      <c r="G185" s="42"/>
      <c r="H185" s="42"/>
      <c r="I185" s="149"/>
      <c r="J185" s="42"/>
      <c r="K185" s="42"/>
      <c r="L185" s="46"/>
      <c r="M185" s="214"/>
      <c r="N185" s="215"/>
      <c r="O185" s="87"/>
      <c r="P185" s="87"/>
      <c r="Q185" s="87"/>
      <c r="R185" s="87"/>
      <c r="S185" s="87"/>
      <c r="T185" s="87"/>
      <c r="U185" s="88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144</v>
      </c>
      <c r="AU185" s="18" t="s">
        <v>80</v>
      </c>
    </row>
    <row r="186" s="2" customFormat="1" ht="16.5" customHeight="1">
      <c r="A186" s="40"/>
      <c r="B186" s="41"/>
      <c r="C186" s="199" t="s">
        <v>292</v>
      </c>
      <c r="D186" s="199" t="s">
        <v>135</v>
      </c>
      <c r="E186" s="200" t="s">
        <v>941</v>
      </c>
      <c r="F186" s="201" t="s">
        <v>942</v>
      </c>
      <c r="G186" s="202" t="s">
        <v>165</v>
      </c>
      <c r="H186" s="203">
        <v>10</v>
      </c>
      <c r="I186" s="204"/>
      <c r="J186" s="205">
        <f>ROUND(I186*H186,2)</f>
        <v>0</v>
      </c>
      <c r="K186" s="201" t="s">
        <v>39</v>
      </c>
      <c r="L186" s="46"/>
      <c r="M186" s="206" t="s">
        <v>39</v>
      </c>
      <c r="N186" s="207" t="s">
        <v>53</v>
      </c>
      <c r="O186" s="87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8">
        <f>S186*H186</f>
        <v>0</v>
      </c>
      <c r="U186" s="209" t="s">
        <v>39</v>
      </c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0" t="s">
        <v>139</v>
      </c>
      <c r="AT186" s="210" t="s">
        <v>135</v>
      </c>
      <c r="AU186" s="210" t="s">
        <v>80</v>
      </c>
      <c r="AY186" s="18" t="s">
        <v>140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8" t="s">
        <v>139</v>
      </c>
      <c r="BK186" s="211">
        <f>ROUND(I186*H186,2)</f>
        <v>0</v>
      </c>
      <c r="BL186" s="18" t="s">
        <v>139</v>
      </c>
      <c r="BM186" s="210" t="s">
        <v>943</v>
      </c>
    </row>
    <row r="187" s="2" customFormat="1">
      <c r="A187" s="40"/>
      <c r="B187" s="41"/>
      <c r="C187" s="42"/>
      <c r="D187" s="212" t="s">
        <v>142</v>
      </c>
      <c r="E187" s="42"/>
      <c r="F187" s="213" t="s">
        <v>944</v>
      </c>
      <c r="G187" s="42"/>
      <c r="H187" s="42"/>
      <c r="I187" s="149"/>
      <c r="J187" s="42"/>
      <c r="K187" s="42"/>
      <c r="L187" s="46"/>
      <c r="M187" s="214"/>
      <c r="N187" s="215"/>
      <c r="O187" s="87"/>
      <c r="P187" s="87"/>
      <c r="Q187" s="87"/>
      <c r="R187" s="87"/>
      <c r="S187" s="87"/>
      <c r="T187" s="87"/>
      <c r="U187" s="88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142</v>
      </c>
      <c r="AU187" s="18" t="s">
        <v>80</v>
      </c>
    </row>
    <row r="188" s="2" customFormat="1">
      <c r="A188" s="40"/>
      <c r="B188" s="41"/>
      <c r="C188" s="42"/>
      <c r="D188" s="212" t="s">
        <v>144</v>
      </c>
      <c r="E188" s="42"/>
      <c r="F188" s="216" t="s">
        <v>945</v>
      </c>
      <c r="G188" s="42"/>
      <c r="H188" s="42"/>
      <c r="I188" s="149"/>
      <c r="J188" s="42"/>
      <c r="K188" s="42"/>
      <c r="L188" s="46"/>
      <c r="M188" s="214"/>
      <c r="N188" s="215"/>
      <c r="O188" s="87"/>
      <c r="P188" s="87"/>
      <c r="Q188" s="87"/>
      <c r="R188" s="87"/>
      <c r="S188" s="87"/>
      <c r="T188" s="87"/>
      <c r="U188" s="88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144</v>
      </c>
      <c r="AU188" s="18" t="s">
        <v>80</v>
      </c>
    </row>
    <row r="189" s="2" customFormat="1" ht="21.75" customHeight="1">
      <c r="A189" s="40"/>
      <c r="B189" s="41"/>
      <c r="C189" s="199" t="s">
        <v>297</v>
      </c>
      <c r="D189" s="199" t="s">
        <v>135</v>
      </c>
      <c r="E189" s="200" t="s">
        <v>946</v>
      </c>
      <c r="F189" s="201" t="s">
        <v>947</v>
      </c>
      <c r="G189" s="202" t="s">
        <v>148</v>
      </c>
      <c r="H189" s="203">
        <v>131</v>
      </c>
      <c r="I189" s="204"/>
      <c r="J189" s="205">
        <f>ROUND(I189*H189,2)</f>
        <v>0</v>
      </c>
      <c r="K189" s="201" t="s">
        <v>752</v>
      </c>
      <c r="L189" s="46"/>
      <c r="M189" s="206" t="s">
        <v>39</v>
      </c>
      <c r="N189" s="207" t="s">
        <v>53</v>
      </c>
      <c r="O189" s="87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8">
        <f>S189*H189</f>
        <v>0</v>
      </c>
      <c r="U189" s="209" t="s">
        <v>39</v>
      </c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139</v>
      </c>
      <c r="AT189" s="210" t="s">
        <v>135</v>
      </c>
      <c r="AU189" s="210" t="s">
        <v>80</v>
      </c>
      <c r="AY189" s="18" t="s">
        <v>140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8" t="s">
        <v>139</v>
      </c>
      <c r="BK189" s="211">
        <f>ROUND(I189*H189,2)</f>
        <v>0</v>
      </c>
      <c r="BL189" s="18" t="s">
        <v>139</v>
      </c>
      <c r="BM189" s="210" t="s">
        <v>948</v>
      </c>
    </row>
    <row r="190" s="2" customFormat="1">
      <c r="A190" s="40"/>
      <c r="B190" s="41"/>
      <c r="C190" s="42"/>
      <c r="D190" s="212" t="s">
        <v>142</v>
      </c>
      <c r="E190" s="42"/>
      <c r="F190" s="213" t="s">
        <v>949</v>
      </c>
      <c r="G190" s="42"/>
      <c r="H190" s="42"/>
      <c r="I190" s="149"/>
      <c r="J190" s="42"/>
      <c r="K190" s="42"/>
      <c r="L190" s="46"/>
      <c r="M190" s="214"/>
      <c r="N190" s="215"/>
      <c r="O190" s="87"/>
      <c r="P190" s="87"/>
      <c r="Q190" s="87"/>
      <c r="R190" s="87"/>
      <c r="S190" s="87"/>
      <c r="T190" s="87"/>
      <c r="U190" s="88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142</v>
      </c>
      <c r="AU190" s="18" t="s">
        <v>80</v>
      </c>
    </row>
    <row r="191" s="2" customFormat="1">
      <c r="A191" s="40"/>
      <c r="B191" s="41"/>
      <c r="C191" s="42"/>
      <c r="D191" s="212" t="s">
        <v>754</v>
      </c>
      <c r="E191" s="42"/>
      <c r="F191" s="216" t="s">
        <v>950</v>
      </c>
      <c r="G191" s="42"/>
      <c r="H191" s="42"/>
      <c r="I191" s="149"/>
      <c r="J191" s="42"/>
      <c r="K191" s="42"/>
      <c r="L191" s="46"/>
      <c r="M191" s="214"/>
      <c r="N191" s="215"/>
      <c r="O191" s="87"/>
      <c r="P191" s="87"/>
      <c r="Q191" s="87"/>
      <c r="R191" s="87"/>
      <c r="S191" s="87"/>
      <c r="T191" s="87"/>
      <c r="U191" s="88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754</v>
      </c>
      <c r="AU191" s="18" t="s">
        <v>80</v>
      </c>
    </row>
    <row r="192" s="12" customFormat="1">
      <c r="A192" s="12"/>
      <c r="B192" s="245"/>
      <c r="C192" s="246"/>
      <c r="D192" s="212" t="s">
        <v>838</v>
      </c>
      <c r="E192" s="247" t="s">
        <v>39</v>
      </c>
      <c r="F192" s="248" t="s">
        <v>951</v>
      </c>
      <c r="G192" s="246"/>
      <c r="H192" s="249">
        <v>131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3"/>
      <c r="U192" s="254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55" t="s">
        <v>838</v>
      </c>
      <c r="AU192" s="255" t="s">
        <v>80</v>
      </c>
      <c r="AV192" s="12" t="s">
        <v>89</v>
      </c>
      <c r="AW192" s="12" t="s">
        <v>41</v>
      </c>
      <c r="AX192" s="12" t="s">
        <v>80</v>
      </c>
      <c r="AY192" s="255" t="s">
        <v>140</v>
      </c>
    </row>
    <row r="193" s="13" customFormat="1">
      <c r="A193" s="13"/>
      <c r="B193" s="256"/>
      <c r="C193" s="257"/>
      <c r="D193" s="212" t="s">
        <v>838</v>
      </c>
      <c r="E193" s="258" t="s">
        <v>812</v>
      </c>
      <c r="F193" s="259" t="s">
        <v>840</v>
      </c>
      <c r="G193" s="257"/>
      <c r="H193" s="260">
        <v>131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4"/>
      <c r="U193" s="265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838</v>
      </c>
      <c r="AU193" s="266" t="s">
        <v>80</v>
      </c>
      <c r="AV193" s="13" t="s">
        <v>139</v>
      </c>
      <c r="AW193" s="13" t="s">
        <v>41</v>
      </c>
      <c r="AX193" s="13" t="s">
        <v>87</v>
      </c>
      <c r="AY193" s="266" t="s">
        <v>140</v>
      </c>
    </row>
    <row r="194" s="2" customFormat="1" ht="16.5" customHeight="1">
      <c r="A194" s="40"/>
      <c r="B194" s="41"/>
      <c r="C194" s="199" t="s">
        <v>302</v>
      </c>
      <c r="D194" s="199" t="s">
        <v>135</v>
      </c>
      <c r="E194" s="200" t="s">
        <v>952</v>
      </c>
      <c r="F194" s="201" t="s">
        <v>953</v>
      </c>
      <c r="G194" s="202" t="s">
        <v>148</v>
      </c>
      <c r="H194" s="203">
        <v>6</v>
      </c>
      <c r="I194" s="204"/>
      <c r="J194" s="205">
        <f>ROUND(I194*H194,2)</f>
        <v>0</v>
      </c>
      <c r="K194" s="201" t="s">
        <v>39</v>
      </c>
      <c r="L194" s="46"/>
      <c r="M194" s="206" t="s">
        <v>39</v>
      </c>
      <c r="N194" s="207" t="s">
        <v>53</v>
      </c>
      <c r="O194" s="87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8">
        <f>S194*H194</f>
        <v>0</v>
      </c>
      <c r="U194" s="209" t="s">
        <v>39</v>
      </c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0" t="s">
        <v>139</v>
      </c>
      <c r="AT194" s="210" t="s">
        <v>135</v>
      </c>
      <c r="AU194" s="210" t="s">
        <v>80</v>
      </c>
      <c r="AY194" s="18" t="s">
        <v>140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8" t="s">
        <v>139</v>
      </c>
      <c r="BK194" s="211">
        <f>ROUND(I194*H194,2)</f>
        <v>0</v>
      </c>
      <c r="BL194" s="18" t="s">
        <v>139</v>
      </c>
      <c r="BM194" s="210" t="s">
        <v>954</v>
      </c>
    </row>
    <row r="195" s="2" customFormat="1">
      <c r="A195" s="40"/>
      <c r="B195" s="41"/>
      <c r="C195" s="42"/>
      <c r="D195" s="212" t="s">
        <v>142</v>
      </c>
      <c r="E195" s="42"/>
      <c r="F195" s="213" t="s">
        <v>955</v>
      </c>
      <c r="G195" s="42"/>
      <c r="H195" s="42"/>
      <c r="I195" s="149"/>
      <c r="J195" s="42"/>
      <c r="K195" s="42"/>
      <c r="L195" s="46"/>
      <c r="M195" s="214"/>
      <c r="N195" s="215"/>
      <c r="O195" s="87"/>
      <c r="P195" s="87"/>
      <c r="Q195" s="87"/>
      <c r="R195" s="87"/>
      <c r="S195" s="87"/>
      <c r="T195" s="87"/>
      <c r="U195" s="88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142</v>
      </c>
      <c r="AU195" s="18" t="s">
        <v>80</v>
      </c>
    </row>
    <row r="196" s="12" customFormat="1">
      <c r="A196" s="12"/>
      <c r="B196" s="245"/>
      <c r="C196" s="246"/>
      <c r="D196" s="212" t="s">
        <v>838</v>
      </c>
      <c r="E196" s="247" t="s">
        <v>39</v>
      </c>
      <c r="F196" s="248" t="s">
        <v>956</v>
      </c>
      <c r="G196" s="246"/>
      <c r="H196" s="249">
        <v>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3"/>
      <c r="U196" s="254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55" t="s">
        <v>838</v>
      </c>
      <c r="AU196" s="255" t="s">
        <v>80</v>
      </c>
      <c r="AV196" s="12" t="s">
        <v>89</v>
      </c>
      <c r="AW196" s="12" t="s">
        <v>41</v>
      </c>
      <c r="AX196" s="12" t="s">
        <v>80</v>
      </c>
      <c r="AY196" s="255" t="s">
        <v>140</v>
      </c>
    </row>
    <row r="197" s="13" customFormat="1">
      <c r="A197" s="13"/>
      <c r="B197" s="256"/>
      <c r="C197" s="257"/>
      <c r="D197" s="212" t="s">
        <v>838</v>
      </c>
      <c r="E197" s="258" t="s">
        <v>815</v>
      </c>
      <c r="F197" s="259" t="s">
        <v>840</v>
      </c>
      <c r="G197" s="257"/>
      <c r="H197" s="260">
        <v>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4"/>
      <c r="U197" s="265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838</v>
      </c>
      <c r="AU197" s="266" t="s">
        <v>80</v>
      </c>
      <c r="AV197" s="13" t="s">
        <v>139</v>
      </c>
      <c r="AW197" s="13" t="s">
        <v>41</v>
      </c>
      <c r="AX197" s="13" t="s">
        <v>87</v>
      </c>
      <c r="AY197" s="266" t="s">
        <v>140</v>
      </c>
    </row>
    <row r="198" s="2" customFormat="1" ht="21.75" customHeight="1">
      <c r="A198" s="40"/>
      <c r="B198" s="41"/>
      <c r="C198" s="199" t="s">
        <v>308</v>
      </c>
      <c r="D198" s="199" t="s">
        <v>135</v>
      </c>
      <c r="E198" s="200" t="s">
        <v>957</v>
      </c>
      <c r="F198" s="201" t="s">
        <v>958</v>
      </c>
      <c r="G198" s="202" t="s">
        <v>138</v>
      </c>
      <c r="H198" s="203">
        <v>2000</v>
      </c>
      <c r="I198" s="204"/>
      <c r="J198" s="205">
        <f>ROUND(I198*H198,2)</f>
        <v>0</v>
      </c>
      <c r="K198" s="201" t="s">
        <v>39</v>
      </c>
      <c r="L198" s="46"/>
      <c r="M198" s="206" t="s">
        <v>39</v>
      </c>
      <c r="N198" s="207" t="s">
        <v>53</v>
      </c>
      <c r="O198" s="87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8">
        <f>S198*H198</f>
        <v>0</v>
      </c>
      <c r="U198" s="209" t="s">
        <v>39</v>
      </c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139</v>
      </c>
      <c r="AT198" s="210" t="s">
        <v>135</v>
      </c>
      <c r="AU198" s="210" t="s">
        <v>80</v>
      </c>
      <c r="AY198" s="18" t="s">
        <v>140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8" t="s">
        <v>139</v>
      </c>
      <c r="BK198" s="211">
        <f>ROUND(I198*H198,2)</f>
        <v>0</v>
      </c>
      <c r="BL198" s="18" t="s">
        <v>139</v>
      </c>
      <c r="BM198" s="210" t="s">
        <v>959</v>
      </c>
    </row>
    <row r="199" s="2" customFormat="1">
      <c r="A199" s="40"/>
      <c r="B199" s="41"/>
      <c r="C199" s="42"/>
      <c r="D199" s="212" t="s">
        <v>142</v>
      </c>
      <c r="E199" s="42"/>
      <c r="F199" s="213" t="s">
        <v>960</v>
      </c>
      <c r="G199" s="42"/>
      <c r="H199" s="42"/>
      <c r="I199" s="149"/>
      <c r="J199" s="42"/>
      <c r="K199" s="42"/>
      <c r="L199" s="46"/>
      <c r="M199" s="214"/>
      <c r="N199" s="215"/>
      <c r="O199" s="87"/>
      <c r="P199" s="87"/>
      <c r="Q199" s="87"/>
      <c r="R199" s="87"/>
      <c r="S199" s="87"/>
      <c r="T199" s="87"/>
      <c r="U199" s="88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142</v>
      </c>
      <c r="AU199" s="18" t="s">
        <v>80</v>
      </c>
    </row>
    <row r="200" s="12" customFormat="1">
      <c r="A200" s="12"/>
      <c r="B200" s="245"/>
      <c r="C200" s="246"/>
      <c r="D200" s="212" t="s">
        <v>838</v>
      </c>
      <c r="E200" s="247" t="s">
        <v>39</v>
      </c>
      <c r="F200" s="248" t="s">
        <v>961</v>
      </c>
      <c r="G200" s="246"/>
      <c r="H200" s="249">
        <v>2000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3"/>
      <c r="U200" s="254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55" t="s">
        <v>838</v>
      </c>
      <c r="AU200" s="255" t="s">
        <v>80</v>
      </c>
      <c r="AV200" s="12" t="s">
        <v>89</v>
      </c>
      <c r="AW200" s="12" t="s">
        <v>41</v>
      </c>
      <c r="AX200" s="12" t="s">
        <v>80</v>
      </c>
      <c r="AY200" s="255" t="s">
        <v>140</v>
      </c>
    </row>
    <row r="201" s="13" customFormat="1">
      <c r="A201" s="13"/>
      <c r="B201" s="256"/>
      <c r="C201" s="257"/>
      <c r="D201" s="212" t="s">
        <v>838</v>
      </c>
      <c r="E201" s="258" t="s">
        <v>817</v>
      </c>
      <c r="F201" s="259" t="s">
        <v>840</v>
      </c>
      <c r="G201" s="257"/>
      <c r="H201" s="260">
        <v>2000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4"/>
      <c r="U201" s="265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838</v>
      </c>
      <c r="AU201" s="266" t="s">
        <v>80</v>
      </c>
      <c r="AV201" s="13" t="s">
        <v>139</v>
      </c>
      <c r="AW201" s="13" t="s">
        <v>41</v>
      </c>
      <c r="AX201" s="13" t="s">
        <v>87</v>
      </c>
      <c r="AY201" s="266" t="s">
        <v>140</v>
      </c>
    </row>
    <row r="202" s="2" customFormat="1" ht="16.5" customHeight="1">
      <c r="A202" s="40"/>
      <c r="B202" s="41"/>
      <c r="C202" s="199" t="s">
        <v>313</v>
      </c>
      <c r="D202" s="199" t="s">
        <v>135</v>
      </c>
      <c r="E202" s="200" t="s">
        <v>962</v>
      </c>
      <c r="F202" s="201" t="s">
        <v>963</v>
      </c>
      <c r="G202" s="202" t="s">
        <v>155</v>
      </c>
      <c r="H202" s="203">
        <v>139.90000000000001</v>
      </c>
      <c r="I202" s="204"/>
      <c r="J202" s="205">
        <f>ROUND(I202*H202,2)</f>
        <v>0</v>
      </c>
      <c r="K202" s="201" t="s">
        <v>39</v>
      </c>
      <c r="L202" s="46"/>
      <c r="M202" s="206" t="s">
        <v>39</v>
      </c>
      <c r="N202" s="207" t="s">
        <v>53</v>
      </c>
      <c r="O202" s="87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8">
        <f>S202*H202</f>
        <v>0</v>
      </c>
      <c r="U202" s="209" t="s">
        <v>39</v>
      </c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0" t="s">
        <v>139</v>
      </c>
      <c r="AT202" s="210" t="s">
        <v>135</v>
      </c>
      <c r="AU202" s="210" t="s">
        <v>80</v>
      </c>
      <c r="AY202" s="18" t="s">
        <v>140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8" t="s">
        <v>139</v>
      </c>
      <c r="BK202" s="211">
        <f>ROUND(I202*H202,2)</f>
        <v>0</v>
      </c>
      <c r="BL202" s="18" t="s">
        <v>139</v>
      </c>
      <c r="BM202" s="210" t="s">
        <v>964</v>
      </c>
    </row>
    <row r="203" s="2" customFormat="1">
      <c r="A203" s="40"/>
      <c r="B203" s="41"/>
      <c r="C203" s="42"/>
      <c r="D203" s="212" t="s">
        <v>142</v>
      </c>
      <c r="E203" s="42"/>
      <c r="F203" s="213" t="s">
        <v>965</v>
      </c>
      <c r="G203" s="42"/>
      <c r="H203" s="42"/>
      <c r="I203" s="149"/>
      <c r="J203" s="42"/>
      <c r="K203" s="42"/>
      <c r="L203" s="46"/>
      <c r="M203" s="214"/>
      <c r="N203" s="215"/>
      <c r="O203" s="87"/>
      <c r="P203" s="87"/>
      <c r="Q203" s="87"/>
      <c r="R203" s="87"/>
      <c r="S203" s="87"/>
      <c r="T203" s="87"/>
      <c r="U203" s="88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142</v>
      </c>
      <c r="AU203" s="18" t="s">
        <v>80</v>
      </c>
    </row>
    <row r="204" s="12" customFormat="1">
      <c r="A204" s="12"/>
      <c r="B204" s="245"/>
      <c r="C204" s="246"/>
      <c r="D204" s="212" t="s">
        <v>838</v>
      </c>
      <c r="E204" s="247" t="s">
        <v>39</v>
      </c>
      <c r="F204" s="248" t="s">
        <v>966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3"/>
      <c r="U204" s="254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55" t="s">
        <v>838</v>
      </c>
      <c r="AU204" s="255" t="s">
        <v>80</v>
      </c>
      <c r="AV204" s="12" t="s">
        <v>89</v>
      </c>
      <c r="AW204" s="12" t="s">
        <v>41</v>
      </c>
      <c r="AX204" s="12" t="s">
        <v>80</v>
      </c>
      <c r="AY204" s="255" t="s">
        <v>140</v>
      </c>
    </row>
    <row r="205" s="12" customFormat="1">
      <c r="A205" s="12"/>
      <c r="B205" s="245"/>
      <c r="C205" s="246"/>
      <c r="D205" s="212" t="s">
        <v>838</v>
      </c>
      <c r="E205" s="247" t="s">
        <v>39</v>
      </c>
      <c r="F205" s="248" t="s">
        <v>967</v>
      </c>
      <c r="G205" s="246"/>
      <c r="H205" s="249">
        <v>20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3"/>
      <c r="U205" s="254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55" t="s">
        <v>838</v>
      </c>
      <c r="AU205" s="255" t="s">
        <v>80</v>
      </c>
      <c r="AV205" s="12" t="s">
        <v>89</v>
      </c>
      <c r="AW205" s="12" t="s">
        <v>41</v>
      </c>
      <c r="AX205" s="12" t="s">
        <v>80</v>
      </c>
      <c r="AY205" s="255" t="s">
        <v>140</v>
      </c>
    </row>
    <row r="206" s="12" customFormat="1">
      <c r="A206" s="12"/>
      <c r="B206" s="245"/>
      <c r="C206" s="246"/>
      <c r="D206" s="212" t="s">
        <v>838</v>
      </c>
      <c r="E206" s="247" t="s">
        <v>39</v>
      </c>
      <c r="F206" s="248" t="s">
        <v>968</v>
      </c>
      <c r="G206" s="246"/>
      <c r="H206" s="249">
        <v>117.90000000000001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3"/>
      <c r="U206" s="254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55" t="s">
        <v>838</v>
      </c>
      <c r="AU206" s="255" t="s">
        <v>80</v>
      </c>
      <c r="AV206" s="12" t="s">
        <v>89</v>
      </c>
      <c r="AW206" s="12" t="s">
        <v>41</v>
      </c>
      <c r="AX206" s="12" t="s">
        <v>80</v>
      </c>
      <c r="AY206" s="255" t="s">
        <v>140</v>
      </c>
    </row>
    <row r="207" s="13" customFormat="1">
      <c r="A207" s="13"/>
      <c r="B207" s="256"/>
      <c r="C207" s="257"/>
      <c r="D207" s="212" t="s">
        <v>838</v>
      </c>
      <c r="E207" s="258" t="s">
        <v>39</v>
      </c>
      <c r="F207" s="259" t="s">
        <v>840</v>
      </c>
      <c r="G207" s="257"/>
      <c r="H207" s="260">
        <v>139.90000000000001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4"/>
      <c r="U207" s="265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838</v>
      </c>
      <c r="AU207" s="266" t="s">
        <v>80</v>
      </c>
      <c r="AV207" s="13" t="s">
        <v>139</v>
      </c>
      <c r="AW207" s="13" t="s">
        <v>41</v>
      </c>
      <c r="AX207" s="13" t="s">
        <v>87</v>
      </c>
      <c r="AY207" s="266" t="s">
        <v>140</v>
      </c>
    </row>
    <row r="208" s="2" customFormat="1" ht="21.75" customHeight="1">
      <c r="A208" s="40"/>
      <c r="B208" s="41"/>
      <c r="C208" s="199" t="s">
        <v>318</v>
      </c>
      <c r="D208" s="199" t="s">
        <v>135</v>
      </c>
      <c r="E208" s="200" t="s">
        <v>325</v>
      </c>
      <c r="F208" s="201" t="s">
        <v>326</v>
      </c>
      <c r="G208" s="202" t="s">
        <v>278</v>
      </c>
      <c r="H208" s="203">
        <v>411.83999999999998</v>
      </c>
      <c r="I208" s="204"/>
      <c r="J208" s="205">
        <f>ROUND(I208*H208,2)</f>
        <v>0</v>
      </c>
      <c r="K208" s="201" t="s">
        <v>752</v>
      </c>
      <c r="L208" s="46"/>
      <c r="M208" s="206" t="s">
        <v>39</v>
      </c>
      <c r="N208" s="207" t="s">
        <v>53</v>
      </c>
      <c r="O208" s="87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8">
        <f>S208*H208</f>
        <v>0</v>
      </c>
      <c r="U208" s="209" t="s">
        <v>39</v>
      </c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0" t="s">
        <v>139</v>
      </c>
      <c r="AT208" s="210" t="s">
        <v>135</v>
      </c>
      <c r="AU208" s="210" t="s">
        <v>80</v>
      </c>
      <c r="AY208" s="18" t="s">
        <v>140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8" t="s">
        <v>139</v>
      </c>
      <c r="BK208" s="211">
        <f>ROUND(I208*H208,2)</f>
        <v>0</v>
      </c>
      <c r="BL208" s="18" t="s">
        <v>139</v>
      </c>
      <c r="BM208" s="210" t="s">
        <v>969</v>
      </c>
    </row>
    <row r="209" s="2" customFormat="1">
      <c r="A209" s="40"/>
      <c r="B209" s="41"/>
      <c r="C209" s="42"/>
      <c r="D209" s="212" t="s">
        <v>142</v>
      </c>
      <c r="E209" s="42"/>
      <c r="F209" s="213" t="s">
        <v>328</v>
      </c>
      <c r="G209" s="42"/>
      <c r="H209" s="42"/>
      <c r="I209" s="149"/>
      <c r="J209" s="42"/>
      <c r="K209" s="42"/>
      <c r="L209" s="46"/>
      <c r="M209" s="214"/>
      <c r="N209" s="215"/>
      <c r="O209" s="87"/>
      <c r="P209" s="87"/>
      <c r="Q209" s="87"/>
      <c r="R209" s="87"/>
      <c r="S209" s="87"/>
      <c r="T209" s="87"/>
      <c r="U209" s="88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142</v>
      </c>
      <c r="AU209" s="18" t="s">
        <v>80</v>
      </c>
    </row>
    <row r="210" s="2" customFormat="1">
      <c r="A210" s="40"/>
      <c r="B210" s="41"/>
      <c r="C210" s="42"/>
      <c r="D210" s="212" t="s">
        <v>754</v>
      </c>
      <c r="E210" s="42"/>
      <c r="F210" s="216" t="s">
        <v>970</v>
      </c>
      <c r="G210" s="42"/>
      <c r="H210" s="42"/>
      <c r="I210" s="149"/>
      <c r="J210" s="42"/>
      <c r="K210" s="42"/>
      <c r="L210" s="46"/>
      <c r="M210" s="214"/>
      <c r="N210" s="215"/>
      <c r="O210" s="87"/>
      <c r="P210" s="87"/>
      <c r="Q210" s="87"/>
      <c r="R210" s="87"/>
      <c r="S210" s="87"/>
      <c r="T210" s="87"/>
      <c r="U210" s="88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754</v>
      </c>
      <c r="AU210" s="18" t="s">
        <v>80</v>
      </c>
    </row>
    <row r="211" s="2" customFormat="1">
      <c r="A211" s="40"/>
      <c r="B211" s="41"/>
      <c r="C211" s="42"/>
      <c r="D211" s="212" t="s">
        <v>144</v>
      </c>
      <c r="E211" s="42"/>
      <c r="F211" s="216" t="s">
        <v>971</v>
      </c>
      <c r="G211" s="42"/>
      <c r="H211" s="42"/>
      <c r="I211" s="149"/>
      <c r="J211" s="42"/>
      <c r="K211" s="42"/>
      <c r="L211" s="46"/>
      <c r="M211" s="214"/>
      <c r="N211" s="215"/>
      <c r="O211" s="87"/>
      <c r="P211" s="87"/>
      <c r="Q211" s="87"/>
      <c r="R211" s="87"/>
      <c r="S211" s="87"/>
      <c r="T211" s="87"/>
      <c r="U211" s="88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144</v>
      </c>
      <c r="AU211" s="18" t="s">
        <v>80</v>
      </c>
    </row>
    <row r="212" s="12" customFormat="1">
      <c r="A212" s="12"/>
      <c r="B212" s="245"/>
      <c r="C212" s="246"/>
      <c r="D212" s="212" t="s">
        <v>838</v>
      </c>
      <c r="E212" s="247" t="s">
        <v>39</v>
      </c>
      <c r="F212" s="248" t="s">
        <v>972</v>
      </c>
      <c r="G212" s="246"/>
      <c r="H212" s="249">
        <v>411.83999999999998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3"/>
      <c r="U212" s="254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55" t="s">
        <v>838</v>
      </c>
      <c r="AU212" s="255" t="s">
        <v>80</v>
      </c>
      <c r="AV212" s="12" t="s">
        <v>89</v>
      </c>
      <c r="AW212" s="12" t="s">
        <v>41</v>
      </c>
      <c r="AX212" s="12" t="s">
        <v>80</v>
      </c>
      <c r="AY212" s="255" t="s">
        <v>140</v>
      </c>
    </row>
    <row r="213" s="13" customFormat="1">
      <c r="A213" s="13"/>
      <c r="B213" s="256"/>
      <c r="C213" s="257"/>
      <c r="D213" s="212" t="s">
        <v>838</v>
      </c>
      <c r="E213" s="258" t="s">
        <v>39</v>
      </c>
      <c r="F213" s="259" t="s">
        <v>840</v>
      </c>
      <c r="G213" s="257"/>
      <c r="H213" s="260">
        <v>411.83999999999998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4"/>
      <c r="U213" s="265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838</v>
      </c>
      <c r="AU213" s="266" t="s">
        <v>80</v>
      </c>
      <c r="AV213" s="13" t="s">
        <v>139</v>
      </c>
      <c r="AW213" s="13" t="s">
        <v>41</v>
      </c>
      <c r="AX213" s="13" t="s">
        <v>87</v>
      </c>
      <c r="AY213" s="266" t="s">
        <v>140</v>
      </c>
    </row>
    <row r="214" s="2" customFormat="1" ht="21.75" customHeight="1">
      <c r="A214" s="40"/>
      <c r="B214" s="41"/>
      <c r="C214" s="199" t="s">
        <v>324</v>
      </c>
      <c r="D214" s="199" t="s">
        <v>135</v>
      </c>
      <c r="E214" s="200" t="s">
        <v>335</v>
      </c>
      <c r="F214" s="201" t="s">
        <v>336</v>
      </c>
      <c r="G214" s="202" t="s">
        <v>165</v>
      </c>
      <c r="H214" s="203">
        <v>10</v>
      </c>
      <c r="I214" s="204"/>
      <c r="J214" s="205">
        <f>ROUND(I214*H214,2)</f>
        <v>0</v>
      </c>
      <c r="K214" s="201" t="s">
        <v>39</v>
      </c>
      <c r="L214" s="46"/>
      <c r="M214" s="206" t="s">
        <v>39</v>
      </c>
      <c r="N214" s="207" t="s">
        <v>53</v>
      </c>
      <c r="O214" s="87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8">
        <f>S214*H214</f>
        <v>0</v>
      </c>
      <c r="U214" s="209" t="s">
        <v>39</v>
      </c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0" t="s">
        <v>139</v>
      </c>
      <c r="AT214" s="210" t="s">
        <v>135</v>
      </c>
      <c r="AU214" s="210" t="s">
        <v>80</v>
      </c>
      <c r="AY214" s="18" t="s">
        <v>140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8" t="s">
        <v>139</v>
      </c>
      <c r="BK214" s="211">
        <f>ROUND(I214*H214,2)</f>
        <v>0</v>
      </c>
      <c r="BL214" s="18" t="s">
        <v>139</v>
      </c>
      <c r="BM214" s="210" t="s">
        <v>973</v>
      </c>
    </row>
    <row r="215" s="2" customFormat="1">
      <c r="A215" s="40"/>
      <c r="B215" s="41"/>
      <c r="C215" s="42"/>
      <c r="D215" s="212" t="s">
        <v>142</v>
      </c>
      <c r="E215" s="42"/>
      <c r="F215" s="213" t="s">
        <v>336</v>
      </c>
      <c r="G215" s="42"/>
      <c r="H215" s="42"/>
      <c r="I215" s="149"/>
      <c r="J215" s="42"/>
      <c r="K215" s="42"/>
      <c r="L215" s="46"/>
      <c r="M215" s="214"/>
      <c r="N215" s="215"/>
      <c r="O215" s="87"/>
      <c r="P215" s="87"/>
      <c r="Q215" s="87"/>
      <c r="R215" s="87"/>
      <c r="S215" s="87"/>
      <c r="T215" s="87"/>
      <c r="U215" s="88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142</v>
      </c>
      <c r="AU215" s="18" t="s">
        <v>80</v>
      </c>
    </row>
    <row r="216" s="2" customFormat="1" ht="33" customHeight="1">
      <c r="A216" s="40"/>
      <c r="B216" s="41"/>
      <c r="C216" s="199" t="s">
        <v>329</v>
      </c>
      <c r="D216" s="199" t="s">
        <v>135</v>
      </c>
      <c r="E216" s="200" t="s">
        <v>339</v>
      </c>
      <c r="F216" s="201" t="s">
        <v>340</v>
      </c>
      <c r="G216" s="202" t="s">
        <v>165</v>
      </c>
      <c r="H216" s="203">
        <v>10</v>
      </c>
      <c r="I216" s="204"/>
      <c r="J216" s="205">
        <f>ROUND(I216*H216,2)</f>
        <v>0</v>
      </c>
      <c r="K216" s="201" t="s">
        <v>39</v>
      </c>
      <c r="L216" s="46"/>
      <c r="M216" s="206" t="s">
        <v>39</v>
      </c>
      <c r="N216" s="207" t="s">
        <v>53</v>
      </c>
      <c r="O216" s="87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8">
        <f>S216*H216</f>
        <v>0</v>
      </c>
      <c r="U216" s="209" t="s">
        <v>39</v>
      </c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0" t="s">
        <v>139</v>
      </c>
      <c r="AT216" s="210" t="s">
        <v>135</v>
      </c>
      <c r="AU216" s="210" t="s">
        <v>80</v>
      </c>
      <c r="AY216" s="18" t="s">
        <v>140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8" t="s">
        <v>139</v>
      </c>
      <c r="BK216" s="211">
        <f>ROUND(I216*H216,2)</f>
        <v>0</v>
      </c>
      <c r="BL216" s="18" t="s">
        <v>139</v>
      </c>
      <c r="BM216" s="210" t="s">
        <v>974</v>
      </c>
    </row>
    <row r="217" s="2" customFormat="1">
      <c r="A217" s="40"/>
      <c r="B217" s="41"/>
      <c r="C217" s="42"/>
      <c r="D217" s="212" t="s">
        <v>142</v>
      </c>
      <c r="E217" s="42"/>
      <c r="F217" s="213" t="s">
        <v>342</v>
      </c>
      <c r="G217" s="42"/>
      <c r="H217" s="42"/>
      <c r="I217" s="149"/>
      <c r="J217" s="42"/>
      <c r="K217" s="42"/>
      <c r="L217" s="46"/>
      <c r="M217" s="214"/>
      <c r="N217" s="215"/>
      <c r="O217" s="87"/>
      <c r="P217" s="87"/>
      <c r="Q217" s="87"/>
      <c r="R217" s="87"/>
      <c r="S217" s="87"/>
      <c r="T217" s="87"/>
      <c r="U217" s="88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142</v>
      </c>
      <c r="AU217" s="18" t="s">
        <v>80</v>
      </c>
    </row>
    <row r="218" s="2" customFormat="1" ht="16.5" customHeight="1">
      <c r="A218" s="40"/>
      <c r="B218" s="41"/>
      <c r="C218" s="217" t="s">
        <v>334</v>
      </c>
      <c r="D218" s="217" t="s">
        <v>350</v>
      </c>
      <c r="E218" s="218" t="s">
        <v>351</v>
      </c>
      <c r="F218" s="219" t="s">
        <v>352</v>
      </c>
      <c r="G218" s="220" t="s">
        <v>278</v>
      </c>
      <c r="H218" s="221">
        <v>1720.059</v>
      </c>
      <c r="I218" s="222"/>
      <c r="J218" s="223">
        <f>ROUND(I218*H218,2)</f>
        <v>0</v>
      </c>
      <c r="K218" s="219" t="s">
        <v>39</v>
      </c>
      <c r="L218" s="224"/>
      <c r="M218" s="225" t="s">
        <v>39</v>
      </c>
      <c r="N218" s="226" t="s">
        <v>53</v>
      </c>
      <c r="O218" s="87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8">
        <f>S218*H218</f>
        <v>0</v>
      </c>
      <c r="U218" s="209" t="s">
        <v>39</v>
      </c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0" t="s">
        <v>181</v>
      </c>
      <c r="AT218" s="210" t="s">
        <v>350</v>
      </c>
      <c r="AU218" s="210" t="s">
        <v>80</v>
      </c>
      <c r="AY218" s="18" t="s">
        <v>140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8" t="s">
        <v>139</v>
      </c>
      <c r="BK218" s="211">
        <f>ROUND(I218*H218,2)</f>
        <v>0</v>
      </c>
      <c r="BL218" s="18" t="s">
        <v>139</v>
      </c>
      <c r="BM218" s="210" t="s">
        <v>975</v>
      </c>
    </row>
    <row r="219" s="2" customFormat="1">
      <c r="A219" s="40"/>
      <c r="B219" s="41"/>
      <c r="C219" s="42"/>
      <c r="D219" s="212" t="s">
        <v>142</v>
      </c>
      <c r="E219" s="42"/>
      <c r="F219" s="213" t="s">
        <v>352</v>
      </c>
      <c r="G219" s="42"/>
      <c r="H219" s="42"/>
      <c r="I219" s="149"/>
      <c r="J219" s="42"/>
      <c r="K219" s="42"/>
      <c r="L219" s="46"/>
      <c r="M219" s="214"/>
      <c r="N219" s="215"/>
      <c r="O219" s="87"/>
      <c r="P219" s="87"/>
      <c r="Q219" s="87"/>
      <c r="R219" s="87"/>
      <c r="S219" s="87"/>
      <c r="T219" s="87"/>
      <c r="U219" s="88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142</v>
      </c>
      <c r="AU219" s="18" t="s">
        <v>80</v>
      </c>
    </row>
    <row r="220" s="12" customFormat="1">
      <c r="A220" s="12"/>
      <c r="B220" s="245"/>
      <c r="C220" s="246"/>
      <c r="D220" s="212" t="s">
        <v>838</v>
      </c>
      <c r="E220" s="247" t="s">
        <v>39</v>
      </c>
      <c r="F220" s="248" t="s">
        <v>976</v>
      </c>
      <c r="G220" s="246"/>
      <c r="H220" s="249">
        <v>1720.059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3"/>
      <c r="U220" s="254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55" t="s">
        <v>838</v>
      </c>
      <c r="AU220" s="255" t="s">
        <v>80</v>
      </c>
      <c r="AV220" s="12" t="s">
        <v>89</v>
      </c>
      <c r="AW220" s="12" t="s">
        <v>41</v>
      </c>
      <c r="AX220" s="12" t="s">
        <v>80</v>
      </c>
      <c r="AY220" s="255" t="s">
        <v>140</v>
      </c>
    </row>
    <row r="221" s="13" customFormat="1">
      <c r="A221" s="13"/>
      <c r="B221" s="256"/>
      <c r="C221" s="257"/>
      <c r="D221" s="212" t="s">
        <v>838</v>
      </c>
      <c r="E221" s="258" t="s">
        <v>39</v>
      </c>
      <c r="F221" s="259" t="s">
        <v>840</v>
      </c>
      <c r="G221" s="257"/>
      <c r="H221" s="260">
        <v>1720.059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4"/>
      <c r="U221" s="265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6" t="s">
        <v>838</v>
      </c>
      <c r="AU221" s="266" t="s">
        <v>80</v>
      </c>
      <c r="AV221" s="13" t="s">
        <v>139</v>
      </c>
      <c r="AW221" s="13" t="s">
        <v>41</v>
      </c>
      <c r="AX221" s="13" t="s">
        <v>87</v>
      </c>
      <c r="AY221" s="266" t="s">
        <v>140</v>
      </c>
    </row>
    <row r="222" s="2" customFormat="1" ht="21.75" customHeight="1">
      <c r="A222" s="40"/>
      <c r="B222" s="41"/>
      <c r="C222" s="217" t="s">
        <v>338</v>
      </c>
      <c r="D222" s="217" t="s">
        <v>350</v>
      </c>
      <c r="E222" s="218" t="s">
        <v>977</v>
      </c>
      <c r="F222" s="219" t="s">
        <v>978</v>
      </c>
      <c r="G222" s="220" t="s">
        <v>278</v>
      </c>
      <c r="H222" s="221">
        <v>1500</v>
      </c>
      <c r="I222" s="222"/>
      <c r="J222" s="223">
        <f>ROUND(I222*H222,2)</f>
        <v>0</v>
      </c>
      <c r="K222" s="219" t="s">
        <v>752</v>
      </c>
      <c r="L222" s="224"/>
      <c r="M222" s="225" t="s">
        <v>39</v>
      </c>
      <c r="N222" s="226" t="s">
        <v>53</v>
      </c>
      <c r="O222" s="87"/>
      <c r="P222" s="208">
        <f>O222*H222</f>
        <v>0</v>
      </c>
      <c r="Q222" s="208">
        <v>1</v>
      </c>
      <c r="R222" s="208">
        <f>Q222*H222</f>
        <v>1500</v>
      </c>
      <c r="S222" s="208">
        <v>0</v>
      </c>
      <c r="T222" s="208">
        <f>S222*H222</f>
        <v>0</v>
      </c>
      <c r="U222" s="209" t="s">
        <v>39</v>
      </c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0" t="s">
        <v>181</v>
      </c>
      <c r="AT222" s="210" t="s">
        <v>350</v>
      </c>
      <c r="AU222" s="210" t="s">
        <v>80</v>
      </c>
      <c r="AY222" s="18" t="s">
        <v>140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8" t="s">
        <v>139</v>
      </c>
      <c r="BK222" s="211">
        <f>ROUND(I222*H222,2)</f>
        <v>0</v>
      </c>
      <c r="BL222" s="18" t="s">
        <v>139</v>
      </c>
      <c r="BM222" s="210" t="s">
        <v>979</v>
      </c>
    </row>
    <row r="223" s="2" customFormat="1">
      <c r="A223" s="40"/>
      <c r="B223" s="41"/>
      <c r="C223" s="42"/>
      <c r="D223" s="212" t="s">
        <v>142</v>
      </c>
      <c r="E223" s="42"/>
      <c r="F223" s="213" t="s">
        <v>978</v>
      </c>
      <c r="G223" s="42"/>
      <c r="H223" s="42"/>
      <c r="I223" s="149"/>
      <c r="J223" s="42"/>
      <c r="K223" s="42"/>
      <c r="L223" s="46"/>
      <c r="M223" s="214"/>
      <c r="N223" s="215"/>
      <c r="O223" s="87"/>
      <c r="P223" s="87"/>
      <c r="Q223" s="87"/>
      <c r="R223" s="87"/>
      <c r="S223" s="87"/>
      <c r="T223" s="87"/>
      <c r="U223" s="88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142</v>
      </c>
      <c r="AU223" s="18" t="s">
        <v>80</v>
      </c>
    </row>
    <row r="224" s="2" customFormat="1">
      <c r="A224" s="40"/>
      <c r="B224" s="41"/>
      <c r="C224" s="42"/>
      <c r="D224" s="212" t="s">
        <v>144</v>
      </c>
      <c r="E224" s="42"/>
      <c r="F224" s="216" t="s">
        <v>980</v>
      </c>
      <c r="G224" s="42"/>
      <c r="H224" s="42"/>
      <c r="I224" s="149"/>
      <c r="J224" s="42"/>
      <c r="K224" s="42"/>
      <c r="L224" s="46"/>
      <c r="M224" s="214"/>
      <c r="N224" s="215"/>
      <c r="O224" s="87"/>
      <c r="P224" s="87"/>
      <c r="Q224" s="87"/>
      <c r="R224" s="87"/>
      <c r="S224" s="87"/>
      <c r="T224" s="87"/>
      <c r="U224" s="88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144</v>
      </c>
      <c r="AU224" s="18" t="s">
        <v>80</v>
      </c>
    </row>
    <row r="225" s="12" customFormat="1">
      <c r="A225" s="12"/>
      <c r="B225" s="245"/>
      <c r="C225" s="246"/>
      <c r="D225" s="212" t="s">
        <v>838</v>
      </c>
      <c r="E225" s="247" t="s">
        <v>39</v>
      </c>
      <c r="F225" s="248" t="s">
        <v>981</v>
      </c>
      <c r="G225" s="246"/>
      <c r="H225" s="249">
        <v>1500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3"/>
      <c r="U225" s="254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55" t="s">
        <v>838</v>
      </c>
      <c r="AU225" s="255" t="s">
        <v>80</v>
      </c>
      <c r="AV225" s="12" t="s">
        <v>89</v>
      </c>
      <c r="AW225" s="12" t="s">
        <v>41</v>
      </c>
      <c r="AX225" s="12" t="s">
        <v>80</v>
      </c>
      <c r="AY225" s="255" t="s">
        <v>140</v>
      </c>
    </row>
    <row r="226" s="13" customFormat="1">
      <c r="A226" s="13"/>
      <c r="B226" s="256"/>
      <c r="C226" s="257"/>
      <c r="D226" s="212" t="s">
        <v>838</v>
      </c>
      <c r="E226" s="258" t="s">
        <v>39</v>
      </c>
      <c r="F226" s="259" t="s">
        <v>840</v>
      </c>
      <c r="G226" s="257"/>
      <c r="H226" s="260">
        <v>1500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4"/>
      <c r="U226" s="265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838</v>
      </c>
      <c r="AU226" s="266" t="s">
        <v>80</v>
      </c>
      <c r="AV226" s="13" t="s">
        <v>139</v>
      </c>
      <c r="AW226" s="13" t="s">
        <v>41</v>
      </c>
      <c r="AX226" s="13" t="s">
        <v>87</v>
      </c>
      <c r="AY226" s="266" t="s">
        <v>140</v>
      </c>
    </row>
    <row r="227" s="2" customFormat="1" ht="21.75" customHeight="1">
      <c r="A227" s="40"/>
      <c r="B227" s="41"/>
      <c r="C227" s="217" t="s">
        <v>343</v>
      </c>
      <c r="D227" s="217" t="s">
        <v>350</v>
      </c>
      <c r="E227" s="218" t="s">
        <v>982</v>
      </c>
      <c r="F227" s="219" t="s">
        <v>983</v>
      </c>
      <c r="G227" s="220" t="s">
        <v>278</v>
      </c>
      <c r="H227" s="221">
        <v>192.15600000000001</v>
      </c>
      <c r="I227" s="222"/>
      <c r="J227" s="223">
        <f>ROUND(I227*H227,2)</f>
        <v>0</v>
      </c>
      <c r="K227" s="219" t="s">
        <v>752</v>
      </c>
      <c r="L227" s="224"/>
      <c r="M227" s="225" t="s">
        <v>39</v>
      </c>
      <c r="N227" s="226" t="s">
        <v>53</v>
      </c>
      <c r="O227" s="87"/>
      <c r="P227" s="208">
        <f>O227*H227</f>
        <v>0</v>
      </c>
      <c r="Q227" s="208">
        <v>1</v>
      </c>
      <c r="R227" s="208">
        <f>Q227*H227</f>
        <v>192.15600000000001</v>
      </c>
      <c r="S227" s="208">
        <v>0</v>
      </c>
      <c r="T227" s="208">
        <f>S227*H227</f>
        <v>0</v>
      </c>
      <c r="U227" s="209" t="s">
        <v>39</v>
      </c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0" t="s">
        <v>181</v>
      </c>
      <c r="AT227" s="210" t="s">
        <v>350</v>
      </c>
      <c r="AU227" s="210" t="s">
        <v>80</v>
      </c>
      <c r="AY227" s="18" t="s">
        <v>140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8" t="s">
        <v>139</v>
      </c>
      <c r="BK227" s="211">
        <f>ROUND(I227*H227,2)</f>
        <v>0</v>
      </c>
      <c r="BL227" s="18" t="s">
        <v>139</v>
      </c>
      <c r="BM227" s="210" t="s">
        <v>984</v>
      </c>
    </row>
    <row r="228" s="2" customFormat="1">
      <c r="A228" s="40"/>
      <c r="B228" s="41"/>
      <c r="C228" s="42"/>
      <c r="D228" s="212" t="s">
        <v>142</v>
      </c>
      <c r="E228" s="42"/>
      <c r="F228" s="213" t="s">
        <v>983</v>
      </c>
      <c r="G228" s="42"/>
      <c r="H228" s="42"/>
      <c r="I228" s="149"/>
      <c r="J228" s="42"/>
      <c r="K228" s="42"/>
      <c r="L228" s="46"/>
      <c r="M228" s="214"/>
      <c r="N228" s="215"/>
      <c r="O228" s="87"/>
      <c r="P228" s="87"/>
      <c r="Q228" s="87"/>
      <c r="R228" s="87"/>
      <c r="S228" s="87"/>
      <c r="T228" s="87"/>
      <c r="U228" s="88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142</v>
      </c>
      <c r="AU228" s="18" t="s">
        <v>80</v>
      </c>
    </row>
    <row r="229" s="2" customFormat="1">
      <c r="A229" s="40"/>
      <c r="B229" s="41"/>
      <c r="C229" s="42"/>
      <c r="D229" s="212" t="s">
        <v>144</v>
      </c>
      <c r="E229" s="42"/>
      <c r="F229" s="216" t="s">
        <v>985</v>
      </c>
      <c r="G229" s="42"/>
      <c r="H229" s="42"/>
      <c r="I229" s="149"/>
      <c r="J229" s="42"/>
      <c r="K229" s="42"/>
      <c r="L229" s="46"/>
      <c r="M229" s="214"/>
      <c r="N229" s="215"/>
      <c r="O229" s="87"/>
      <c r="P229" s="87"/>
      <c r="Q229" s="87"/>
      <c r="R229" s="87"/>
      <c r="S229" s="87"/>
      <c r="T229" s="87"/>
      <c r="U229" s="88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144</v>
      </c>
      <c r="AU229" s="18" t="s">
        <v>80</v>
      </c>
    </row>
    <row r="230" s="12" customFormat="1">
      <c r="A230" s="12"/>
      <c r="B230" s="245"/>
      <c r="C230" s="246"/>
      <c r="D230" s="212" t="s">
        <v>838</v>
      </c>
      <c r="E230" s="247" t="s">
        <v>39</v>
      </c>
      <c r="F230" s="248" t="s">
        <v>986</v>
      </c>
      <c r="G230" s="246"/>
      <c r="H230" s="249">
        <v>200.43000000000001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3"/>
      <c r="U230" s="254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55" t="s">
        <v>838</v>
      </c>
      <c r="AU230" s="255" t="s">
        <v>80</v>
      </c>
      <c r="AV230" s="12" t="s">
        <v>89</v>
      </c>
      <c r="AW230" s="12" t="s">
        <v>41</v>
      </c>
      <c r="AX230" s="12" t="s">
        <v>80</v>
      </c>
      <c r="AY230" s="255" t="s">
        <v>140</v>
      </c>
    </row>
    <row r="231" s="12" customFormat="1">
      <c r="A231" s="12"/>
      <c r="B231" s="245"/>
      <c r="C231" s="246"/>
      <c r="D231" s="212" t="s">
        <v>838</v>
      </c>
      <c r="E231" s="247" t="s">
        <v>39</v>
      </c>
      <c r="F231" s="248" t="s">
        <v>987</v>
      </c>
      <c r="G231" s="246"/>
      <c r="H231" s="249">
        <v>-6.9930000000000003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3"/>
      <c r="U231" s="254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55" t="s">
        <v>838</v>
      </c>
      <c r="AU231" s="255" t="s">
        <v>80</v>
      </c>
      <c r="AV231" s="12" t="s">
        <v>89</v>
      </c>
      <c r="AW231" s="12" t="s">
        <v>41</v>
      </c>
      <c r="AX231" s="12" t="s">
        <v>80</v>
      </c>
      <c r="AY231" s="255" t="s">
        <v>140</v>
      </c>
    </row>
    <row r="232" s="12" customFormat="1">
      <c r="A232" s="12"/>
      <c r="B232" s="245"/>
      <c r="C232" s="246"/>
      <c r="D232" s="212" t="s">
        <v>838</v>
      </c>
      <c r="E232" s="247" t="s">
        <v>39</v>
      </c>
      <c r="F232" s="248" t="s">
        <v>988</v>
      </c>
      <c r="G232" s="246"/>
      <c r="H232" s="249">
        <v>-1.2809999999999999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3"/>
      <c r="U232" s="254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55" t="s">
        <v>838</v>
      </c>
      <c r="AU232" s="255" t="s">
        <v>80</v>
      </c>
      <c r="AV232" s="12" t="s">
        <v>89</v>
      </c>
      <c r="AW232" s="12" t="s">
        <v>41</v>
      </c>
      <c r="AX232" s="12" t="s">
        <v>80</v>
      </c>
      <c r="AY232" s="255" t="s">
        <v>140</v>
      </c>
    </row>
    <row r="233" s="13" customFormat="1">
      <c r="A233" s="13"/>
      <c r="B233" s="256"/>
      <c r="C233" s="257"/>
      <c r="D233" s="212" t="s">
        <v>838</v>
      </c>
      <c r="E233" s="258" t="s">
        <v>39</v>
      </c>
      <c r="F233" s="259" t="s">
        <v>840</v>
      </c>
      <c r="G233" s="257"/>
      <c r="H233" s="260">
        <v>192.15600000000001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4"/>
      <c r="U233" s="265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6" t="s">
        <v>838</v>
      </c>
      <c r="AU233" s="266" t="s">
        <v>80</v>
      </c>
      <c r="AV233" s="13" t="s">
        <v>139</v>
      </c>
      <c r="AW233" s="13" t="s">
        <v>41</v>
      </c>
      <c r="AX233" s="13" t="s">
        <v>87</v>
      </c>
      <c r="AY233" s="266" t="s">
        <v>140</v>
      </c>
    </row>
    <row r="234" s="2" customFormat="1" ht="21.75" customHeight="1">
      <c r="A234" s="40"/>
      <c r="B234" s="41"/>
      <c r="C234" s="217" t="s">
        <v>349</v>
      </c>
      <c r="D234" s="217" t="s">
        <v>350</v>
      </c>
      <c r="E234" s="218" t="s">
        <v>989</v>
      </c>
      <c r="F234" s="219" t="s">
        <v>990</v>
      </c>
      <c r="G234" s="220" t="s">
        <v>165</v>
      </c>
      <c r="H234" s="221">
        <v>18</v>
      </c>
      <c r="I234" s="222"/>
      <c r="J234" s="223">
        <f>ROUND(I234*H234,2)</f>
        <v>0</v>
      </c>
      <c r="K234" s="219" t="s">
        <v>39</v>
      </c>
      <c r="L234" s="224"/>
      <c r="M234" s="225" t="s">
        <v>39</v>
      </c>
      <c r="N234" s="226" t="s">
        <v>53</v>
      </c>
      <c r="O234" s="87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8">
        <f>S234*H234</f>
        <v>0</v>
      </c>
      <c r="U234" s="209" t="s">
        <v>39</v>
      </c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0" t="s">
        <v>181</v>
      </c>
      <c r="AT234" s="210" t="s">
        <v>350</v>
      </c>
      <c r="AU234" s="210" t="s">
        <v>80</v>
      </c>
      <c r="AY234" s="18" t="s">
        <v>140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8" t="s">
        <v>139</v>
      </c>
      <c r="BK234" s="211">
        <f>ROUND(I234*H234,2)</f>
        <v>0</v>
      </c>
      <c r="BL234" s="18" t="s">
        <v>139</v>
      </c>
      <c r="BM234" s="210" t="s">
        <v>991</v>
      </c>
    </row>
    <row r="235" s="2" customFormat="1">
      <c r="A235" s="40"/>
      <c r="B235" s="41"/>
      <c r="C235" s="42"/>
      <c r="D235" s="212" t="s">
        <v>142</v>
      </c>
      <c r="E235" s="42"/>
      <c r="F235" s="213" t="s">
        <v>990</v>
      </c>
      <c r="G235" s="42"/>
      <c r="H235" s="42"/>
      <c r="I235" s="149"/>
      <c r="J235" s="42"/>
      <c r="K235" s="42"/>
      <c r="L235" s="46"/>
      <c r="M235" s="214"/>
      <c r="N235" s="215"/>
      <c r="O235" s="87"/>
      <c r="P235" s="87"/>
      <c r="Q235" s="87"/>
      <c r="R235" s="87"/>
      <c r="S235" s="87"/>
      <c r="T235" s="87"/>
      <c r="U235" s="88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142</v>
      </c>
      <c r="AU235" s="18" t="s">
        <v>80</v>
      </c>
    </row>
    <row r="236" s="2" customFormat="1">
      <c r="A236" s="40"/>
      <c r="B236" s="41"/>
      <c r="C236" s="42"/>
      <c r="D236" s="212" t="s">
        <v>144</v>
      </c>
      <c r="E236" s="42"/>
      <c r="F236" s="216" t="s">
        <v>992</v>
      </c>
      <c r="G236" s="42"/>
      <c r="H236" s="42"/>
      <c r="I236" s="149"/>
      <c r="J236" s="42"/>
      <c r="K236" s="42"/>
      <c r="L236" s="46"/>
      <c r="M236" s="214"/>
      <c r="N236" s="215"/>
      <c r="O236" s="87"/>
      <c r="P236" s="87"/>
      <c r="Q236" s="87"/>
      <c r="R236" s="87"/>
      <c r="S236" s="87"/>
      <c r="T236" s="87"/>
      <c r="U236" s="88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144</v>
      </c>
      <c r="AU236" s="18" t="s">
        <v>80</v>
      </c>
    </row>
    <row r="237" s="2" customFormat="1" ht="21.75" customHeight="1">
      <c r="A237" s="40"/>
      <c r="B237" s="41"/>
      <c r="C237" s="217" t="s">
        <v>354</v>
      </c>
      <c r="D237" s="217" t="s">
        <v>350</v>
      </c>
      <c r="E237" s="218" t="s">
        <v>993</v>
      </c>
      <c r="F237" s="219" t="s">
        <v>994</v>
      </c>
      <c r="G237" s="220" t="s">
        <v>165</v>
      </c>
      <c r="H237" s="221">
        <v>1</v>
      </c>
      <c r="I237" s="222"/>
      <c r="J237" s="223">
        <f>ROUND(I237*H237,2)</f>
        <v>0</v>
      </c>
      <c r="K237" s="219" t="s">
        <v>39</v>
      </c>
      <c r="L237" s="224"/>
      <c r="M237" s="225" t="s">
        <v>39</v>
      </c>
      <c r="N237" s="226" t="s">
        <v>53</v>
      </c>
      <c r="O237" s="87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8">
        <f>S237*H237</f>
        <v>0</v>
      </c>
      <c r="U237" s="209" t="s">
        <v>39</v>
      </c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0" t="s">
        <v>181</v>
      </c>
      <c r="AT237" s="210" t="s">
        <v>350</v>
      </c>
      <c r="AU237" s="210" t="s">
        <v>80</v>
      </c>
      <c r="AY237" s="18" t="s">
        <v>140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8" t="s">
        <v>139</v>
      </c>
      <c r="BK237" s="211">
        <f>ROUND(I237*H237,2)</f>
        <v>0</v>
      </c>
      <c r="BL237" s="18" t="s">
        <v>139</v>
      </c>
      <c r="BM237" s="210" t="s">
        <v>995</v>
      </c>
    </row>
    <row r="238" s="2" customFormat="1">
      <c r="A238" s="40"/>
      <c r="B238" s="41"/>
      <c r="C238" s="42"/>
      <c r="D238" s="212" t="s">
        <v>142</v>
      </c>
      <c r="E238" s="42"/>
      <c r="F238" s="213" t="s">
        <v>994</v>
      </c>
      <c r="G238" s="42"/>
      <c r="H238" s="42"/>
      <c r="I238" s="149"/>
      <c r="J238" s="42"/>
      <c r="K238" s="42"/>
      <c r="L238" s="46"/>
      <c r="M238" s="214"/>
      <c r="N238" s="215"/>
      <c r="O238" s="87"/>
      <c r="P238" s="87"/>
      <c r="Q238" s="87"/>
      <c r="R238" s="87"/>
      <c r="S238" s="87"/>
      <c r="T238" s="87"/>
      <c r="U238" s="88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142</v>
      </c>
      <c r="AU238" s="18" t="s">
        <v>80</v>
      </c>
    </row>
    <row r="239" s="2" customFormat="1">
      <c r="A239" s="40"/>
      <c r="B239" s="41"/>
      <c r="C239" s="42"/>
      <c r="D239" s="212" t="s">
        <v>144</v>
      </c>
      <c r="E239" s="42"/>
      <c r="F239" s="216" t="s">
        <v>996</v>
      </c>
      <c r="G239" s="42"/>
      <c r="H239" s="42"/>
      <c r="I239" s="149"/>
      <c r="J239" s="42"/>
      <c r="K239" s="42"/>
      <c r="L239" s="46"/>
      <c r="M239" s="214"/>
      <c r="N239" s="215"/>
      <c r="O239" s="87"/>
      <c r="P239" s="87"/>
      <c r="Q239" s="87"/>
      <c r="R239" s="87"/>
      <c r="S239" s="87"/>
      <c r="T239" s="87"/>
      <c r="U239" s="88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144</v>
      </c>
      <c r="AU239" s="18" t="s">
        <v>80</v>
      </c>
    </row>
    <row r="240" s="2" customFormat="1" ht="21.75" customHeight="1">
      <c r="A240" s="40"/>
      <c r="B240" s="41"/>
      <c r="C240" s="217" t="s">
        <v>359</v>
      </c>
      <c r="D240" s="217" t="s">
        <v>350</v>
      </c>
      <c r="E240" s="218" t="s">
        <v>997</v>
      </c>
      <c r="F240" s="219" t="s">
        <v>998</v>
      </c>
      <c r="G240" s="220" t="s">
        <v>165</v>
      </c>
      <c r="H240" s="221">
        <v>2</v>
      </c>
      <c r="I240" s="222"/>
      <c r="J240" s="223">
        <f>ROUND(I240*H240,2)</f>
        <v>0</v>
      </c>
      <c r="K240" s="219" t="s">
        <v>39</v>
      </c>
      <c r="L240" s="224"/>
      <c r="M240" s="225" t="s">
        <v>39</v>
      </c>
      <c r="N240" s="226" t="s">
        <v>53</v>
      </c>
      <c r="O240" s="87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8">
        <f>S240*H240</f>
        <v>0</v>
      </c>
      <c r="U240" s="209" t="s">
        <v>39</v>
      </c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0" t="s">
        <v>181</v>
      </c>
      <c r="AT240" s="210" t="s">
        <v>350</v>
      </c>
      <c r="AU240" s="210" t="s">
        <v>80</v>
      </c>
      <c r="AY240" s="18" t="s">
        <v>140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8" t="s">
        <v>139</v>
      </c>
      <c r="BK240" s="211">
        <f>ROUND(I240*H240,2)</f>
        <v>0</v>
      </c>
      <c r="BL240" s="18" t="s">
        <v>139</v>
      </c>
      <c r="BM240" s="210" t="s">
        <v>999</v>
      </c>
    </row>
    <row r="241" s="2" customFormat="1">
      <c r="A241" s="40"/>
      <c r="B241" s="41"/>
      <c r="C241" s="42"/>
      <c r="D241" s="212" t="s">
        <v>142</v>
      </c>
      <c r="E241" s="42"/>
      <c r="F241" s="213" t="s">
        <v>998</v>
      </c>
      <c r="G241" s="42"/>
      <c r="H241" s="42"/>
      <c r="I241" s="149"/>
      <c r="J241" s="42"/>
      <c r="K241" s="42"/>
      <c r="L241" s="46"/>
      <c r="M241" s="214"/>
      <c r="N241" s="215"/>
      <c r="O241" s="87"/>
      <c r="P241" s="87"/>
      <c r="Q241" s="87"/>
      <c r="R241" s="87"/>
      <c r="S241" s="87"/>
      <c r="T241" s="87"/>
      <c r="U241" s="88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142</v>
      </c>
      <c r="AU241" s="18" t="s">
        <v>80</v>
      </c>
    </row>
    <row r="242" s="2" customFormat="1" ht="21.75" customHeight="1">
      <c r="A242" s="40"/>
      <c r="B242" s="41"/>
      <c r="C242" s="217" t="s">
        <v>364</v>
      </c>
      <c r="D242" s="217" t="s">
        <v>350</v>
      </c>
      <c r="E242" s="218" t="s">
        <v>1000</v>
      </c>
      <c r="F242" s="219" t="s">
        <v>1001</v>
      </c>
      <c r="G242" s="220" t="s">
        <v>165</v>
      </c>
      <c r="H242" s="221">
        <v>2</v>
      </c>
      <c r="I242" s="222"/>
      <c r="J242" s="223">
        <f>ROUND(I242*H242,2)</f>
        <v>0</v>
      </c>
      <c r="K242" s="219" t="s">
        <v>39</v>
      </c>
      <c r="L242" s="224"/>
      <c r="M242" s="225" t="s">
        <v>39</v>
      </c>
      <c r="N242" s="226" t="s">
        <v>53</v>
      </c>
      <c r="O242" s="87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8">
        <f>S242*H242</f>
        <v>0</v>
      </c>
      <c r="U242" s="209" t="s">
        <v>39</v>
      </c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0" t="s">
        <v>181</v>
      </c>
      <c r="AT242" s="210" t="s">
        <v>350</v>
      </c>
      <c r="AU242" s="210" t="s">
        <v>80</v>
      </c>
      <c r="AY242" s="18" t="s">
        <v>140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8" t="s">
        <v>139</v>
      </c>
      <c r="BK242" s="211">
        <f>ROUND(I242*H242,2)</f>
        <v>0</v>
      </c>
      <c r="BL242" s="18" t="s">
        <v>139</v>
      </c>
      <c r="BM242" s="210" t="s">
        <v>1002</v>
      </c>
    </row>
    <row r="243" s="2" customFormat="1">
      <c r="A243" s="40"/>
      <c r="B243" s="41"/>
      <c r="C243" s="42"/>
      <c r="D243" s="212" t="s">
        <v>142</v>
      </c>
      <c r="E243" s="42"/>
      <c r="F243" s="213" t="s">
        <v>1001</v>
      </c>
      <c r="G243" s="42"/>
      <c r="H243" s="42"/>
      <c r="I243" s="149"/>
      <c r="J243" s="42"/>
      <c r="K243" s="42"/>
      <c r="L243" s="46"/>
      <c r="M243" s="214"/>
      <c r="N243" s="215"/>
      <c r="O243" s="87"/>
      <c r="P243" s="87"/>
      <c r="Q243" s="87"/>
      <c r="R243" s="87"/>
      <c r="S243" s="87"/>
      <c r="T243" s="87"/>
      <c r="U243" s="88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142</v>
      </c>
      <c r="AU243" s="18" t="s">
        <v>80</v>
      </c>
    </row>
    <row r="244" s="2" customFormat="1" ht="21.75" customHeight="1">
      <c r="A244" s="40"/>
      <c r="B244" s="41"/>
      <c r="C244" s="217" t="s">
        <v>369</v>
      </c>
      <c r="D244" s="217" t="s">
        <v>350</v>
      </c>
      <c r="E244" s="218" t="s">
        <v>1003</v>
      </c>
      <c r="F244" s="219" t="s">
        <v>1004</v>
      </c>
      <c r="G244" s="220" t="s">
        <v>165</v>
      </c>
      <c r="H244" s="221">
        <v>72</v>
      </c>
      <c r="I244" s="222"/>
      <c r="J244" s="223">
        <f>ROUND(I244*H244,2)</f>
        <v>0</v>
      </c>
      <c r="K244" s="219" t="s">
        <v>39</v>
      </c>
      <c r="L244" s="224"/>
      <c r="M244" s="225" t="s">
        <v>39</v>
      </c>
      <c r="N244" s="226" t="s">
        <v>53</v>
      </c>
      <c r="O244" s="87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8">
        <f>S244*H244</f>
        <v>0</v>
      </c>
      <c r="U244" s="209" t="s">
        <v>39</v>
      </c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0" t="s">
        <v>181</v>
      </c>
      <c r="AT244" s="210" t="s">
        <v>350</v>
      </c>
      <c r="AU244" s="210" t="s">
        <v>80</v>
      </c>
      <c r="AY244" s="18" t="s">
        <v>140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8" t="s">
        <v>139</v>
      </c>
      <c r="BK244" s="211">
        <f>ROUND(I244*H244,2)</f>
        <v>0</v>
      </c>
      <c r="BL244" s="18" t="s">
        <v>139</v>
      </c>
      <c r="BM244" s="210" t="s">
        <v>1005</v>
      </c>
    </row>
    <row r="245" s="2" customFormat="1">
      <c r="A245" s="40"/>
      <c r="B245" s="41"/>
      <c r="C245" s="42"/>
      <c r="D245" s="212" t="s">
        <v>142</v>
      </c>
      <c r="E245" s="42"/>
      <c r="F245" s="213" t="s">
        <v>1004</v>
      </c>
      <c r="G245" s="42"/>
      <c r="H245" s="42"/>
      <c r="I245" s="149"/>
      <c r="J245" s="42"/>
      <c r="K245" s="42"/>
      <c r="L245" s="46"/>
      <c r="M245" s="214"/>
      <c r="N245" s="215"/>
      <c r="O245" s="87"/>
      <c r="P245" s="87"/>
      <c r="Q245" s="87"/>
      <c r="R245" s="87"/>
      <c r="S245" s="87"/>
      <c r="T245" s="87"/>
      <c r="U245" s="88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142</v>
      </c>
      <c r="AU245" s="18" t="s">
        <v>80</v>
      </c>
    </row>
    <row r="246" s="2" customFormat="1">
      <c r="A246" s="40"/>
      <c r="B246" s="41"/>
      <c r="C246" s="42"/>
      <c r="D246" s="212" t="s">
        <v>144</v>
      </c>
      <c r="E246" s="42"/>
      <c r="F246" s="216" t="s">
        <v>1006</v>
      </c>
      <c r="G246" s="42"/>
      <c r="H246" s="42"/>
      <c r="I246" s="149"/>
      <c r="J246" s="42"/>
      <c r="K246" s="42"/>
      <c r="L246" s="46"/>
      <c r="M246" s="214"/>
      <c r="N246" s="215"/>
      <c r="O246" s="87"/>
      <c r="P246" s="87"/>
      <c r="Q246" s="87"/>
      <c r="R246" s="87"/>
      <c r="S246" s="87"/>
      <c r="T246" s="87"/>
      <c r="U246" s="88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144</v>
      </c>
      <c r="AU246" s="18" t="s">
        <v>80</v>
      </c>
    </row>
    <row r="247" s="2" customFormat="1" ht="21.75" customHeight="1">
      <c r="A247" s="40"/>
      <c r="B247" s="41"/>
      <c r="C247" s="217" t="s">
        <v>374</v>
      </c>
      <c r="D247" s="217" t="s">
        <v>350</v>
      </c>
      <c r="E247" s="218" t="s">
        <v>453</v>
      </c>
      <c r="F247" s="219" t="s">
        <v>454</v>
      </c>
      <c r="G247" s="220" t="s">
        <v>165</v>
      </c>
      <c r="H247" s="221">
        <v>200</v>
      </c>
      <c r="I247" s="222"/>
      <c r="J247" s="223">
        <f>ROUND(I247*H247,2)</f>
        <v>0</v>
      </c>
      <c r="K247" s="219" t="s">
        <v>39</v>
      </c>
      <c r="L247" s="224"/>
      <c r="M247" s="225" t="s">
        <v>39</v>
      </c>
      <c r="N247" s="226" t="s">
        <v>53</v>
      </c>
      <c r="O247" s="87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8">
        <f>S247*H247</f>
        <v>0</v>
      </c>
      <c r="U247" s="209" t="s">
        <v>39</v>
      </c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0" t="s">
        <v>181</v>
      </c>
      <c r="AT247" s="210" t="s">
        <v>350</v>
      </c>
      <c r="AU247" s="210" t="s">
        <v>80</v>
      </c>
      <c r="AY247" s="18" t="s">
        <v>140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8" t="s">
        <v>139</v>
      </c>
      <c r="BK247" s="211">
        <f>ROUND(I247*H247,2)</f>
        <v>0</v>
      </c>
      <c r="BL247" s="18" t="s">
        <v>139</v>
      </c>
      <c r="BM247" s="210" t="s">
        <v>1007</v>
      </c>
    </row>
    <row r="248" s="2" customFormat="1">
      <c r="A248" s="40"/>
      <c r="B248" s="41"/>
      <c r="C248" s="42"/>
      <c r="D248" s="212" t="s">
        <v>142</v>
      </c>
      <c r="E248" s="42"/>
      <c r="F248" s="213" t="s">
        <v>454</v>
      </c>
      <c r="G248" s="42"/>
      <c r="H248" s="42"/>
      <c r="I248" s="149"/>
      <c r="J248" s="42"/>
      <c r="K248" s="42"/>
      <c r="L248" s="46"/>
      <c r="M248" s="214"/>
      <c r="N248" s="215"/>
      <c r="O248" s="87"/>
      <c r="P248" s="87"/>
      <c r="Q248" s="87"/>
      <c r="R248" s="87"/>
      <c r="S248" s="87"/>
      <c r="T248" s="87"/>
      <c r="U248" s="88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142</v>
      </c>
      <c r="AU248" s="18" t="s">
        <v>80</v>
      </c>
    </row>
    <row r="249" s="12" customFormat="1">
      <c r="A249" s="12"/>
      <c r="B249" s="245"/>
      <c r="C249" s="246"/>
      <c r="D249" s="212" t="s">
        <v>838</v>
      </c>
      <c r="E249" s="247" t="s">
        <v>39</v>
      </c>
      <c r="F249" s="248" t="s">
        <v>1008</v>
      </c>
      <c r="G249" s="246"/>
      <c r="H249" s="249">
        <v>200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3"/>
      <c r="U249" s="254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55" t="s">
        <v>838</v>
      </c>
      <c r="AU249" s="255" t="s">
        <v>80</v>
      </c>
      <c r="AV249" s="12" t="s">
        <v>89</v>
      </c>
      <c r="AW249" s="12" t="s">
        <v>41</v>
      </c>
      <c r="AX249" s="12" t="s">
        <v>80</v>
      </c>
      <c r="AY249" s="255" t="s">
        <v>140</v>
      </c>
    </row>
    <row r="250" s="13" customFormat="1">
      <c r="A250" s="13"/>
      <c r="B250" s="256"/>
      <c r="C250" s="257"/>
      <c r="D250" s="212" t="s">
        <v>838</v>
      </c>
      <c r="E250" s="258" t="s">
        <v>39</v>
      </c>
      <c r="F250" s="259" t="s">
        <v>840</v>
      </c>
      <c r="G250" s="257"/>
      <c r="H250" s="260">
        <v>200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4"/>
      <c r="U250" s="265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6" t="s">
        <v>838</v>
      </c>
      <c r="AU250" s="266" t="s">
        <v>80</v>
      </c>
      <c r="AV250" s="13" t="s">
        <v>139</v>
      </c>
      <c r="AW250" s="13" t="s">
        <v>41</v>
      </c>
      <c r="AX250" s="13" t="s">
        <v>87</v>
      </c>
      <c r="AY250" s="266" t="s">
        <v>140</v>
      </c>
    </row>
    <row r="251" s="2" customFormat="1" ht="16.5" customHeight="1">
      <c r="A251" s="40"/>
      <c r="B251" s="41"/>
      <c r="C251" s="217" t="s">
        <v>379</v>
      </c>
      <c r="D251" s="217" t="s">
        <v>350</v>
      </c>
      <c r="E251" s="218" t="s">
        <v>722</v>
      </c>
      <c r="F251" s="219" t="s">
        <v>723</v>
      </c>
      <c r="G251" s="220" t="s">
        <v>165</v>
      </c>
      <c r="H251" s="221">
        <v>60</v>
      </c>
      <c r="I251" s="222"/>
      <c r="J251" s="223">
        <f>ROUND(I251*H251,2)</f>
        <v>0</v>
      </c>
      <c r="K251" s="219" t="s">
        <v>39</v>
      </c>
      <c r="L251" s="224"/>
      <c r="M251" s="225" t="s">
        <v>39</v>
      </c>
      <c r="N251" s="226" t="s">
        <v>53</v>
      </c>
      <c r="O251" s="87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8">
        <f>S251*H251</f>
        <v>0</v>
      </c>
      <c r="U251" s="209" t="s">
        <v>39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0" t="s">
        <v>181</v>
      </c>
      <c r="AT251" s="210" t="s">
        <v>350</v>
      </c>
      <c r="AU251" s="210" t="s">
        <v>80</v>
      </c>
      <c r="AY251" s="18" t="s">
        <v>140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8" t="s">
        <v>139</v>
      </c>
      <c r="BK251" s="211">
        <f>ROUND(I251*H251,2)</f>
        <v>0</v>
      </c>
      <c r="BL251" s="18" t="s">
        <v>139</v>
      </c>
      <c r="BM251" s="210" t="s">
        <v>1009</v>
      </c>
    </row>
    <row r="252" s="2" customFormat="1">
      <c r="A252" s="40"/>
      <c r="B252" s="41"/>
      <c r="C252" s="42"/>
      <c r="D252" s="212" t="s">
        <v>142</v>
      </c>
      <c r="E252" s="42"/>
      <c r="F252" s="213" t="s">
        <v>723</v>
      </c>
      <c r="G252" s="42"/>
      <c r="H252" s="42"/>
      <c r="I252" s="149"/>
      <c r="J252" s="42"/>
      <c r="K252" s="42"/>
      <c r="L252" s="46"/>
      <c r="M252" s="214"/>
      <c r="N252" s="215"/>
      <c r="O252" s="87"/>
      <c r="P252" s="87"/>
      <c r="Q252" s="87"/>
      <c r="R252" s="87"/>
      <c r="S252" s="87"/>
      <c r="T252" s="87"/>
      <c r="U252" s="88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142</v>
      </c>
      <c r="AU252" s="18" t="s">
        <v>80</v>
      </c>
    </row>
    <row r="253" s="2" customFormat="1">
      <c r="A253" s="40"/>
      <c r="B253" s="41"/>
      <c r="C253" s="42"/>
      <c r="D253" s="212" t="s">
        <v>144</v>
      </c>
      <c r="E253" s="42"/>
      <c r="F253" s="216" t="s">
        <v>721</v>
      </c>
      <c r="G253" s="42"/>
      <c r="H253" s="42"/>
      <c r="I253" s="149"/>
      <c r="J253" s="42"/>
      <c r="K253" s="42"/>
      <c r="L253" s="46"/>
      <c r="M253" s="214"/>
      <c r="N253" s="215"/>
      <c r="O253" s="87"/>
      <c r="P253" s="87"/>
      <c r="Q253" s="87"/>
      <c r="R253" s="87"/>
      <c r="S253" s="87"/>
      <c r="T253" s="87"/>
      <c r="U253" s="88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144</v>
      </c>
      <c r="AU253" s="18" t="s">
        <v>80</v>
      </c>
    </row>
    <row r="254" s="2" customFormat="1" ht="16.5" customHeight="1">
      <c r="A254" s="40"/>
      <c r="B254" s="41"/>
      <c r="C254" s="217" t="s">
        <v>384</v>
      </c>
      <c r="D254" s="217" t="s">
        <v>350</v>
      </c>
      <c r="E254" s="218" t="s">
        <v>474</v>
      </c>
      <c r="F254" s="219" t="s">
        <v>475</v>
      </c>
      <c r="G254" s="220" t="s">
        <v>165</v>
      </c>
      <c r="H254" s="221">
        <v>500</v>
      </c>
      <c r="I254" s="222"/>
      <c r="J254" s="223">
        <f>ROUND(I254*H254,2)</f>
        <v>0</v>
      </c>
      <c r="K254" s="219" t="s">
        <v>39</v>
      </c>
      <c r="L254" s="224"/>
      <c r="M254" s="225" t="s">
        <v>39</v>
      </c>
      <c r="N254" s="226" t="s">
        <v>53</v>
      </c>
      <c r="O254" s="87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8">
        <f>S254*H254</f>
        <v>0</v>
      </c>
      <c r="U254" s="209" t="s">
        <v>39</v>
      </c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0" t="s">
        <v>181</v>
      </c>
      <c r="AT254" s="210" t="s">
        <v>350</v>
      </c>
      <c r="AU254" s="210" t="s">
        <v>80</v>
      </c>
      <c r="AY254" s="18" t="s">
        <v>140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8" t="s">
        <v>139</v>
      </c>
      <c r="BK254" s="211">
        <f>ROUND(I254*H254,2)</f>
        <v>0</v>
      </c>
      <c r="BL254" s="18" t="s">
        <v>139</v>
      </c>
      <c r="BM254" s="210" t="s">
        <v>1010</v>
      </c>
    </row>
    <row r="255" s="2" customFormat="1">
      <c r="A255" s="40"/>
      <c r="B255" s="41"/>
      <c r="C255" s="42"/>
      <c r="D255" s="212" t="s">
        <v>142</v>
      </c>
      <c r="E255" s="42"/>
      <c r="F255" s="213" t="s">
        <v>475</v>
      </c>
      <c r="G255" s="42"/>
      <c r="H255" s="42"/>
      <c r="I255" s="149"/>
      <c r="J255" s="42"/>
      <c r="K255" s="42"/>
      <c r="L255" s="46"/>
      <c r="M255" s="214"/>
      <c r="N255" s="215"/>
      <c r="O255" s="87"/>
      <c r="P255" s="87"/>
      <c r="Q255" s="87"/>
      <c r="R255" s="87"/>
      <c r="S255" s="87"/>
      <c r="T255" s="87"/>
      <c r="U255" s="88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142</v>
      </c>
      <c r="AU255" s="18" t="s">
        <v>80</v>
      </c>
    </row>
    <row r="256" s="2" customFormat="1">
      <c r="A256" s="40"/>
      <c r="B256" s="41"/>
      <c r="C256" s="42"/>
      <c r="D256" s="212" t="s">
        <v>144</v>
      </c>
      <c r="E256" s="42"/>
      <c r="F256" s="216" t="s">
        <v>1011</v>
      </c>
      <c r="G256" s="42"/>
      <c r="H256" s="42"/>
      <c r="I256" s="149"/>
      <c r="J256" s="42"/>
      <c r="K256" s="42"/>
      <c r="L256" s="46"/>
      <c r="M256" s="214"/>
      <c r="N256" s="215"/>
      <c r="O256" s="87"/>
      <c r="P256" s="87"/>
      <c r="Q256" s="87"/>
      <c r="R256" s="87"/>
      <c r="S256" s="87"/>
      <c r="T256" s="87"/>
      <c r="U256" s="88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144</v>
      </c>
      <c r="AU256" s="18" t="s">
        <v>80</v>
      </c>
    </row>
    <row r="257" s="12" customFormat="1">
      <c r="A257" s="12"/>
      <c r="B257" s="245"/>
      <c r="C257" s="246"/>
      <c r="D257" s="212" t="s">
        <v>838</v>
      </c>
      <c r="E257" s="247" t="s">
        <v>39</v>
      </c>
      <c r="F257" s="248" t="s">
        <v>1012</v>
      </c>
      <c r="G257" s="246"/>
      <c r="H257" s="249">
        <v>500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3"/>
      <c r="U257" s="254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55" t="s">
        <v>838</v>
      </c>
      <c r="AU257" s="255" t="s">
        <v>80</v>
      </c>
      <c r="AV257" s="12" t="s">
        <v>89</v>
      </c>
      <c r="AW257" s="12" t="s">
        <v>41</v>
      </c>
      <c r="AX257" s="12" t="s">
        <v>80</v>
      </c>
      <c r="AY257" s="255" t="s">
        <v>140</v>
      </c>
    </row>
    <row r="258" s="13" customFormat="1">
      <c r="A258" s="13"/>
      <c r="B258" s="256"/>
      <c r="C258" s="257"/>
      <c r="D258" s="212" t="s">
        <v>838</v>
      </c>
      <c r="E258" s="258" t="s">
        <v>39</v>
      </c>
      <c r="F258" s="259" t="s">
        <v>840</v>
      </c>
      <c r="G258" s="257"/>
      <c r="H258" s="260">
        <v>500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4"/>
      <c r="U258" s="265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6" t="s">
        <v>838</v>
      </c>
      <c r="AU258" s="266" t="s">
        <v>80</v>
      </c>
      <c r="AV258" s="13" t="s">
        <v>139</v>
      </c>
      <c r="AW258" s="13" t="s">
        <v>41</v>
      </c>
      <c r="AX258" s="13" t="s">
        <v>87</v>
      </c>
      <c r="AY258" s="266" t="s">
        <v>140</v>
      </c>
    </row>
    <row r="259" s="2" customFormat="1" ht="16.5" customHeight="1">
      <c r="A259" s="40"/>
      <c r="B259" s="41"/>
      <c r="C259" s="217" t="s">
        <v>389</v>
      </c>
      <c r="D259" s="217" t="s">
        <v>350</v>
      </c>
      <c r="E259" s="218" t="s">
        <v>718</v>
      </c>
      <c r="F259" s="219" t="s">
        <v>719</v>
      </c>
      <c r="G259" s="220" t="s">
        <v>165</v>
      </c>
      <c r="H259" s="221">
        <v>500</v>
      </c>
      <c r="I259" s="222"/>
      <c r="J259" s="223">
        <f>ROUND(I259*H259,2)</f>
        <v>0</v>
      </c>
      <c r="K259" s="219" t="s">
        <v>39</v>
      </c>
      <c r="L259" s="224"/>
      <c r="M259" s="225" t="s">
        <v>39</v>
      </c>
      <c r="N259" s="226" t="s">
        <v>53</v>
      </c>
      <c r="O259" s="87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8">
        <f>S259*H259</f>
        <v>0</v>
      </c>
      <c r="U259" s="209" t="s">
        <v>39</v>
      </c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0" t="s">
        <v>181</v>
      </c>
      <c r="AT259" s="210" t="s">
        <v>350</v>
      </c>
      <c r="AU259" s="210" t="s">
        <v>80</v>
      </c>
      <c r="AY259" s="18" t="s">
        <v>140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8" t="s">
        <v>139</v>
      </c>
      <c r="BK259" s="211">
        <f>ROUND(I259*H259,2)</f>
        <v>0</v>
      </c>
      <c r="BL259" s="18" t="s">
        <v>139</v>
      </c>
      <c r="BM259" s="210" t="s">
        <v>1013</v>
      </c>
    </row>
    <row r="260" s="2" customFormat="1">
      <c r="A260" s="40"/>
      <c r="B260" s="41"/>
      <c r="C260" s="42"/>
      <c r="D260" s="212" t="s">
        <v>142</v>
      </c>
      <c r="E260" s="42"/>
      <c r="F260" s="213" t="s">
        <v>719</v>
      </c>
      <c r="G260" s="42"/>
      <c r="H260" s="42"/>
      <c r="I260" s="149"/>
      <c r="J260" s="42"/>
      <c r="K260" s="42"/>
      <c r="L260" s="46"/>
      <c r="M260" s="214"/>
      <c r="N260" s="215"/>
      <c r="O260" s="87"/>
      <c r="P260" s="87"/>
      <c r="Q260" s="87"/>
      <c r="R260" s="87"/>
      <c r="S260" s="87"/>
      <c r="T260" s="87"/>
      <c r="U260" s="88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142</v>
      </c>
      <c r="AU260" s="18" t="s">
        <v>80</v>
      </c>
    </row>
    <row r="261" s="2" customFormat="1">
      <c r="A261" s="40"/>
      <c r="B261" s="41"/>
      <c r="C261" s="42"/>
      <c r="D261" s="212" t="s">
        <v>144</v>
      </c>
      <c r="E261" s="42"/>
      <c r="F261" s="216" t="s">
        <v>1011</v>
      </c>
      <c r="G261" s="42"/>
      <c r="H261" s="42"/>
      <c r="I261" s="149"/>
      <c r="J261" s="42"/>
      <c r="K261" s="42"/>
      <c r="L261" s="46"/>
      <c r="M261" s="214"/>
      <c r="N261" s="215"/>
      <c r="O261" s="87"/>
      <c r="P261" s="87"/>
      <c r="Q261" s="87"/>
      <c r="R261" s="87"/>
      <c r="S261" s="87"/>
      <c r="T261" s="87"/>
      <c r="U261" s="88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144</v>
      </c>
      <c r="AU261" s="18" t="s">
        <v>80</v>
      </c>
    </row>
    <row r="262" s="12" customFormat="1">
      <c r="A262" s="12"/>
      <c r="B262" s="245"/>
      <c r="C262" s="246"/>
      <c r="D262" s="212" t="s">
        <v>838</v>
      </c>
      <c r="E262" s="247" t="s">
        <v>39</v>
      </c>
      <c r="F262" s="248" t="s">
        <v>1012</v>
      </c>
      <c r="G262" s="246"/>
      <c r="H262" s="249">
        <v>500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3"/>
      <c r="U262" s="254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55" t="s">
        <v>838</v>
      </c>
      <c r="AU262" s="255" t="s">
        <v>80</v>
      </c>
      <c r="AV262" s="12" t="s">
        <v>89</v>
      </c>
      <c r="AW262" s="12" t="s">
        <v>41</v>
      </c>
      <c r="AX262" s="12" t="s">
        <v>87</v>
      </c>
      <c r="AY262" s="255" t="s">
        <v>140</v>
      </c>
    </row>
    <row r="263" s="2" customFormat="1" ht="16.5" customHeight="1">
      <c r="A263" s="40"/>
      <c r="B263" s="41"/>
      <c r="C263" s="217" t="s">
        <v>394</v>
      </c>
      <c r="D263" s="217" t="s">
        <v>350</v>
      </c>
      <c r="E263" s="218" t="s">
        <v>709</v>
      </c>
      <c r="F263" s="219" t="s">
        <v>710</v>
      </c>
      <c r="G263" s="220" t="s">
        <v>165</v>
      </c>
      <c r="H263" s="221">
        <v>1436</v>
      </c>
      <c r="I263" s="222"/>
      <c r="J263" s="223">
        <f>ROUND(I263*H263,2)</f>
        <v>0</v>
      </c>
      <c r="K263" s="219" t="s">
        <v>39</v>
      </c>
      <c r="L263" s="224"/>
      <c r="M263" s="225" t="s">
        <v>39</v>
      </c>
      <c r="N263" s="226" t="s">
        <v>53</v>
      </c>
      <c r="O263" s="87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8">
        <f>S263*H263</f>
        <v>0</v>
      </c>
      <c r="U263" s="209" t="s">
        <v>39</v>
      </c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0" t="s">
        <v>181</v>
      </c>
      <c r="AT263" s="210" t="s">
        <v>350</v>
      </c>
      <c r="AU263" s="210" t="s">
        <v>80</v>
      </c>
      <c r="AY263" s="18" t="s">
        <v>140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8" t="s">
        <v>139</v>
      </c>
      <c r="BK263" s="211">
        <f>ROUND(I263*H263,2)</f>
        <v>0</v>
      </c>
      <c r="BL263" s="18" t="s">
        <v>139</v>
      </c>
      <c r="BM263" s="210" t="s">
        <v>1014</v>
      </c>
    </row>
    <row r="264" s="2" customFormat="1">
      <c r="A264" s="40"/>
      <c r="B264" s="41"/>
      <c r="C264" s="42"/>
      <c r="D264" s="212" t="s">
        <v>142</v>
      </c>
      <c r="E264" s="42"/>
      <c r="F264" s="213" t="s">
        <v>710</v>
      </c>
      <c r="G264" s="42"/>
      <c r="H264" s="42"/>
      <c r="I264" s="149"/>
      <c r="J264" s="42"/>
      <c r="K264" s="42"/>
      <c r="L264" s="46"/>
      <c r="M264" s="214"/>
      <c r="N264" s="215"/>
      <c r="O264" s="87"/>
      <c r="P264" s="87"/>
      <c r="Q264" s="87"/>
      <c r="R264" s="87"/>
      <c r="S264" s="87"/>
      <c r="T264" s="87"/>
      <c r="U264" s="88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142</v>
      </c>
      <c r="AU264" s="18" t="s">
        <v>80</v>
      </c>
    </row>
    <row r="265" s="2" customFormat="1" ht="16.5" customHeight="1">
      <c r="A265" s="40"/>
      <c r="B265" s="41"/>
      <c r="C265" s="217" t="s">
        <v>399</v>
      </c>
      <c r="D265" s="217" t="s">
        <v>350</v>
      </c>
      <c r="E265" s="218" t="s">
        <v>483</v>
      </c>
      <c r="F265" s="219" t="s">
        <v>484</v>
      </c>
      <c r="G265" s="220" t="s">
        <v>165</v>
      </c>
      <c r="H265" s="221">
        <v>40</v>
      </c>
      <c r="I265" s="222"/>
      <c r="J265" s="223">
        <f>ROUND(I265*H265,2)</f>
        <v>0</v>
      </c>
      <c r="K265" s="219" t="s">
        <v>39</v>
      </c>
      <c r="L265" s="224"/>
      <c r="M265" s="225" t="s">
        <v>39</v>
      </c>
      <c r="N265" s="226" t="s">
        <v>53</v>
      </c>
      <c r="O265" s="87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8">
        <f>S265*H265</f>
        <v>0</v>
      </c>
      <c r="U265" s="209" t="s">
        <v>39</v>
      </c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0" t="s">
        <v>181</v>
      </c>
      <c r="AT265" s="210" t="s">
        <v>350</v>
      </c>
      <c r="AU265" s="210" t="s">
        <v>80</v>
      </c>
      <c r="AY265" s="18" t="s">
        <v>140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8" t="s">
        <v>139</v>
      </c>
      <c r="BK265" s="211">
        <f>ROUND(I265*H265,2)</f>
        <v>0</v>
      </c>
      <c r="BL265" s="18" t="s">
        <v>139</v>
      </c>
      <c r="BM265" s="210" t="s">
        <v>1015</v>
      </c>
    </row>
    <row r="266" s="2" customFormat="1">
      <c r="A266" s="40"/>
      <c r="B266" s="41"/>
      <c r="C266" s="42"/>
      <c r="D266" s="212" t="s">
        <v>142</v>
      </c>
      <c r="E266" s="42"/>
      <c r="F266" s="213" t="s">
        <v>484</v>
      </c>
      <c r="G266" s="42"/>
      <c r="H266" s="42"/>
      <c r="I266" s="149"/>
      <c r="J266" s="42"/>
      <c r="K266" s="42"/>
      <c r="L266" s="46"/>
      <c r="M266" s="214"/>
      <c r="N266" s="215"/>
      <c r="O266" s="87"/>
      <c r="P266" s="87"/>
      <c r="Q266" s="87"/>
      <c r="R266" s="87"/>
      <c r="S266" s="87"/>
      <c r="T266" s="87"/>
      <c r="U266" s="88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142</v>
      </c>
      <c r="AU266" s="18" t="s">
        <v>80</v>
      </c>
    </row>
    <row r="267" s="2" customFormat="1" ht="16.5" customHeight="1">
      <c r="A267" s="40"/>
      <c r="B267" s="41"/>
      <c r="C267" s="217" t="s">
        <v>404</v>
      </c>
      <c r="D267" s="217" t="s">
        <v>350</v>
      </c>
      <c r="E267" s="218" t="s">
        <v>1016</v>
      </c>
      <c r="F267" s="219" t="s">
        <v>1017</v>
      </c>
      <c r="G267" s="220" t="s">
        <v>165</v>
      </c>
      <c r="H267" s="221">
        <v>10</v>
      </c>
      <c r="I267" s="222"/>
      <c r="J267" s="223">
        <f>ROUND(I267*H267,2)</f>
        <v>0</v>
      </c>
      <c r="K267" s="219" t="s">
        <v>39</v>
      </c>
      <c r="L267" s="224"/>
      <c r="M267" s="225" t="s">
        <v>39</v>
      </c>
      <c r="N267" s="226" t="s">
        <v>53</v>
      </c>
      <c r="O267" s="87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8">
        <f>S267*H267</f>
        <v>0</v>
      </c>
      <c r="U267" s="209" t="s">
        <v>39</v>
      </c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0" t="s">
        <v>181</v>
      </c>
      <c r="AT267" s="210" t="s">
        <v>350</v>
      </c>
      <c r="AU267" s="210" t="s">
        <v>80</v>
      </c>
      <c r="AY267" s="18" t="s">
        <v>140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8" t="s">
        <v>139</v>
      </c>
      <c r="BK267" s="211">
        <f>ROUND(I267*H267,2)</f>
        <v>0</v>
      </c>
      <c r="BL267" s="18" t="s">
        <v>139</v>
      </c>
      <c r="BM267" s="210" t="s">
        <v>1018</v>
      </c>
    </row>
    <row r="268" s="2" customFormat="1">
      <c r="A268" s="40"/>
      <c r="B268" s="41"/>
      <c r="C268" s="42"/>
      <c r="D268" s="212" t="s">
        <v>142</v>
      </c>
      <c r="E268" s="42"/>
      <c r="F268" s="213" t="s">
        <v>1017</v>
      </c>
      <c r="G268" s="42"/>
      <c r="H268" s="42"/>
      <c r="I268" s="149"/>
      <c r="J268" s="42"/>
      <c r="K268" s="42"/>
      <c r="L268" s="46"/>
      <c r="M268" s="214"/>
      <c r="N268" s="215"/>
      <c r="O268" s="87"/>
      <c r="P268" s="87"/>
      <c r="Q268" s="87"/>
      <c r="R268" s="87"/>
      <c r="S268" s="87"/>
      <c r="T268" s="87"/>
      <c r="U268" s="88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142</v>
      </c>
      <c r="AU268" s="18" t="s">
        <v>80</v>
      </c>
    </row>
    <row r="269" s="2" customFormat="1" ht="16.5" customHeight="1">
      <c r="A269" s="40"/>
      <c r="B269" s="41"/>
      <c r="C269" s="217" t="s">
        <v>409</v>
      </c>
      <c r="D269" s="217" t="s">
        <v>350</v>
      </c>
      <c r="E269" s="218" t="s">
        <v>505</v>
      </c>
      <c r="F269" s="219" t="s">
        <v>506</v>
      </c>
      <c r="G269" s="220" t="s">
        <v>165</v>
      </c>
      <c r="H269" s="221">
        <v>10</v>
      </c>
      <c r="I269" s="222"/>
      <c r="J269" s="223">
        <f>ROUND(I269*H269,2)</f>
        <v>0</v>
      </c>
      <c r="K269" s="219" t="s">
        <v>39</v>
      </c>
      <c r="L269" s="224"/>
      <c r="M269" s="225" t="s">
        <v>39</v>
      </c>
      <c r="N269" s="226" t="s">
        <v>53</v>
      </c>
      <c r="O269" s="87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8">
        <f>S269*H269</f>
        <v>0</v>
      </c>
      <c r="U269" s="209" t="s">
        <v>39</v>
      </c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0" t="s">
        <v>181</v>
      </c>
      <c r="AT269" s="210" t="s">
        <v>350</v>
      </c>
      <c r="AU269" s="210" t="s">
        <v>80</v>
      </c>
      <c r="AY269" s="18" t="s">
        <v>140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8" t="s">
        <v>139</v>
      </c>
      <c r="BK269" s="211">
        <f>ROUND(I269*H269,2)</f>
        <v>0</v>
      </c>
      <c r="BL269" s="18" t="s">
        <v>139</v>
      </c>
      <c r="BM269" s="210" t="s">
        <v>1019</v>
      </c>
    </row>
    <row r="270" s="2" customFormat="1">
      <c r="A270" s="40"/>
      <c r="B270" s="41"/>
      <c r="C270" s="42"/>
      <c r="D270" s="212" t="s">
        <v>142</v>
      </c>
      <c r="E270" s="42"/>
      <c r="F270" s="213" t="s">
        <v>506</v>
      </c>
      <c r="G270" s="42"/>
      <c r="H270" s="42"/>
      <c r="I270" s="149"/>
      <c r="J270" s="42"/>
      <c r="K270" s="42"/>
      <c r="L270" s="46"/>
      <c r="M270" s="214"/>
      <c r="N270" s="215"/>
      <c r="O270" s="87"/>
      <c r="P270" s="87"/>
      <c r="Q270" s="87"/>
      <c r="R270" s="87"/>
      <c r="S270" s="87"/>
      <c r="T270" s="87"/>
      <c r="U270" s="88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142</v>
      </c>
      <c r="AU270" s="18" t="s">
        <v>80</v>
      </c>
    </row>
    <row r="271" s="2" customFormat="1" ht="21.75" customHeight="1">
      <c r="A271" s="40"/>
      <c r="B271" s="41"/>
      <c r="C271" s="217" t="s">
        <v>414</v>
      </c>
      <c r="D271" s="217" t="s">
        <v>350</v>
      </c>
      <c r="E271" s="218" t="s">
        <v>1020</v>
      </c>
      <c r="F271" s="219" t="s">
        <v>1021</v>
      </c>
      <c r="G271" s="220" t="s">
        <v>138</v>
      </c>
      <c r="H271" s="221">
        <v>550.20000000000005</v>
      </c>
      <c r="I271" s="222"/>
      <c r="J271" s="223">
        <f>ROUND(I271*H271,2)</f>
        <v>0</v>
      </c>
      <c r="K271" s="219" t="s">
        <v>752</v>
      </c>
      <c r="L271" s="224"/>
      <c r="M271" s="225" t="s">
        <v>39</v>
      </c>
      <c r="N271" s="226" t="s">
        <v>53</v>
      </c>
      <c r="O271" s="87"/>
      <c r="P271" s="208">
        <f>O271*H271</f>
        <v>0</v>
      </c>
      <c r="Q271" s="208">
        <v>0.0014</v>
      </c>
      <c r="R271" s="208">
        <f>Q271*H271</f>
        <v>0.77028000000000008</v>
      </c>
      <c r="S271" s="208">
        <v>0</v>
      </c>
      <c r="T271" s="208">
        <f>S271*H271</f>
        <v>0</v>
      </c>
      <c r="U271" s="209" t="s">
        <v>39</v>
      </c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0" t="s">
        <v>181</v>
      </c>
      <c r="AT271" s="210" t="s">
        <v>350</v>
      </c>
      <c r="AU271" s="210" t="s">
        <v>80</v>
      </c>
      <c r="AY271" s="18" t="s">
        <v>140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8" t="s">
        <v>139</v>
      </c>
      <c r="BK271" s="211">
        <f>ROUND(I271*H271,2)</f>
        <v>0</v>
      </c>
      <c r="BL271" s="18" t="s">
        <v>139</v>
      </c>
      <c r="BM271" s="210" t="s">
        <v>1022</v>
      </c>
    </row>
    <row r="272" s="2" customFormat="1">
      <c r="A272" s="40"/>
      <c r="B272" s="41"/>
      <c r="C272" s="42"/>
      <c r="D272" s="212" t="s">
        <v>142</v>
      </c>
      <c r="E272" s="42"/>
      <c r="F272" s="213" t="s">
        <v>1021</v>
      </c>
      <c r="G272" s="42"/>
      <c r="H272" s="42"/>
      <c r="I272" s="149"/>
      <c r="J272" s="42"/>
      <c r="K272" s="42"/>
      <c r="L272" s="46"/>
      <c r="M272" s="214"/>
      <c r="N272" s="215"/>
      <c r="O272" s="87"/>
      <c r="P272" s="87"/>
      <c r="Q272" s="87"/>
      <c r="R272" s="87"/>
      <c r="S272" s="87"/>
      <c r="T272" s="87"/>
      <c r="U272" s="88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142</v>
      </c>
      <c r="AU272" s="18" t="s">
        <v>80</v>
      </c>
    </row>
    <row r="273" s="12" customFormat="1">
      <c r="A273" s="12"/>
      <c r="B273" s="245"/>
      <c r="C273" s="246"/>
      <c r="D273" s="212" t="s">
        <v>838</v>
      </c>
      <c r="E273" s="247" t="s">
        <v>39</v>
      </c>
      <c r="F273" s="248" t="s">
        <v>1023</v>
      </c>
      <c r="G273" s="246"/>
      <c r="H273" s="249">
        <v>550.20000000000005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3"/>
      <c r="U273" s="254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55" t="s">
        <v>838</v>
      </c>
      <c r="AU273" s="255" t="s">
        <v>80</v>
      </c>
      <c r="AV273" s="12" t="s">
        <v>89</v>
      </c>
      <c r="AW273" s="12" t="s">
        <v>41</v>
      </c>
      <c r="AX273" s="12" t="s">
        <v>80</v>
      </c>
      <c r="AY273" s="255" t="s">
        <v>140</v>
      </c>
    </row>
    <row r="274" s="13" customFormat="1">
      <c r="A274" s="13"/>
      <c r="B274" s="256"/>
      <c r="C274" s="257"/>
      <c r="D274" s="212" t="s">
        <v>838</v>
      </c>
      <c r="E274" s="258" t="s">
        <v>39</v>
      </c>
      <c r="F274" s="259" t="s">
        <v>840</v>
      </c>
      <c r="G274" s="257"/>
      <c r="H274" s="260">
        <v>550.20000000000005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4"/>
      <c r="U274" s="265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6" t="s">
        <v>838</v>
      </c>
      <c r="AU274" s="266" t="s">
        <v>80</v>
      </c>
      <c r="AV274" s="13" t="s">
        <v>139</v>
      </c>
      <c r="AW274" s="13" t="s">
        <v>41</v>
      </c>
      <c r="AX274" s="13" t="s">
        <v>87</v>
      </c>
      <c r="AY274" s="266" t="s">
        <v>140</v>
      </c>
    </row>
    <row r="275" s="2" customFormat="1" ht="16.5" customHeight="1">
      <c r="A275" s="40"/>
      <c r="B275" s="41"/>
      <c r="C275" s="217" t="s">
        <v>419</v>
      </c>
      <c r="D275" s="217" t="s">
        <v>350</v>
      </c>
      <c r="E275" s="218" t="s">
        <v>1024</v>
      </c>
      <c r="F275" s="219" t="s">
        <v>1025</v>
      </c>
      <c r="G275" s="220" t="s">
        <v>278</v>
      </c>
      <c r="H275" s="221">
        <v>12</v>
      </c>
      <c r="I275" s="222"/>
      <c r="J275" s="223">
        <f>ROUND(I275*H275,2)</f>
        <v>0</v>
      </c>
      <c r="K275" s="219" t="s">
        <v>1026</v>
      </c>
      <c r="L275" s="224"/>
      <c r="M275" s="225" t="s">
        <v>39</v>
      </c>
      <c r="N275" s="226" t="s">
        <v>53</v>
      </c>
      <c r="O275" s="87"/>
      <c r="P275" s="208">
        <f>O275*H275</f>
        <v>0</v>
      </c>
      <c r="Q275" s="208">
        <v>1</v>
      </c>
      <c r="R275" s="208">
        <f>Q275*H275</f>
        <v>12</v>
      </c>
      <c r="S275" s="208">
        <v>0</v>
      </c>
      <c r="T275" s="208">
        <f>S275*H275</f>
        <v>0</v>
      </c>
      <c r="U275" s="209" t="s">
        <v>39</v>
      </c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0" t="s">
        <v>181</v>
      </c>
      <c r="AT275" s="210" t="s">
        <v>350</v>
      </c>
      <c r="AU275" s="210" t="s">
        <v>80</v>
      </c>
      <c r="AY275" s="18" t="s">
        <v>140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8" t="s">
        <v>139</v>
      </c>
      <c r="BK275" s="211">
        <f>ROUND(I275*H275,2)</f>
        <v>0</v>
      </c>
      <c r="BL275" s="18" t="s">
        <v>139</v>
      </c>
      <c r="BM275" s="210" t="s">
        <v>1027</v>
      </c>
    </row>
    <row r="276" s="2" customFormat="1">
      <c r="A276" s="40"/>
      <c r="B276" s="41"/>
      <c r="C276" s="42"/>
      <c r="D276" s="212" t="s">
        <v>142</v>
      </c>
      <c r="E276" s="42"/>
      <c r="F276" s="213" t="s">
        <v>1025</v>
      </c>
      <c r="G276" s="42"/>
      <c r="H276" s="42"/>
      <c r="I276" s="149"/>
      <c r="J276" s="42"/>
      <c r="K276" s="42"/>
      <c r="L276" s="46"/>
      <c r="M276" s="214"/>
      <c r="N276" s="215"/>
      <c r="O276" s="87"/>
      <c r="P276" s="87"/>
      <c r="Q276" s="87"/>
      <c r="R276" s="87"/>
      <c r="S276" s="87"/>
      <c r="T276" s="87"/>
      <c r="U276" s="88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142</v>
      </c>
      <c r="AU276" s="18" t="s">
        <v>80</v>
      </c>
    </row>
    <row r="277" s="2" customFormat="1">
      <c r="A277" s="40"/>
      <c r="B277" s="41"/>
      <c r="C277" s="42"/>
      <c r="D277" s="212" t="s">
        <v>144</v>
      </c>
      <c r="E277" s="42"/>
      <c r="F277" s="216" t="s">
        <v>1028</v>
      </c>
      <c r="G277" s="42"/>
      <c r="H277" s="42"/>
      <c r="I277" s="149"/>
      <c r="J277" s="42"/>
      <c r="K277" s="42"/>
      <c r="L277" s="46"/>
      <c r="M277" s="214"/>
      <c r="N277" s="215"/>
      <c r="O277" s="87"/>
      <c r="P277" s="87"/>
      <c r="Q277" s="87"/>
      <c r="R277" s="87"/>
      <c r="S277" s="87"/>
      <c r="T277" s="87"/>
      <c r="U277" s="88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144</v>
      </c>
      <c r="AU277" s="18" t="s">
        <v>80</v>
      </c>
    </row>
    <row r="278" s="2" customFormat="1" ht="16.5" customHeight="1">
      <c r="A278" s="40"/>
      <c r="B278" s="41"/>
      <c r="C278" s="217" t="s">
        <v>424</v>
      </c>
      <c r="D278" s="217" t="s">
        <v>350</v>
      </c>
      <c r="E278" s="218" t="s">
        <v>1029</v>
      </c>
      <c r="F278" s="219" t="s">
        <v>1030</v>
      </c>
      <c r="G278" s="220" t="s">
        <v>278</v>
      </c>
      <c r="H278" s="221">
        <v>24</v>
      </c>
      <c r="I278" s="222"/>
      <c r="J278" s="223">
        <f>ROUND(I278*H278,2)</f>
        <v>0</v>
      </c>
      <c r="K278" s="219" t="s">
        <v>1026</v>
      </c>
      <c r="L278" s="224"/>
      <c r="M278" s="225" t="s">
        <v>39</v>
      </c>
      <c r="N278" s="226" t="s">
        <v>53</v>
      </c>
      <c r="O278" s="87"/>
      <c r="P278" s="208">
        <f>O278*H278</f>
        <v>0</v>
      </c>
      <c r="Q278" s="208">
        <v>1</v>
      </c>
      <c r="R278" s="208">
        <f>Q278*H278</f>
        <v>24</v>
      </c>
      <c r="S278" s="208">
        <v>0</v>
      </c>
      <c r="T278" s="208">
        <f>S278*H278</f>
        <v>0</v>
      </c>
      <c r="U278" s="209" t="s">
        <v>39</v>
      </c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0" t="s">
        <v>181</v>
      </c>
      <c r="AT278" s="210" t="s">
        <v>350</v>
      </c>
      <c r="AU278" s="210" t="s">
        <v>80</v>
      </c>
      <c r="AY278" s="18" t="s">
        <v>140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8" t="s">
        <v>139</v>
      </c>
      <c r="BK278" s="211">
        <f>ROUND(I278*H278,2)</f>
        <v>0</v>
      </c>
      <c r="BL278" s="18" t="s">
        <v>139</v>
      </c>
      <c r="BM278" s="210" t="s">
        <v>1031</v>
      </c>
    </row>
    <row r="279" s="2" customFormat="1">
      <c r="A279" s="40"/>
      <c r="B279" s="41"/>
      <c r="C279" s="42"/>
      <c r="D279" s="212" t="s">
        <v>142</v>
      </c>
      <c r="E279" s="42"/>
      <c r="F279" s="213" t="s">
        <v>1030</v>
      </c>
      <c r="G279" s="42"/>
      <c r="H279" s="42"/>
      <c r="I279" s="149"/>
      <c r="J279" s="42"/>
      <c r="K279" s="42"/>
      <c r="L279" s="46"/>
      <c r="M279" s="214"/>
      <c r="N279" s="215"/>
      <c r="O279" s="87"/>
      <c r="P279" s="87"/>
      <c r="Q279" s="87"/>
      <c r="R279" s="87"/>
      <c r="S279" s="87"/>
      <c r="T279" s="87"/>
      <c r="U279" s="88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142</v>
      </c>
      <c r="AU279" s="18" t="s">
        <v>80</v>
      </c>
    </row>
    <row r="280" s="2" customFormat="1">
      <c r="A280" s="40"/>
      <c r="B280" s="41"/>
      <c r="C280" s="42"/>
      <c r="D280" s="212" t="s">
        <v>144</v>
      </c>
      <c r="E280" s="42"/>
      <c r="F280" s="216" t="s">
        <v>1032</v>
      </c>
      <c r="G280" s="42"/>
      <c r="H280" s="42"/>
      <c r="I280" s="149"/>
      <c r="J280" s="42"/>
      <c r="K280" s="42"/>
      <c r="L280" s="46"/>
      <c r="M280" s="214"/>
      <c r="N280" s="215"/>
      <c r="O280" s="87"/>
      <c r="P280" s="87"/>
      <c r="Q280" s="87"/>
      <c r="R280" s="87"/>
      <c r="S280" s="87"/>
      <c r="T280" s="87"/>
      <c r="U280" s="88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144</v>
      </c>
      <c r="AU280" s="18" t="s">
        <v>80</v>
      </c>
    </row>
    <row r="281" s="2" customFormat="1" ht="21.75" customHeight="1">
      <c r="A281" s="40"/>
      <c r="B281" s="41"/>
      <c r="C281" s="217" t="s">
        <v>429</v>
      </c>
      <c r="D281" s="217" t="s">
        <v>350</v>
      </c>
      <c r="E281" s="218" t="s">
        <v>1033</v>
      </c>
      <c r="F281" s="219" t="s">
        <v>1034</v>
      </c>
      <c r="G281" s="220" t="s">
        <v>148</v>
      </c>
      <c r="H281" s="221">
        <v>131</v>
      </c>
      <c r="I281" s="222"/>
      <c r="J281" s="223">
        <f>ROUND(I281*H281,2)</f>
        <v>0</v>
      </c>
      <c r="K281" s="219" t="s">
        <v>39</v>
      </c>
      <c r="L281" s="224"/>
      <c r="M281" s="225" t="s">
        <v>39</v>
      </c>
      <c r="N281" s="226" t="s">
        <v>53</v>
      </c>
      <c r="O281" s="87"/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8">
        <f>S281*H281</f>
        <v>0</v>
      </c>
      <c r="U281" s="209" t="s">
        <v>39</v>
      </c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0" t="s">
        <v>181</v>
      </c>
      <c r="AT281" s="210" t="s">
        <v>350</v>
      </c>
      <c r="AU281" s="210" t="s">
        <v>80</v>
      </c>
      <c r="AY281" s="18" t="s">
        <v>140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8" t="s">
        <v>139</v>
      </c>
      <c r="BK281" s="211">
        <f>ROUND(I281*H281,2)</f>
        <v>0</v>
      </c>
      <c r="BL281" s="18" t="s">
        <v>139</v>
      </c>
      <c r="BM281" s="210" t="s">
        <v>1035</v>
      </c>
    </row>
    <row r="282" s="2" customFormat="1">
      <c r="A282" s="40"/>
      <c r="B282" s="41"/>
      <c r="C282" s="42"/>
      <c r="D282" s="212" t="s">
        <v>142</v>
      </c>
      <c r="E282" s="42"/>
      <c r="F282" s="213" t="s">
        <v>1034</v>
      </c>
      <c r="G282" s="42"/>
      <c r="H282" s="42"/>
      <c r="I282" s="149"/>
      <c r="J282" s="42"/>
      <c r="K282" s="42"/>
      <c r="L282" s="46"/>
      <c r="M282" s="214"/>
      <c r="N282" s="215"/>
      <c r="O282" s="87"/>
      <c r="P282" s="87"/>
      <c r="Q282" s="87"/>
      <c r="R282" s="87"/>
      <c r="S282" s="87"/>
      <c r="T282" s="87"/>
      <c r="U282" s="88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142</v>
      </c>
      <c r="AU282" s="18" t="s">
        <v>80</v>
      </c>
    </row>
    <row r="283" s="12" customFormat="1">
      <c r="A283" s="12"/>
      <c r="B283" s="245"/>
      <c r="C283" s="246"/>
      <c r="D283" s="212" t="s">
        <v>838</v>
      </c>
      <c r="E283" s="247" t="s">
        <v>39</v>
      </c>
      <c r="F283" s="248" t="s">
        <v>812</v>
      </c>
      <c r="G283" s="246"/>
      <c r="H283" s="249">
        <v>131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3"/>
      <c r="U283" s="254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55" t="s">
        <v>838</v>
      </c>
      <c r="AU283" s="255" t="s">
        <v>80</v>
      </c>
      <c r="AV283" s="12" t="s">
        <v>89</v>
      </c>
      <c r="AW283" s="12" t="s">
        <v>41</v>
      </c>
      <c r="AX283" s="12" t="s">
        <v>80</v>
      </c>
      <c r="AY283" s="255" t="s">
        <v>140</v>
      </c>
    </row>
    <row r="284" s="13" customFormat="1">
      <c r="A284" s="13"/>
      <c r="B284" s="256"/>
      <c r="C284" s="257"/>
      <c r="D284" s="212" t="s">
        <v>838</v>
      </c>
      <c r="E284" s="258" t="s">
        <v>39</v>
      </c>
      <c r="F284" s="259" t="s">
        <v>840</v>
      </c>
      <c r="G284" s="257"/>
      <c r="H284" s="260">
        <v>131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4"/>
      <c r="U284" s="265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6" t="s">
        <v>838</v>
      </c>
      <c r="AU284" s="266" t="s">
        <v>80</v>
      </c>
      <c r="AV284" s="13" t="s">
        <v>139</v>
      </c>
      <c r="AW284" s="13" t="s">
        <v>41</v>
      </c>
      <c r="AX284" s="13" t="s">
        <v>87</v>
      </c>
      <c r="AY284" s="266" t="s">
        <v>140</v>
      </c>
    </row>
    <row r="285" s="2" customFormat="1" ht="21.75" customHeight="1">
      <c r="A285" s="40"/>
      <c r="B285" s="41"/>
      <c r="C285" s="217" t="s">
        <v>434</v>
      </c>
      <c r="D285" s="217" t="s">
        <v>350</v>
      </c>
      <c r="E285" s="218" t="s">
        <v>1036</v>
      </c>
      <c r="F285" s="219" t="s">
        <v>1037</v>
      </c>
      <c r="G285" s="220" t="s">
        <v>1038</v>
      </c>
      <c r="H285" s="221">
        <v>4</v>
      </c>
      <c r="I285" s="222"/>
      <c r="J285" s="223">
        <f>ROUND(I285*H285,2)</f>
        <v>0</v>
      </c>
      <c r="K285" s="219" t="s">
        <v>39</v>
      </c>
      <c r="L285" s="224"/>
      <c r="M285" s="225" t="s">
        <v>39</v>
      </c>
      <c r="N285" s="226" t="s">
        <v>53</v>
      </c>
      <c r="O285" s="87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8">
        <f>S285*H285</f>
        <v>0</v>
      </c>
      <c r="U285" s="209" t="s">
        <v>39</v>
      </c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0" t="s">
        <v>181</v>
      </c>
      <c r="AT285" s="210" t="s">
        <v>350</v>
      </c>
      <c r="AU285" s="210" t="s">
        <v>80</v>
      </c>
      <c r="AY285" s="18" t="s">
        <v>140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8" t="s">
        <v>139</v>
      </c>
      <c r="BK285" s="211">
        <f>ROUND(I285*H285,2)</f>
        <v>0</v>
      </c>
      <c r="BL285" s="18" t="s">
        <v>139</v>
      </c>
      <c r="BM285" s="210" t="s">
        <v>1039</v>
      </c>
    </row>
    <row r="286" s="2" customFormat="1">
      <c r="A286" s="40"/>
      <c r="B286" s="41"/>
      <c r="C286" s="42"/>
      <c r="D286" s="212" t="s">
        <v>142</v>
      </c>
      <c r="E286" s="42"/>
      <c r="F286" s="213" t="s">
        <v>1037</v>
      </c>
      <c r="G286" s="42"/>
      <c r="H286" s="42"/>
      <c r="I286" s="149"/>
      <c r="J286" s="42"/>
      <c r="K286" s="42"/>
      <c r="L286" s="46"/>
      <c r="M286" s="214"/>
      <c r="N286" s="215"/>
      <c r="O286" s="87"/>
      <c r="P286" s="87"/>
      <c r="Q286" s="87"/>
      <c r="R286" s="87"/>
      <c r="S286" s="87"/>
      <c r="T286" s="87"/>
      <c r="U286" s="88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142</v>
      </c>
      <c r="AU286" s="18" t="s">
        <v>80</v>
      </c>
    </row>
    <row r="287" s="2" customFormat="1" ht="21.75" customHeight="1">
      <c r="A287" s="40"/>
      <c r="B287" s="41"/>
      <c r="C287" s="217" t="s">
        <v>438</v>
      </c>
      <c r="D287" s="217" t="s">
        <v>350</v>
      </c>
      <c r="E287" s="218" t="s">
        <v>1040</v>
      </c>
      <c r="F287" s="219" t="s">
        <v>1041</v>
      </c>
      <c r="G287" s="220" t="s">
        <v>165</v>
      </c>
      <c r="H287" s="221">
        <v>4</v>
      </c>
      <c r="I287" s="222"/>
      <c r="J287" s="223">
        <f>ROUND(I287*H287,2)</f>
        <v>0</v>
      </c>
      <c r="K287" s="219" t="s">
        <v>752</v>
      </c>
      <c r="L287" s="224"/>
      <c r="M287" s="225" t="s">
        <v>39</v>
      </c>
      <c r="N287" s="226" t="s">
        <v>53</v>
      </c>
      <c r="O287" s="87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8">
        <f>S287*H287</f>
        <v>0</v>
      </c>
      <c r="U287" s="209" t="s">
        <v>39</v>
      </c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0" t="s">
        <v>181</v>
      </c>
      <c r="AT287" s="210" t="s">
        <v>350</v>
      </c>
      <c r="AU287" s="210" t="s">
        <v>80</v>
      </c>
      <c r="AY287" s="18" t="s">
        <v>140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8" t="s">
        <v>139</v>
      </c>
      <c r="BK287" s="211">
        <f>ROUND(I287*H287,2)</f>
        <v>0</v>
      </c>
      <c r="BL287" s="18" t="s">
        <v>139</v>
      </c>
      <c r="BM287" s="210" t="s">
        <v>1042</v>
      </c>
    </row>
    <row r="288" s="2" customFormat="1">
      <c r="A288" s="40"/>
      <c r="B288" s="41"/>
      <c r="C288" s="42"/>
      <c r="D288" s="212" t="s">
        <v>142</v>
      </c>
      <c r="E288" s="42"/>
      <c r="F288" s="213" t="s">
        <v>1041</v>
      </c>
      <c r="G288" s="42"/>
      <c r="H288" s="42"/>
      <c r="I288" s="149"/>
      <c r="J288" s="42"/>
      <c r="K288" s="42"/>
      <c r="L288" s="46"/>
      <c r="M288" s="214"/>
      <c r="N288" s="215"/>
      <c r="O288" s="87"/>
      <c r="P288" s="87"/>
      <c r="Q288" s="87"/>
      <c r="R288" s="87"/>
      <c r="S288" s="87"/>
      <c r="T288" s="87"/>
      <c r="U288" s="88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142</v>
      </c>
      <c r="AU288" s="18" t="s">
        <v>80</v>
      </c>
    </row>
    <row r="289" s="14" customFormat="1" ht="25.92" customHeight="1">
      <c r="A289" s="14"/>
      <c r="B289" s="267"/>
      <c r="C289" s="268"/>
      <c r="D289" s="269" t="s">
        <v>79</v>
      </c>
      <c r="E289" s="270" t="s">
        <v>1043</v>
      </c>
      <c r="F289" s="270" t="s">
        <v>1044</v>
      </c>
      <c r="G289" s="268"/>
      <c r="H289" s="268"/>
      <c r="I289" s="271"/>
      <c r="J289" s="272">
        <f>BK289</f>
        <v>0</v>
      </c>
      <c r="K289" s="268"/>
      <c r="L289" s="273"/>
      <c r="M289" s="274"/>
      <c r="N289" s="275"/>
      <c r="O289" s="275"/>
      <c r="P289" s="276">
        <f>P290+P302</f>
        <v>0</v>
      </c>
      <c r="Q289" s="275"/>
      <c r="R289" s="276">
        <f>R290+R302</f>
        <v>0</v>
      </c>
      <c r="S289" s="275"/>
      <c r="T289" s="276">
        <f>T290+T302</f>
        <v>0.015716000000000001</v>
      </c>
      <c r="U289" s="277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278" t="s">
        <v>87</v>
      </c>
      <c r="AT289" s="279" t="s">
        <v>79</v>
      </c>
      <c r="AU289" s="279" t="s">
        <v>80</v>
      </c>
      <c r="AY289" s="278" t="s">
        <v>140</v>
      </c>
      <c r="BK289" s="280">
        <f>BK290+BK302</f>
        <v>0</v>
      </c>
    </row>
    <row r="290" s="14" customFormat="1" ht="22.8" customHeight="1">
      <c r="A290" s="14"/>
      <c r="B290" s="267"/>
      <c r="C290" s="268"/>
      <c r="D290" s="269" t="s">
        <v>79</v>
      </c>
      <c r="E290" s="281" t="s">
        <v>162</v>
      </c>
      <c r="F290" s="281" t="s">
        <v>1045</v>
      </c>
      <c r="G290" s="268"/>
      <c r="H290" s="268"/>
      <c r="I290" s="271"/>
      <c r="J290" s="282">
        <f>BK290</f>
        <v>0</v>
      </c>
      <c r="K290" s="268"/>
      <c r="L290" s="273"/>
      <c r="M290" s="274"/>
      <c r="N290" s="275"/>
      <c r="O290" s="275"/>
      <c r="P290" s="276">
        <f>SUM(P291:P301)</f>
        <v>0</v>
      </c>
      <c r="Q290" s="275"/>
      <c r="R290" s="276">
        <f>SUM(R291:R301)</f>
        <v>0</v>
      </c>
      <c r="S290" s="275"/>
      <c r="T290" s="276">
        <f>SUM(T291:T301)</f>
        <v>0</v>
      </c>
      <c r="U290" s="277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278" t="s">
        <v>87</v>
      </c>
      <c r="AT290" s="279" t="s">
        <v>79</v>
      </c>
      <c r="AU290" s="279" t="s">
        <v>87</v>
      </c>
      <c r="AY290" s="278" t="s">
        <v>140</v>
      </c>
      <c r="BK290" s="280">
        <f>SUM(BK291:BK301)</f>
        <v>0</v>
      </c>
    </row>
    <row r="291" s="2" customFormat="1" ht="21.75" customHeight="1">
      <c r="A291" s="40"/>
      <c r="B291" s="41"/>
      <c r="C291" s="199" t="s">
        <v>442</v>
      </c>
      <c r="D291" s="199" t="s">
        <v>135</v>
      </c>
      <c r="E291" s="200" t="s">
        <v>1046</v>
      </c>
      <c r="F291" s="201" t="s">
        <v>1047</v>
      </c>
      <c r="G291" s="202" t="s">
        <v>155</v>
      </c>
      <c r="H291" s="203">
        <v>1036</v>
      </c>
      <c r="I291" s="204"/>
      <c r="J291" s="205">
        <f>ROUND(I291*H291,2)</f>
        <v>0</v>
      </c>
      <c r="K291" s="201" t="s">
        <v>752</v>
      </c>
      <c r="L291" s="46"/>
      <c r="M291" s="206" t="s">
        <v>39</v>
      </c>
      <c r="N291" s="207" t="s">
        <v>53</v>
      </c>
      <c r="O291" s="87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8">
        <f>S291*H291</f>
        <v>0</v>
      </c>
      <c r="U291" s="209" t="s">
        <v>39</v>
      </c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0" t="s">
        <v>139</v>
      </c>
      <c r="AT291" s="210" t="s">
        <v>135</v>
      </c>
      <c r="AU291" s="210" t="s">
        <v>89</v>
      </c>
      <c r="AY291" s="18" t="s">
        <v>140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8" t="s">
        <v>139</v>
      </c>
      <c r="BK291" s="211">
        <f>ROUND(I291*H291,2)</f>
        <v>0</v>
      </c>
      <c r="BL291" s="18" t="s">
        <v>139</v>
      </c>
      <c r="BM291" s="210" t="s">
        <v>1048</v>
      </c>
    </row>
    <row r="292" s="2" customFormat="1">
      <c r="A292" s="40"/>
      <c r="B292" s="41"/>
      <c r="C292" s="42"/>
      <c r="D292" s="212" t="s">
        <v>142</v>
      </c>
      <c r="E292" s="42"/>
      <c r="F292" s="213" t="s">
        <v>1049</v>
      </c>
      <c r="G292" s="42"/>
      <c r="H292" s="42"/>
      <c r="I292" s="149"/>
      <c r="J292" s="42"/>
      <c r="K292" s="42"/>
      <c r="L292" s="46"/>
      <c r="M292" s="214"/>
      <c r="N292" s="215"/>
      <c r="O292" s="87"/>
      <c r="P292" s="87"/>
      <c r="Q292" s="87"/>
      <c r="R292" s="87"/>
      <c r="S292" s="87"/>
      <c r="T292" s="87"/>
      <c r="U292" s="88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142</v>
      </c>
      <c r="AU292" s="18" t="s">
        <v>89</v>
      </c>
    </row>
    <row r="293" s="2" customFormat="1">
      <c r="A293" s="40"/>
      <c r="B293" s="41"/>
      <c r="C293" s="42"/>
      <c r="D293" s="212" t="s">
        <v>754</v>
      </c>
      <c r="E293" s="42"/>
      <c r="F293" s="216" t="s">
        <v>1050</v>
      </c>
      <c r="G293" s="42"/>
      <c r="H293" s="42"/>
      <c r="I293" s="149"/>
      <c r="J293" s="42"/>
      <c r="K293" s="42"/>
      <c r="L293" s="46"/>
      <c r="M293" s="214"/>
      <c r="N293" s="215"/>
      <c r="O293" s="87"/>
      <c r="P293" s="87"/>
      <c r="Q293" s="87"/>
      <c r="R293" s="87"/>
      <c r="S293" s="87"/>
      <c r="T293" s="87"/>
      <c r="U293" s="88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754</v>
      </c>
      <c r="AU293" s="18" t="s">
        <v>89</v>
      </c>
    </row>
    <row r="294" s="12" customFormat="1">
      <c r="A294" s="12"/>
      <c r="B294" s="245"/>
      <c r="C294" s="246"/>
      <c r="D294" s="212" t="s">
        <v>838</v>
      </c>
      <c r="E294" s="247" t="s">
        <v>39</v>
      </c>
      <c r="F294" s="248" t="s">
        <v>1051</v>
      </c>
      <c r="G294" s="246"/>
      <c r="H294" s="249">
        <v>1036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3"/>
      <c r="U294" s="254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55" t="s">
        <v>838</v>
      </c>
      <c r="AU294" s="255" t="s">
        <v>89</v>
      </c>
      <c r="AV294" s="12" t="s">
        <v>89</v>
      </c>
      <c r="AW294" s="12" t="s">
        <v>41</v>
      </c>
      <c r="AX294" s="12" t="s">
        <v>80</v>
      </c>
      <c r="AY294" s="255" t="s">
        <v>140</v>
      </c>
    </row>
    <row r="295" s="13" customFormat="1">
      <c r="A295" s="13"/>
      <c r="B295" s="256"/>
      <c r="C295" s="257"/>
      <c r="D295" s="212" t="s">
        <v>838</v>
      </c>
      <c r="E295" s="258" t="s">
        <v>1052</v>
      </c>
      <c r="F295" s="259" t="s">
        <v>840</v>
      </c>
      <c r="G295" s="257"/>
      <c r="H295" s="260">
        <v>1036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4"/>
      <c r="U295" s="265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6" t="s">
        <v>838</v>
      </c>
      <c r="AU295" s="266" t="s">
        <v>89</v>
      </c>
      <c r="AV295" s="13" t="s">
        <v>139</v>
      </c>
      <c r="AW295" s="13" t="s">
        <v>41</v>
      </c>
      <c r="AX295" s="13" t="s">
        <v>87</v>
      </c>
      <c r="AY295" s="266" t="s">
        <v>140</v>
      </c>
    </row>
    <row r="296" s="2" customFormat="1" ht="21.75" customHeight="1">
      <c r="A296" s="40"/>
      <c r="B296" s="41"/>
      <c r="C296" s="199" t="s">
        <v>447</v>
      </c>
      <c r="D296" s="199" t="s">
        <v>135</v>
      </c>
      <c r="E296" s="200" t="s">
        <v>1053</v>
      </c>
      <c r="F296" s="201" t="s">
        <v>1054</v>
      </c>
      <c r="G296" s="202" t="s">
        <v>155</v>
      </c>
      <c r="H296" s="203">
        <v>321.60000000000002</v>
      </c>
      <c r="I296" s="204"/>
      <c r="J296" s="205">
        <f>ROUND(I296*H296,2)</f>
        <v>0</v>
      </c>
      <c r="K296" s="201" t="s">
        <v>752</v>
      </c>
      <c r="L296" s="46"/>
      <c r="M296" s="206" t="s">
        <v>39</v>
      </c>
      <c r="N296" s="207" t="s">
        <v>53</v>
      </c>
      <c r="O296" s="87"/>
      <c r="P296" s="208">
        <f>O296*H296</f>
        <v>0</v>
      </c>
      <c r="Q296" s="208">
        <v>0</v>
      </c>
      <c r="R296" s="208">
        <f>Q296*H296</f>
        <v>0</v>
      </c>
      <c r="S296" s="208">
        <v>0</v>
      </c>
      <c r="T296" s="208">
        <f>S296*H296</f>
        <v>0</v>
      </c>
      <c r="U296" s="209" t="s">
        <v>39</v>
      </c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0" t="s">
        <v>139</v>
      </c>
      <c r="AT296" s="210" t="s">
        <v>135</v>
      </c>
      <c r="AU296" s="210" t="s">
        <v>89</v>
      </c>
      <c r="AY296" s="18" t="s">
        <v>140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8" t="s">
        <v>139</v>
      </c>
      <c r="BK296" s="211">
        <f>ROUND(I296*H296,2)</f>
        <v>0</v>
      </c>
      <c r="BL296" s="18" t="s">
        <v>139</v>
      </c>
      <c r="BM296" s="210" t="s">
        <v>1055</v>
      </c>
    </row>
    <row r="297" s="2" customFormat="1">
      <c r="A297" s="40"/>
      <c r="B297" s="41"/>
      <c r="C297" s="42"/>
      <c r="D297" s="212" t="s">
        <v>142</v>
      </c>
      <c r="E297" s="42"/>
      <c r="F297" s="213" t="s">
        <v>1056</v>
      </c>
      <c r="G297" s="42"/>
      <c r="H297" s="42"/>
      <c r="I297" s="149"/>
      <c r="J297" s="42"/>
      <c r="K297" s="42"/>
      <c r="L297" s="46"/>
      <c r="M297" s="214"/>
      <c r="N297" s="215"/>
      <c r="O297" s="87"/>
      <c r="P297" s="87"/>
      <c r="Q297" s="87"/>
      <c r="R297" s="87"/>
      <c r="S297" s="87"/>
      <c r="T297" s="87"/>
      <c r="U297" s="88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142</v>
      </c>
      <c r="AU297" s="18" t="s">
        <v>89</v>
      </c>
    </row>
    <row r="298" s="2" customFormat="1">
      <c r="A298" s="40"/>
      <c r="B298" s="41"/>
      <c r="C298" s="42"/>
      <c r="D298" s="212" t="s">
        <v>754</v>
      </c>
      <c r="E298" s="42"/>
      <c r="F298" s="216" t="s">
        <v>1057</v>
      </c>
      <c r="G298" s="42"/>
      <c r="H298" s="42"/>
      <c r="I298" s="149"/>
      <c r="J298" s="42"/>
      <c r="K298" s="42"/>
      <c r="L298" s="46"/>
      <c r="M298" s="214"/>
      <c r="N298" s="215"/>
      <c r="O298" s="87"/>
      <c r="P298" s="87"/>
      <c r="Q298" s="87"/>
      <c r="R298" s="87"/>
      <c r="S298" s="87"/>
      <c r="T298" s="87"/>
      <c r="U298" s="88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754</v>
      </c>
      <c r="AU298" s="18" t="s">
        <v>89</v>
      </c>
    </row>
    <row r="299" s="12" customFormat="1">
      <c r="A299" s="12"/>
      <c r="B299" s="245"/>
      <c r="C299" s="246"/>
      <c r="D299" s="212" t="s">
        <v>838</v>
      </c>
      <c r="E299" s="247" t="s">
        <v>39</v>
      </c>
      <c r="F299" s="248" t="s">
        <v>1058</v>
      </c>
      <c r="G299" s="246"/>
      <c r="H299" s="249">
        <v>39.600000000000001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3"/>
      <c r="U299" s="254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55" t="s">
        <v>838</v>
      </c>
      <c r="AU299" s="255" t="s">
        <v>89</v>
      </c>
      <c r="AV299" s="12" t="s">
        <v>89</v>
      </c>
      <c r="AW299" s="12" t="s">
        <v>41</v>
      </c>
      <c r="AX299" s="12" t="s">
        <v>80</v>
      </c>
      <c r="AY299" s="255" t="s">
        <v>140</v>
      </c>
    </row>
    <row r="300" s="12" customFormat="1">
      <c r="A300" s="12"/>
      <c r="B300" s="245"/>
      <c r="C300" s="246"/>
      <c r="D300" s="212" t="s">
        <v>838</v>
      </c>
      <c r="E300" s="247" t="s">
        <v>39</v>
      </c>
      <c r="F300" s="248" t="s">
        <v>1059</v>
      </c>
      <c r="G300" s="246"/>
      <c r="H300" s="249">
        <v>282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3"/>
      <c r="U300" s="254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55" t="s">
        <v>838</v>
      </c>
      <c r="AU300" s="255" t="s">
        <v>89</v>
      </c>
      <c r="AV300" s="12" t="s">
        <v>89</v>
      </c>
      <c r="AW300" s="12" t="s">
        <v>41</v>
      </c>
      <c r="AX300" s="12" t="s">
        <v>80</v>
      </c>
      <c r="AY300" s="255" t="s">
        <v>140</v>
      </c>
    </row>
    <row r="301" s="13" customFormat="1">
      <c r="A301" s="13"/>
      <c r="B301" s="256"/>
      <c r="C301" s="257"/>
      <c r="D301" s="212" t="s">
        <v>838</v>
      </c>
      <c r="E301" s="258" t="s">
        <v>1060</v>
      </c>
      <c r="F301" s="259" t="s">
        <v>840</v>
      </c>
      <c r="G301" s="257"/>
      <c r="H301" s="260">
        <v>321.60000000000002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4"/>
      <c r="U301" s="265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6" t="s">
        <v>838</v>
      </c>
      <c r="AU301" s="266" t="s">
        <v>89</v>
      </c>
      <c r="AV301" s="13" t="s">
        <v>139</v>
      </c>
      <c r="AW301" s="13" t="s">
        <v>41</v>
      </c>
      <c r="AX301" s="13" t="s">
        <v>87</v>
      </c>
      <c r="AY301" s="266" t="s">
        <v>140</v>
      </c>
    </row>
    <row r="302" s="14" customFormat="1" ht="22.8" customHeight="1">
      <c r="A302" s="14"/>
      <c r="B302" s="267"/>
      <c r="C302" s="268"/>
      <c r="D302" s="269" t="s">
        <v>79</v>
      </c>
      <c r="E302" s="281" t="s">
        <v>187</v>
      </c>
      <c r="F302" s="281" t="s">
        <v>1061</v>
      </c>
      <c r="G302" s="268"/>
      <c r="H302" s="268"/>
      <c r="I302" s="271"/>
      <c r="J302" s="282">
        <f>BK302</f>
        <v>0</v>
      </c>
      <c r="K302" s="268"/>
      <c r="L302" s="273"/>
      <c r="M302" s="274"/>
      <c r="N302" s="275"/>
      <c r="O302" s="275"/>
      <c r="P302" s="276">
        <f>SUM(P303:P314)</f>
        <v>0</v>
      </c>
      <c r="Q302" s="275"/>
      <c r="R302" s="276">
        <f>SUM(R303:R314)</f>
        <v>0</v>
      </c>
      <c r="S302" s="275"/>
      <c r="T302" s="276">
        <f>SUM(T303:T314)</f>
        <v>0.015716000000000001</v>
      </c>
      <c r="U302" s="277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278" t="s">
        <v>87</v>
      </c>
      <c r="AT302" s="279" t="s">
        <v>79</v>
      </c>
      <c r="AU302" s="279" t="s">
        <v>87</v>
      </c>
      <c r="AY302" s="278" t="s">
        <v>140</v>
      </c>
      <c r="BK302" s="280">
        <f>SUM(BK303:BK314)</f>
        <v>0</v>
      </c>
    </row>
    <row r="303" s="2" customFormat="1" ht="21.75" customHeight="1">
      <c r="A303" s="40"/>
      <c r="B303" s="41"/>
      <c r="C303" s="199" t="s">
        <v>452</v>
      </c>
      <c r="D303" s="199" t="s">
        <v>135</v>
      </c>
      <c r="E303" s="200" t="s">
        <v>1062</v>
      </c>
      <c r="F303" s="201" t="s">
        <v>1063</v>
      </c>
      <c r="G303" s="202" t="s">
        <v>155</v>
      </c>
      <c r="H303" s="203">
        <v>8</v>
      </c>
      <c r="I303" s="204"/>
      <c r="J303" s="205">
        <f>ROUND(I303*H303,2)</f>
        <v>0</v>
      </c>
      <c r="K303" s="201" t="s">
        <v>1026</v>
      </c>
      <c r="L303" s="46"/>
      <c r="M303" s="206" t="s">
        <v>39</v>
      </c>
      <c r="N303" s="207" t="s">
        <v>53</v>
      </c>
      <c r="O303" s="87"/>
      <c r="P303" s="208">
        <f>O303*H303</f>
        <v>0</v>
      </c>
      <c r="Q303" s="208">
        <v>0</v>
      </c>
      <c r="R303" s="208">
        <f>Q303*H303</f>
        <v>0</v>
      </c>
      <c r="S303" s="208">
        <v>0.001</v>
      </c>
      <c r="T303" s="208">
        <f>S303*H303</f>
        <v>0.0080000000000000002</v>
      </c>
      <c r="U303" s="209" t="s">
        <v>39</v>
      </c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0" t="s">
        <v>139</v>
      </c>
      <c r="AT303" s="210" t="s">
        <v>135</v>
      </c>
      <c r="AU303" s="210" t="s">
        <v>89</v>
      </c>
      <c r="AY303" s="18" t="s">
        <v>140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8" t="s">
        <v>139</v>
      </c>
      <c r="BK303" s="211">
        <f>ROUND(I303*H303,2)</f>
        <v>0</v>
      </c>
      <c r="BL303" s="18" t="s">
        <v>139</v>
      </c>
      <c r="BM303" s="210" t="s">
        <v>1064</v>
      </c>
    </row>
    <row r="304" s="2" customFormat="1">
      <c r="A304" s="40"/>
      <c r="B304" s="41"/>
      <c r="C304" s="42"/>
      <c r="D304" s="212" t="s">
        <v>142</v>
      </c>
      <c r="E304" s="42"/>
      <c r="F304" s="213" t="s">
        <v>1065</v>
      </c>
      <c r="G304" s="42"/>
      <c r="H304" s="42"/>
      <c r="I304" s="149"/>
      <c r="J304" s="42"/>
      <c r="K304" s="42"/>
      <c r="L304" s="46"/>
      <c r="M304" s="214"/>
      <c r="N304" s="215"/>
      <c r="O304" s="87"/>
      <c r="P304" s="87"/>
      <c r="Q304" s="87"/>
      <c r="R304" s="87"/>
      <c r="S304" s="87"/>
      <c r="T304" s="87"/>
      <c r="U304" s="88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142</v>
      </c>
      <c r="AU304" s="18" t="s">
        <v>89</v>
      </c>
    </row>
    <row r="305" s="2" customFormat="1">
      <c r="A305" s="40"/>
      <c r="B305" s="41"/>
      <c r="C305" s="42"/>
      <c r="D305" s="212" t="s">
        <v>754</v>
      </c>
      <c r="E305" s="42"/>
      <c r="F305" s="216" t="s">
        <v>1066</v>
      </c>
      <c r="G305" s="42"/>
      <c r="H305" s="42"/>
      <c r="I305" s="149"/>
      <c r="J305" s="42"/>
      <c r="K305" s="42"/>
      <c r="L305" s="46"/>
      <c r="M305" s="214"/>
      <c r="N305" s="215"/>
      <c r="O305" s="87"/>
      <c r="P305" s="87"/>
      <c r="Q305" s="87"/>
      <c r="R305" s="87"/>
      <c r="S305" s="87"/>
      <c r="T305" s="87"/>
      <c r="U305" s="88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754</v>
      </c>
      <c r="AU305" s="18" t="s">
        <v>89</v>
      </c>
    </row>
    <row r="306" s="12" customFormat="1">
      <c r="A306" s="12"/>
      <c r="B306" s="245"/>
      <c r="C306" s="246"/>
      <c r="D306" s="212" t="s">
        <v>838</v>
      </c>
      <c r="E306" s="247" t="s">
        <v>39</v>
      </c>
      <c r="F306" s="248" t="s">
        <v>1067</v>
      </c>
      <c r="G306" s="246"/>
      <c r="H306" s="249">
        <v>4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3"/>
      <c r="U306" s="254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55" t="s">
        <v>838</v>
      </c>
      <c r="AU306" s="255" t="s">
        <v>89</v>
      </c>
      <c r="AV306" s="12" t="s">
        <v>89</v>
      </c>
      <c r="AW306" s="12" t="s">
        <v>41</v>
      </c>
      <c r="AX306" s="12" t="s">
        <v>80</v>
      </c>
      <c r="AY306" s="255" t="s">
        <v>140</v>
      </c>
    </row>
    <row r="307" s="12" customFormat="1">
      <c r="A307" s="12"/>
      <c r="B307" s="245"/>
      <c r="C307" s="246"/>
      <c r="D307" s="212" t="s">
        <v>838</v>
      </c>
      <c r="E307" s="247" t="s">
        <v>39</v>
      </c>
      <c r="F307" s="248" t="s">
        <v>1068</v>
      </c>
      <c r="G307" s="246"/>
      <c r="H307" s="249">
        <v>4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3"/>
      <c r="U307" s="254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55" t="s">
        <v>838</v>
      </c>
      <c r="AU307" s="255" t="s">
        <v>89</v>
      </c>
      <c r="AV307" s="12" t="s">
        <v>89</v>
      </c>
      <c r="AW307" s="12" t="s">
        <v>41</v>
      </c>
      <c r="AX307" s="12" t="s">
        <v>80</v>
      </c>
      <c r="AY307" s="255" t="s">
        <v>140</v>
      </c>
    </row>
    <row r="308" s="13" customFormat="1">
      <c r="A308" s="13"/>
      <c r="B308" s="256"/>
      <c r="C308" s="257"/>
      <c r="D308" s="212" t="s">
        <v>838</v>
      </c>
      <c r="E308" s="258" t="s">
        <v>39</v>
      </c>
      <c r="F308" s="259" t="s">
        <v>840</v>
      </c>
      <c r="G308" s="257"/>
      <c r="H308" s="260">
        <v>8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4"/>
      <c r="U308" s="265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6" t="s">
        <v>838</v>
      </c>
      <c r="AU308" s="266" t="s">
        <v>89</v>
      </c>
      <c r="AV308" s="13" t="s">
        <v>139</v>
      </c>
      <c r="AW308" s="13" t="s">
        <v>41</v>
      </c>
      <c r="AX308" s="13" t="s">
        <v>87</v>
      </c>
      <c r="AY308" s="266" t="s">
        <v>140</v>
      </c>
    </row>
    <row r="309" s="2" customFormat="1" ht="21.75" customHeight="1">
      <c r="A309" s="40"/>
      <c r="B309" s="41"/>
      <c r="C309" s="199" t="s">
        <v>456</v>
      </c>
      <c r="D309" s="199" t="s">
        <v>135</v>
      </c>
      <c r="E309" s="200" t="s">
        <v>1069</v>
      </c>
      <c r="F309" s="201" t="s">
        <v>1070</v>
      </c>
      <c r="G309" s="202" t="s">
        <v>155</v>
      </c>
      <c r="H309" s="203">
        <v>7.7160000000000002</v>
      </c>
      <c r="I309" s="204"/>
      <c r="J309" s="205">
        <f>ROUND(I309*H309,2)</f>
        <v>0</v>
      </c>
      <c r="K309" s="201" t="s">
        <v>1026</v>
      </c>
      <c r="L309" s="46"/>
      <c r="M309" s="206" t="s">
        <v>39</v>
      </c>
      <c r="N309" s="207" t="s">
        <v>53</v>
      </c>
      <c r="O309" s="87"/>
      <c r="P309" s="208">
        <f>O309*H309</f>
        <v>0</v>
      </c>
      <c r="Q309" s="208">
        <v>0</v>
      </c>
      <c r="R309" s="208">
        <f>Q309*H309</f>
        <v>0</v>
      </c>
      <c r="S309" s="208">
        <v>0.001</v>
      </c>
      <c r="T309" s="208">
        <f>S309*H309</f>
        <v>0.0077160000000000006</v>
      </c>
      <c r="U309" s="209" t="s">
        <v>39</v>
      </c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0" t="s">
        <v>139</v>
      </c>
      <c r="AT309" s="210" t="s">
        <v>135</v>
      </c>
      <c r="AU309" s="210" t="s">
        <v>89</v>
      </c>
      <c r="AY309" s="18" t="s">
        <v>140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8" t="s">
        <v>139</v>
      </c>
      <c r="BK309" s="211">
        <f>ROUND(I309*H309,2)</f>
        <v>0</v>
      </c>
      <c r="BL309" s="18" t="s">
        <v>139</v>
      </c>
      <c r="BM309" s="210" t="s">
        <v>1071</v>
      </c>
    </row>
    <row r="310" s="2" customFormat="1">
      <c r="A310" s="40"/>
      <c r="B310" s="41"/>
      <c r="C310" s="42"/>
      <c r="D310" s="212" t="s">
        <v>142</v>
      </c>
      <c r="E310" s="42"/>
      <c r="F310" s="213" t="s">
        <v>1072</v>
      </c>
      <c r="G310" s="42"/>
      <c r="H310" s="42"/>
      <c r="I310" s="149"/>
      <c r="J310" s="42"/>
      <c r="K310" s="42"/>
      <c r="L310" s="46"/>
      <c r="M310" s="214"/>
      <c r="N310" s="215"/>
      <c r="O310" s="87"/>
      <c r="P310" s="87"/>
      <c r="Q310" s="87"/>
      <c r="R310" s="87"/>
      <c r="S310" s="87"/>
      <c r="T310" s="87"/>
      <c r="U310" s="88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142</v>
      </c>
      <c r="AU310" s="18" t="s">
        <v>89</v>
      </c>
    </row>
    <row r="311" s="2" customFormat="1">
      <c r="A311" s="40"/>
      <c r="B311" s="41"/>
      <c r="C311" s="42"/>
      <c r="D311" s="212" t="s">
        <v>754</v>
      </c>
      <c r="E311" s="42"/>
      <c r="F311" s="216" t="s">
        <v>1066</v>
      </c>
      <c r="G311" s="42"/>
      <c r="H311" s="42"/>
      <c r="I311" s="149"/>
      <c r="J311" s="42"/>
      <c r="K311" s="42"/>
      <c r="L311" s="46"/>
      <c r="M311" s="214"/>
      <c r="N311" s="215"/>
      <c r="O311" s="87"/>
      <c r="P311" s="87"/>
      <c r="Q311" s="87"/>
      <c r="R311" s="87"/>
      <c r="S311" s="87"/>
      <c r="T311" s="87"/>
      <c r="U311" s="88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754</v>
      </c>
      <c r="AU311" s="18" t="s">
        <v>89</v>
      </c>
    </row>
    <row r="312" s="12" customFormat="1">
      <c r="A312" s="12"/>
      <c r="B312" s="245"/>
      <c r="C312" s="246"/>
      <c r="D312" s="212" t="s">
        <v>838</v>
      </c>
      <c r="E312" s="247" t="s">
        <v>39</v>
      </c>
      <c r="F312" s="248" t="s">
        <v>1073</v>
      </c>
      <c r="G312" s="246"/>
      <c r="H312" s="249">
        <v>2.335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3"/>
      <c r="U312" s="254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55" t="s">
        <v>838</v>
      </c>
      <c r="AU312" s="255" t="s">
        <v>89</v>
      </c>
      <c r="AV312" s="12" t="s">
        <v>89</v>
      </c>
      <c r="AW312" s="12" t="s">
        <v>41</v>
      </c>
      <c r="AX312" s="12" t="s">
        <v>80</v>
      </c>
      <c r="AY312" s="255" t="s">
        <v>140</v>
      </c>
    </row>
    <row r="313" s="12" customFormat="1">
      <c r="A313" s="12"/>
      <c r="B313" s="245"/>
      <c r="C313" s="246"/>
      <c r="D313" s="212" t="s">
        <v>838</v>
      </c>
      <c r="E313" s="247" t="s">
        <v>39</v>
      </c>
      <c r="F313" s="248" t="s">
        <v>1074</v>
      </c>
      <c r="G313" s="246"/>
      <c r="H313" s="249">
        <v>5.3810000000000002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3"/>
      <c r="U313" s="254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55" t="s">
        <v>838</v>
      </c>
      <c r="AU313" s="255" t="s">
        <v>89</v>
      </c>
      <c r="AV313" s="12" t="s">
        <v>89</v>
      </c>
      <c r="AW313" s="12" t="s">
        <v>41</v>
      </c>
      <c r="AX313" s="12" t="s">
        <v>80</v>
      </c>
      <c r="AY313" s="255" t="s">
        <v>140</v>
      </c>
    </row>
    <row r="314" s="13" customFormat="1">
      <c r="A314" s="13"/>
      <c r="B314" s="256"/>
      <c r="C314" s="257"/>
      <c r="D314" s="212" t="s">
        <v>838</v>
      </c>
      <c r="E314" s="258" t="s">
        <v>39</v>
      </c>
      <c r="F314" s="259" t="s">
        <v>840</v>
      </c>
      <c r="G314" s="257"/>
      <c r="H314" s="260">
        <v>7.7160000000000002</v>
      </c>
      <c r="I314" s="261"/>
      <c r="J314" s="257"/>
      <c r="K314" s="257"/>
      <c r="L314" s="262"/>
      <c r="M314" s="283"/>
      <c r="N314" s="284"/>
      <c r="O314" s="284"/>
      <c r="P314" s="284"/>
      <c r="Q314" s="284"/>
      <c r="R314" s="284"/>
      <c r="S314" s="284"/>
      <c r="T314" s="284"/>
      <c r="U314" s="285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6" t="s">
        <v>838</v>
      </c>
      <c r="AU314" s="266" t="s">
        <v>89</v>
      </c>
      <c r="AV314" s="13" t="s">
        <v>139</v>
      </c>
      <c r="AW314" s="13" t="s">
        <v>41</v>
      </c>
      <c r="AX314" s="13" t="s">
        <v>87</v>
      </c>
      <c r="AY314" s="266" t="s">
        <v>140</v>
      </c>
    </row>
    <row r="315" s="2" customFormat="1" ht="6.96" customHeight="1">
      <c r="A315" s="40"/>
      <c r="B315" s="62"/>
      <c r="C315" s="63"/>
      <c r="D315" s="63"/>
      <c r="E315" s="63"/>
      <c r="F315" s="63"/>
      <c r="G315" s="63"/>
      <c r="H315" s="63"/>
      <c r="I315" s="178"/>
      <c r="J315" s="63"/>
      <c r="K315" s="63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/oafQk81A5RiF6fNjdNd9zGMkR8+2rxR2l0TxUbhMuuqZ7HT5VcBoD2R5uZagqQ+yF+YvwGgwQGj0lao+RJl6A==" hashValue="JxkdqsrhVkb3JAlJ185ewX0edpK6K6SwljrdvT1B88pQKsagpadvDzxaI1B39Rz0cBevoFQvHc7Wd7GYhoqSzA==" algorithmName="SHA-512" password="CDD6"/>
  <autoFilter ref="C87:K3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231" t="s">
        <v>1075</v>
      </c>
      <c r="BA2" s="231" t="s">
        <v>1076</v>
      </c>
      <c r="BB2" s="231" t="s">
        <v>278</v>
      </c>
      <c r="BC2" s="231" t="s">
        <v>1077</v>
      </c>
      <c r="BD2" s="231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  <c r="AZ3" s="231" t="s">
        <v>1078</v>
      </c>
      <c r="BA3" s="231" t="s">
        <v>1079</v>
      </c>
      <c r="BB3" s="231" t="s">
        <v>278</v>
      </c>
      <c r="BC3" s="231" t="s">
        <v>1080</v>
      </c>
      <c r="BD3" s="231" t="s">
        <v>89</v>
      </c>
    </row>
    <row r="4" s="1" customFormat="1" ht="24.96" customHeight="1">
      <c r="B4" s="21"/>
      <c r="D4" s="145" t="s">
        <v>112</v>
      </c>
      <c r="I4" s="141"/>
      <c r="L4" s="21"/>
      <c r="M4" s="146" t="s">
        <v>10</v>
      </c>
      <c r="AT4" s="18" t="s">
        <v>41</v>
      </c>
    </row>
    <row r="5" s="1" customFormat="1" ht="6.96" customHeight="1">
      <c r="B5" s="21"/>
      <c r="I5" s="141"/>
      <c r="L5" s="21"/>
    </row>
    <row r="6" s="1" customFormat="1" ht="12" customHeight="1">
      <c r="B6" s="21"/>
      <c r="D6" s="147" t="s">
        <v>16</v>
      </c>
      <c r="I6" s="141"/>
      <c r="L6" s="21"/>
    </row>
    <row r="7" s="1" customFormat="1" ht="16.5" customHeight="1">
      <c r="B7" s="21"/>
      <c r="E7" s="148" t="str">
        <f>'Rekapitulace zakázky'!K6</f>
        <v>Oprava kolejí a výhybek v ŽST Řehlovice - změna_1</v>
      </c>
      <c r="F7" s="147"/>
      <c r="G7" s="147"/>
      <c r="H7" s="147"/>
      <c r="I7" s="141"/>
      <c r="L7" s="21"/>
    </row>
    <row r="8" s="1" customFormat="1" ht="12" customHeight="1">
      <c r="B8" s="21"/>
      <c r="D8" s="147" t="s">
        <v>113</v>
      </c>
      <c r="I8" s="141"/>
      <c r="L8" s="21"/>
    </row>
    <row r="9" s="2" customFormat="1" ht="16.5" customHeight="1">
      <c r="A9" s="40"/>
      <c r="B9" s="46"/>
      <c r="C9" s="40"/>
      <c r="D9" s="40"/>
      <c r="E9" s="148" t="s">
        <v>114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115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1081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6" t="s">
        <v>19</v>
      </c>
      <c r="G13" s="40"/>
      <c r="H13" s="40"/>
      <c r="I13" s="152" t="s">
        <v>20</v>
      </c>
      <c r="J13" s="136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6" t="s">
        <v>23</v>
      </c>
      <c r="G14" s="40"/>
      <c r="H14" s="40"/>
      <c r="I14" s="152" t="s">
        <v>24</v>
      </c>
      <c r="J14" s="153" t="str">
        <f>'Rekapitulace zakázky'!AN8</f>
        <v>17. 1. 2020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6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6" t="s">
        <v>33</v>
      </c>
      <c r="F17" s="40"/>
      <c r="G17" s="40"/>
      <c r="H17" s="40"/>
      <c r="I17" s="152" t="s">
        <v>34</v>
      </c>
      <c r="J17" s="136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6"/>
      <c r="G20" s="136"/>
      <c r="H20" s="136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6" t="str">
        <f>IF('Rekapitulace zakázky'!AN16="","",'Rekapitulace zakázky'!AN16)</f>
        <v/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6" t="str">
        <f>IF('Rekapitulace zakázky'!E17="","",'Rekapitulace zakázky'!E17)</f>
        <v xml:space="preserve"> </v>
      </c>
      <c r="F23" s="40"/>
      <c r="G23" s="40"/>
      <c r="H23" s="40"/>
      <c r="I23" s="152" t="s">
        <v>34</v>
      </c>
      <c r="J23" s="136" t="str">
        <f>IF('Rekapitulace zakázky'!AN17="","",'Rekapitulace zakázky'!AN17)</f>
        <v/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6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6" t="s">
        <v>43</v>
      </c>
      <c r="F26" s="40"/>
      <c r="G26" s="40"/>
      <c r="H26" s="40"/>
      <c r="I26" s="152" t="s">
        <v>34</v>
      </c>
      <c r="J26" s="136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45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ROUND(J86,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ROUND((SUM(BE86:BE136)),  2)</f>
        <v>0</v>
      </c>
      <c r="G35" s="40"/>
      <c r="H35" s="40"/>
      <c r="I35" s="167">
        <v>0.20999999999999999</v>
      </c>
      <c r="J35" s="166">
        <f>ROUND(((SUM(BE86:BE136))*I35),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7" t="s">
        <v>52</v>
      </c>
      <c r="F36" s="166">
        <f>ROUND((SUM(BF86:BF136)),  2)</f>
        <v>0</v>
      </c>
      <c r="G36" s="40"/>
      <c r="H36" s="40"/>
      <c r="I36" s="167">
        <v>0.14999999999999999</v>
      </c>
      <c r="J36" s="166">
        <f>ROUND(((SUM(BF86:BF136))*I36),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50</v>
      </c>
      <c r="E37" s="147" t="s">
        <v>53</v>
      </c>
      <c r="F37" s="166">
        <f>ROUND((SUM(BG86:BG136)),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54</v>
      </c>
      <c r="F38" s="166">
        <f>ROUND((SUM(BH86:BH136)),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ROUND((SUM(BI86:BI136)),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117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kolejí a výhybek v ŽST Řehlovice - změna_1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141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114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115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2" t="str">
        <f>E11</f>
        <v>Č15-zm1 - mimostaveništní doprava - změna_1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ŽST Řehlovice</v>
      </c>
      <c r="G56" s="42"/>
      <c r="H56" s="42"/>
      <c r="I56" s="152" t="s">
        <v>24</v>
      </c>
      <c r="J56" s="75" t="str">
        <f>IF(J14="","",J14)</f>
        <v>17. 1. 2020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 s.o.,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118</v>
      </c>
      <c r="D61" s="184"/>
      <c r="E61" s="184"/>
      <c r="F61" s="184"/>
      <c r="G61" s="184"/>
      <c r="H61" s="184"/>
      <c r="I61" s="185"/>
      <c r="J61" s="186" t="s">
        <v>119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5">
        <f>J86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120</v>
      </c>
    </row>
    <row r="64" s="10" customFormat="1" ht="24.96" customHeight="1">
      <c r="A64" s="10"/>
      <c r="B64" s="232"/>
      <c r="C64" s="233"/>
      <c r="D64" s="234" t="s">
        <v>1082</v>
      </c>
      <c r="E64" s="235"/>
      <c r="F64" s="235"/>
      <c r="G64" s="235"/>
      <c r="H64" s="235"/>
      <c r="I64" s="236"/>
      <c r="J64" s="237">
        <f>J132</f>
        <v>0</v>
      </c>
      <c r="K64" s="233"/>
      <c r="L64" s="2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49"/>
      <c r="J65" s="42"/>
      <c r="K65" s="42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2"/>
      <c r="C66" s="63"/>
      <c r="D66" s="63"/>
      <c r="E66" s="63"/>
      <c r="F66" s="63"/>
      <c r="G66" s="63"/>
      <c r="H66" s="63"/>
      <c r="I66" s="178"/>
      <c r="J66" s="63"/>
      <c r="K66" s="63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4"/>
      <c r="C70" s="65"/>
      <c r="D70" s="65"/>
      <c r="E70" s="65"/>
      <c r="F70" s="65"/>
      <c r="G70" s="65"/>
      <c r="H70" s="65"/>
      <c r="I70" s="181"/>
      <c r="J70" s="65"/>
      <c r="K70" s="65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121</v>
      </c>
      <c r="D71" s="42"/>
      <c r="E71" s="42"/>
      <c r="F71" s="42"/>
      <c r="G71" s="42"/>
      <c r="H71" s="42"/>
      <c r="I71" s="149"/>
      <c r="J71" s="42"/>
      <c r="K71" s="4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82" t="str">
        <f>E7</f>
        <v>Oprava kolejí a výhybek v ŽST Řehlovice - změna_1</v>
      </c>
      <c r="F74" s="33"/>
      <c r="G74" s="33"/>
      <c r="H74" s="33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2"/>
      <c r="C75" s="33" t="s">
        <v>113</v>
      </c>
      <c r="D75" s="23"/>
      <c r="E75" s="23"/>
      <c r="F75" s="23"/>
      <c r="G75" s="23"/>
      <c r="H75" s="23"/>
      <c r="I75" s="141"/>
      <c r="J75" s="23"/>
      <c r="K75" s="23"/>
      <c r="L75" s="21"/>
    </row>
    <row r="76" s="2" customFormat="1" ht="16.5" customHeight="1">
      <c r="A76" s="40"/>
      <c r="B76" s="41"/>
      <c r="C76" s="42"/>
      <c r="D76" s="42"/>
      <c r="E76" s="182" t="s">
        <v>114</v>
      </c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115</v>
      </c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2" t="str">
        <f>E11</f>
        <v>Č15-zm1 - mimostaveništní doprava - změna_1</v>
      </c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F14</f>
        <v>ŽST Řehlovice</v>
      </c>
      <c r="G80" s="42"/>
      <c r="H80" s="42"/>
      <c r="I80" s="152" t="s">
        <v>24</v>
      </c>
      <c r="J80" s="75" t="str">
        <f>IF(J14="","",J14)</f>
        <v>17. 1. 2020</v>
      </c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30</v>
      </c>
      <c r="D82" s="42"/>
      <c r="E82" s="42"/>
      <c r="F82" s="28" t="str">
        <f>E17</f>
        <v>Správa železnic s.o., OŘ UNL, ST Most</v>
      </c>
      <c r="G82" s="42"/>
      <c r="H82" s="42"/>
      <c r="I82" s="152" t="s">
        <v>38</v>
      </c>
      <c r="J82" s="38" t="str">
        <f>E23</f>
        <v xml:space="preserve"> 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2"/>
      <c r="E83" s="42"/>
      <c r="F83" s="28" t="str">
        <f>IF(E20="","",E20)</f>
        <v>Vyplň údaj</v>
      </c>
      <c r="G83" s="42"/>
      <c r="H83" s="42"/>
      <c r="I83" s="152" t="s">
        <v>42</v>
      </c>
      <c r="J83" s="38" t="str">
        <f>E26</f>
        <v>Ing. Horák Jiří, horak@szdc.cz, +420 602155923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9" customFormat="1" ht="29.28" customHeight="1">
      <c r="A85" s="188"/>
      <c r="B85" s="189"/>
      <c r="C85" s="190" t="s">
        <v>122</v>
      </c>
      <c r="D85" s="191" t="s">
        <v>65</v>
      </c>
      <c r="E85" s="191" t="s">
        <v>61</v>
      </c>
      <c r="F85" s="191" t="s">
        <v>62</v>
      </c>
      <c r="G85" s="191" t="s">
        <v>123</v>
      </c>
      <c r="H85" s="191" t="s">
        <v>124</v>
      </c>
      <c r="I85" s="192" t="s">
        <v>125</v>
      </c>
      <c r="J85" s="191" t="s">
        <v>119</v>
      </c>
      <c r="K85" s="193" t="s">
        <v>126</v>
      </c>
      <c r="L85" s="194"/>
      <c r="M85" s="95" t="s">
        <v>39</v>
      </c>
      <c r="N85" s="96" t="s">
        <v>50</v>
      </c>
      <c r="O85" s="96" t="s">
        <v>127</v>
      </c>
      <c r="P85" s="96" t="s">
        <v>128</v>
      </c>
      <c r="Q85" s="96" t="s">
        <v>129</v>
      </c>
      <c r="R85" s="96" t="s">
        <v>130</v>
      </c>
      <c r="S85" s="96" t="s">
        <v>131</v>
      </c>
      <c r="T85" s="96" t="s">
        <v>132</v>
      </c>
      <c r="U85" s="97" t="s">
        <v>133</v>
      </c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2" t="s">
        <v>134</v>
      </c>
      <c r="D86" s="42"/>
      <c r="E86" s="42"/>
      <c r="F86" s="42"/>
      <c r="G86" s="42"/>
      <c r="H86" s="42"/>
      <c r="I86" s="149"/>
      <c r="J86" s="195">
        <f>BK86</f>
        <v>0</v>
      </c>
      <c r="K86" s="42"/>
      <c r="L86" s="46"/>
      <c r="M86" s="98"/>
      <c r="N86" s="196"/>
      <c r="O86" s="99"/>
      <c r="P86" s="197">
        <f>P87+SUM(P88:P132)</f>
        <v>0</v>
      </c>
      <c r="Q86" s="99"/>
      <c r="R86" s="197">
        <f>R87+SUM(R88:R132)</f>
        <v>0</v>
      </c>
      <c r="S86" s="99"/>
      <c r="T86" s="197">
        <f>T87+SUM(T88:T132)</f>
        <v>0</v>
      </c>
      <c r="U86" s="10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79</v>
      </c>
      <c r="AU86" s="18" t="s">
        <v>120</v>
      </c>
      <c r="BK86" s="198">
        <f>BK87+SUM(BK88:BK132)</f>
        <v>0</v>
      </c>
    </row>
    <row r="87" s="2" customFormat="1" ht="21.75" customHeight="1">
      <c r="A87" s="40"/>
      <c r="B87" s="41"/>
      <c r="C87" s="199" t="s">
        <v>87</v>
      </c>
      <c r="D87" s="199" t="s">
        <v>135</v>
      </c>
      <c r="E87" s="200" t="s">
        <v>1083</v>
      </c>
      <c r="F87" s="201" t="s">
        <v>1084</v>
      </c>
      <c r="G87" s="202" t="s">
        <v>278</v>
      </c>
      <c r="H87" s="203">
        <v>5921.174</v>
      </c>
      <c r="I87" s="204"/>
      <c r="J87" s="205">
        <f>ROUND(I87*H87,2)</f>
        <v>0</v>
      </c>
      <c r="K87" s="201" t="s">
        <v>39</v>
      </c>
      <c r="L87" s="46"/>
      <c r="M87" s="206" t="s">
        <v>39</v>
      </c>
      <c r="N87" s="207" t="s">
        <v>53</v>
      </c>
      <c r="O87" s="87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8">
        <f>S87*H87</f>
        <v>0</v>
      </c>
      <c r="U87" s="209" t="s">
        <v>39</v>
      </c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0" t="s">
        <v>139</v>
      </c>
      <c r="AT87" s="210" t="s">
        <v>135</v>
      </c>
      <c r="AU87" s="210" t="s">
        <v>80</v>
      </c>
      <c r="AY87" s="18" t="s">
        <v>140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8" t="s">
        <v>139</v>
      </c>
      <c r="BK87" s="211">
        <f>ROUND(I87*H87,2)</f>
        <v>0</v>
      </c>
      <c r="BL87" s="18" t="s">
        <v>139</v>
      </c>
      <c r="BM87" s="210" t="s">
        <v>1085</v>
      </c>
    </row>
    <row r="88" s="2" customFormat="1">
      <c r="A88" s="40"/>
      <c r="B88" s="41"/>
      <c r="C88" s="42"/>
      <c r="D88" s="212" t="s">
        <v>142</v>
      </c>
      <c r="E88" s="42"/>
      <c r="F88" s="213" t="s">
        <v>1086</v>
      </c>
      <c r="G88" s="42"/>
      <c r="H88" s="42"/>
      <c r="I88" s="149"/>
      <c r="J88" s="42"/>
      <c r="K88" s="42"/>
      <c r="L88" s="46"/>
      <c r="M88" s="214"/>
      <c r="N88" s="215"/>
      <c r="O88" s="87"/>
      <c r="P88" s="87"/>
      <c r="Q88" s="87"/>
      <c r="R88" s="87"/>
      <c r="S88" s="87"/>
      <c r="T88" s="87"/>
      <c r="U88" s="8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142</v>
      </c>
      <c r="AU88" s="18" t="s">
        <v>80</v>
      </c>
    </row>
    <row r="89" s="2" customFormat="1">
      <c r="A89" s="40"/>
      <c r="B89" s="41"/>
      <c r="C89" s="42"/>
      <c r="D89" s="212" t="s">
        <v>144</v>
      </c>
      <c r="E89" s="42"/>
      <c r="F89" s="216" t="s">
        <v>1087</v>
      </c>
      <c r="G89" s="42"/>
      <c r="H89" s="42"/>
      <c r="I89" s="149"/>
      <c r="J89" s="42"/>
      <c r="K89" s="42"/>
      <c r="L89" s="46"/>
      <c r="M89" s="214"/>
      <c r="N89" s="215"/>
      <c r="O89" s="87"/>
      <c r="P89" s="87"/>
      <c r="Q89" s="87"/>
      <c r="R89" s="87"/>
      <c r="S89" s="87"/>
      <c r="T89" s="87"/>
      <c r="U89" s="88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144</v>
      </c>
      <c r="AU89" s="18" t="s">
        <v>80</v>
      </c>
    </row>
    <row r="90" s="12" customFormat="1">
      <c r="A90" s="12"/>
      <c r="B90" s="245"/>
      <c r="C90" s="246"/>
      <c r="D90" s="212" t="s">
        <v>838</v>
      </c>
      <c r="E90" s="247" t="s">
        <v>39</v>
      </c>
      <c r="F90" s="248" t="s">
        <v>1088</v>
      </c>
      <c r="G90" s="246"/>
      <c r="H90" s="249">
        <v>2345.4000000000001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3"/>
      <c r="U90" s="254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55" t="s">
        <v>838</v>
      </c>
      <c r="AU90" s="255" t="s">
        <v>80</v>
      </c>
      <c r="AV90" s="12" t="s">
        <v>89</v>
      </c>
      <c r="AW90" s="12" t="s">
        <v>41</v>
      </c>
      <c r="AX90" s="12" t="s">
        <v>80</v>
      </c>
      <c r="AY90" s="255" t="s">
        <v>140</v>
      </c>
    </row>
    <row r="91" s="12" customFormat="1">
      <c r="A91" s="12"/>
      <c r="B91" s="245"/>
      <c r="C91" s="246"/>
      <c r="D91" s="212" t="s">
        <v>838</v>
      </c>
      <c r="E91" s="247" t="s">
        <v>39</v>
      </c>
      <c r="F91" s="248" t="s">
        <v>1089</v>
      </c>
      <c r="G91" s="246"/>
      <c r="H91" s="249">
        <v>1864.8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3"/>
      <c r="U91" s="254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55" t="s">
        <v>838</v>
      </c>
      <c r="AU91" s="255" t="s">
        <v>80</v>
      </c>
      <c r="AV91" s="12" t="s">
        <v>89</v>
      </c>
      <c r="AW91" s="12" t="s">
        <v>41</v>
      </c>
      <c r="AX91" s="12" t="s">
        <v>80</v>
      </c>
      <c r="AY91" s="255" t="s">
        <v>140</v>
      </c>
    </row>
    <row r="92" s="12" customFormat="1">
      <c r="A92" s="12"/>
      <c r="B92" s="245"/>
      <c r="C92" s="246"/>
      <c r="D92" s="212" t="s">
        <v>838</v>
      </c>
      <c r="E92" s="247" t="s">
        <v>39</v>
      </c>
      <c r="F92" s="248" t="s">
        <v>1090</v>
      </c>
      <c r="G92" s="246"/>
      <c r="H92" s="249">
        <v>1103.2940000000001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3"/>
      <c r="U92" s="254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55" t="s">
        <v>838</v>
      </c>
      <c r="AU92" s="255" t="s">
        <v>80</v>
      </c>
      <c r="AV92" s="12" t="s">
        <v>89</v>
      </c>
      <c r="AW92" s="12" t="s">
        <v>41</v>
      </c>
      <c r="AX92" s="12" t="s">
        <v>80</v>
      </c>
      <c r="AY92" s="255" t="s">
        <v>140</v>
      </c>
    </row>
    <row r="93" s="12" customFormat="1">
      <c r="A93" s="12"/>
      <c r="B93" s="245"/>
      <c r="C93" s="246"/>
      <c r="D93" s="212" t="s">
        <v>838</v>
      </c>
      <c r="E93" s="247" t="s">
        <v>39</v>
      </c>
      <c r="F93" s="248" t="s">
        <v>1091</v>
      </c>
      <c r="G93" s="246"/>
      <c r="H93" s="249">
        <v>578.88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3"/>
      <c r="U93" s="254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55" t="s">
        <v>838</v>
      </c>
      <c r="AU93" s="255" t="s">
        <v>80</v>
      </c>
      <c r="AV93" s="12" t="s">
        <v>89</v>
      </c>
      <c r="AW93" s="12" t="s">
        <v>41</v>
      </c>
      <c r="AX93" s="12" t="s">
        <v>80</v>
      </c>
      <c r="AY93" s="255" t="s">
        <v>140</v>
      </c>
    </row>
    <row r="94" s="12" customFormat="1">
      <c r="A94" s="12"/>
      <c r="B94" s="245"/>
      <c r="C94" s="246"/>
      <c r="D94" s="212" t="s">
        <v>838</v>
      </c>
      <c r="E94" s="247" t="s">
        <v>39</v>
      </c>
      <c r="F94" s="248" t="s">
        <v>1092</v>
      </c>
      <c r="G94" s="246"/>
      <c r="H94" s="249">
        <v>28.800000000000001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3"/>
      <c r="U94" s="254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55" t="s">
        <v>838</v>
      </c>
      <c r="AU94" s="255" t="s">
        <v>80</v>
      </c>
      <c r="AV94" s="12" t="s">
        <v>89</v>
      </c>
      <c r="AW94" s="12" t="s">
        <v>41</v>
      </c>
      <c r="AX94" s="12" t="s">
        <v>80</v>
      </c>
      <c r="AY94" s="255" t="s">
        <v>140</v>
      </c>
    </row>
    <row r="95" s="15" customFormat="1">
      <c r="A95" s="15"/>
      <c r="B95" s="286"/>
      <c r="C95" s="287"/>
      <c r="D95" s="212" t="s">
        <v>838</v>
      </c>
      <c r="E95" s="288" t="s">
        <v>1075</v>
      </c>
      <c r="F95" s="289" t="s">
        <v>1093</v>
      </c>
      <c r="G95" s="287"/>
      <c r="H95" s="290">
        <v>5921.174</v>
      </c>
      <c r="I95" s="291"/>
      <c r="J95" s="287"/>
      <c r="K95" s="287"/>
      <c r="L95" s="292"/>
      <c r="M95" s="293"/>
      <c r="N95" s="294"/>
      <c r="O95" s="294"/>
      <c r="P95" s="294"/>
      <c r="Q95" s="294"/>
      <c r="R95" s="294"/>
      <c r="S95" s="294"/>
      <c r="T95" s="294"/>
      <c r="U95" s="29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96" t="s">
        <v>838</v>
      </c>
      <c r="AU95" s="296" t="s">
        <v>80</v>
      </c>
      <c r="AV95" s="15" t="s">
        <v>152</v>
      </c>
      <c r="AW95" s="15" t="s">
        <v>41</v>
      </c>
      <c r="AX95" s="15" t="s">
        <v>80</v>
      </c>
      <c r="AY95" s="296" t="s">
        <v>140</v>
      </c>
    </row>
    <row r="96" s="13" customFormat="1">
      <c r="A96" s="13"/>
      <c r="B96" s="256"/>
      <c r="C96" s="257"/>
      <c r="D96" s="212" t="s">
        <v>838</v>
      </c>
      <c r="E96" s="258" t="s">
        <v>39</v>
      </c>
      <c r="F96" s="259" t="s">
        <v>840</v>
      </c>
      <c r="G96" s="257"/>
      <c r="H96" s="260">
        <v>5921.174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4"/>
      <c r="U96" s="265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66" t="s">
        <v>838</v>
      </c>
      <c r="AU96" s="266" t="s">
        <v>80</v>
      </c>
      <c r="AV96" s="13" t="s">
        <v>139</v>
      </c>
      <c r="AW96" s="13" t="s">
        <v>41</v>
      </c>
      <c r="AX96" s="13" t="s">
        <v>87</v>
      </c>
      <c r="AY96" s="266" t="s">
        <v>140</v>
      </c>
    </row>
    <row r="97" s="2" customFormat="1" ht="21.75" customHeight="1">
      <c r="A97" s="40"/>
      <c r="B97" s="41"/>
      <c r="C97" s="199" t="s">
        <v>89</v>
      </c>
      <c r="D97" s="199" t="s">
        <v>135</v>
      </c>
      <c r="E97" s="200" t="s">
        <v>1083</v>
      </c>
      <c r="F97" s="201" t="s">
        <v>1084</v>
      </c>
      <c r="G97" s="202" t="s">
        <v>278</v>
      </c>
      <c r="H97" s="203">
        <v>3762</v>
      </c>
      <c r="I97" s="204"/>
      <c r="J97" s="205">
        <f>ROUND(I97*H97,2)</f>
        <v>0</v>
      </c>
      <c r="K97" s="201" t="s">
        <v>39</v>
      </c>
      <c r="L97" s="46"/>
      <c r="M97" s="206" t="s">
        <v>39</v>
      </c>
      <c r="N97" s="207" t="s">
        <v>53</v>
      </c>
      <c r="O97" s="87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8">
        <f>S97*H97</f>
        <v>0</v>
      </c>
      <c r="U97" s="209" t="s">
        <v>39</v>
      </c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139</v>
      </c>
      <c r="AT97" s="210" t="s">
        <v>135</v>
      </c>
      <c r="AU97" s="210" t="s">
        <v>80</v>
      </c>
      <c r="AY97" s="18" t="s">
        <v>140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8" t="s">
        <v>139</v>
      </c>
      <c r="BK97" s="211">
        <f>ROUND(I97*H97,2)</f>
        <v>0</v>
      </c>
      <c r="BL97" s="18" t="s">
        <v>139</v>
      </c>
      <c r="BM97" s="210" t="s">
        <v>1094</v>
      </c>
    </row>
    <row r="98" s="2" customFormat="1">
      <c r="A98" s="40"/>
      <c r="B98" s="41"/>
      <c r="C98" s="42"/>
      <c r="D98" s="212" t="s">
        <v>142</v>
      </c>
      <c r="E98" s="42"/>
      <c r="F98" s="213" t="s">
        <v>1086</v>
      </c>
      <c r="G98" s="42"/>
      <c r="H98" s="42"/>
      <c r="I98" s="149"/>
      <c r="J98" s="42"/>
      <c r="K98" s="42"/>
      <c r="L98" s="46"/>
      <c r="M98" s="214"/>
      <c r="N98" s="215"/>
      <c r="O98" s="87"/>
      <c r="P98" s="87"/>
      <c r="Q98" s="87"/>
      <c r="R98" s="87"/>
      <c r="S98" s="87"/>
      <c r="T98" s="87"/>
      <c r="U98" s="88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142</v>
      </c>
      <c r="AU98" s="18" t="s">
        <v>80</v>
      </c>
    </row>
    <row r="99" s="2" customFormat="1">
      <c r="A99" s="40"/>
      <c r="B99" s="41"/>
      <c r="C99" s="42"/>
      <c r="D99" s="212" t="s">
        <v>144</v>
      </c>
      <c r="E99" s="42"/>
      <c r="F99" s="216" t="s">
        <v>1095</v>
      </c>
      <c r="G99" s="42"/>
      <c r="H99" s="42"/>
      <c r="I99" s="149"/>
      <c r="J99" s="42"/>
      <c r="K99" s="42"/>
      <c r="L99" s="46"/>
      <c r="M99" s="214"/>
      <c r="N99" s="215"/>
      <c r="O99" s="87"/>
      <c r="P99" s="87"/>
      <c r="Q99" s="87"/>
      <c r="R99" s="87"/>
      <c r="S99" s="87"/>
      <c r="T99" s="87"/>
      <c r="U99" s="88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144</v>
      </c>
      <c r="AU99" s="18" t="s">
        <v>80</v>
      </c>
    </row>
    <row r="100" s="12" customFormat="1">
      <c r="A100" s="12"/>
      <c r="B100" s="245"/>
      <c r="C100" s="246"/>
      <c r="D100" s="212" t="s">
        <v>838</v>
      </c>
      <c r="E100" s="247" t="s">
        <v>39</v>
      </c>
      <c r="F100" s="248" t="s">
        <v>1096</v>
      </c>
      <c r="G100" s="246"/>
      <c r="H100" s="249">
        <v>2070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3"/>
      <c r="U100" s="254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55" t="s">
        <v>838</v>
      </c>
      <c r="AU100" s="255" t="s">
        <v>80</v>
      </c>
      <c r="AV100" s="12" t="s">
        <v>89</v>
      </c>
      <c r="AW100" s="12" t="s">
        <v>41</v>
      </c>
      <c r="AX100" s="12" t="s">
        <v>80</v>
      </c>
      <c r="AY100" s="255" t="s">
        <v>140</v>
      </c>
    </row>
    <row r="101" s="12" customFormat="1">
      <c r="A101" s="12"/>
      <c r="B101" s="245"/>
      <c r="C101" s="246"/>
      <c r="D101" s="212" t="s">
        <v>838</v>
      </c>
      <c r="E101" s="247" t="s">
        <v>39</v>
      </c>
      <c r="F101" s="248" t="s">
        <v>1097</v>
      </c>
      <c r="G101" s="246"/>
      <c r="H101" s="249">
        <v>192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3"/>
      <c r="U101" s="254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55" t="s">
        <v>838</v>
      </c>
      <c r="AU101" s="255" t="s">
        <v>80</v>
      </c>
      <c r="AV101" s="12" t="s">
        <v>89</v>
      </c>
      <c r="AW101" s="12" t="s">
        <v>41</v>
      </c>
      <c r="AX101" s="12" t="s">
        <v>80</v>
      </c>
      <c r="AY101" s="255" t="s">
        <v>140</v>
      </c>
    </row>
    <row r="102" s="12" customFormat="1">
      <c r="A102" s="12"/>
      <c r="B102" s="245"/>
      <c r="C102" s="246"/>
      <c r="D102" s="212" t="s">
        <v>838</v>
      </c>
      <c r="E102" s="247" t="s">
        <v>39</v>
      </c>
      <c r="F102" s="248" t="s">
        <v>1098</v>
      </c>
      <c r="G102" s="246"/>
      <c r="H102" s="249">
        <v>1500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3"/>
      <c r="U102" s="254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55" t="s">
        <v>838</v>
      </c>
      <c r="AU102" s="255" t="s">
        <v>80</v>
      </c>
      <c r="AV102" s="12" t="s">
        <v>89</v>
      </c>
      <c r="AW102" s="12" t="s">
        <v>41</v>
      </c>
      <c r="AX102" s="12" t="s">
        <v>80</v>
      </c>
      <c r="AY102" s="255" t="s">
        <v>140</v>
      </c>
    </row>
    <row r="103" s="13" customFormat="1">
      <c r="A103" s="13"/>
      <c r="B103" s="256"/>
      <c r="C103" s="257"/>
      <c r="D103" s="212" t="s">
        <v>838</v>
      </c>
      <c r="E103" s="258" t="s">
        <v>39</v>
      </c>
      <c r="F103" s="259" t="s">
        <v>840</v>
      </c>
      <c r="G103" s="257"/>
      <c r="H103" s="260">
        <v>3762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4"/>
      <c r="U103" s="265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66" t="s">
        <v>838</v>
      </c>
      <c r="AU103" s="266" t="s">
        <v>80</v>
      </c>
      <c r="AV103" s="13" t="s">
        <v>139</v>
      </c>
      <c r="AW103" s="13" t="s">
        <v>41</v>
      </c>
      <c r="AX103" s="13" t="s">
        <v>87</v>
      </c>
      <c r="AY103" s="266" t="s">
        <v>140</v>
      </c>
    </row>
    <row r="104" s="2" customFormat="1" ht="33" customHeight="1">
      <c r="A104" s="40"/>
      <c r="B104" s="41"/>
      <c r="C104" s="199" t="s">
        <v>152</v>
      </c>
      <c r="D104" s="199" t="s">
        <v>135</v>
      </c>
      <c r="E104" s="200" t="s">
        <v>1099</v>
      </c>
      <c r="F104" s="201" t="s">
        <v>1100</v>
      </c>
      <c r="G104" s="202" t="s">
        <v>278</v>
      </c>
      <c r="H104" s="203">
        <v>429.94</v>
      </c>
      <c r="I104" s="204"/>
      <c r="J104" s="205">
        <f>ROUND(I104*H104,2)</f>
        <v>0</v>
      </c>
      <c r="K104" s="201" t="s">
        <v>39</v>
      </c>
      <c r="L104" s="46"/>
      <c r="M104" s="206" t="s">
        <v>39</v>
      </c>
      <c r="N104" s="207" t="s">
        <v>53</v>
      </c>
      <c r="O104" s="87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8">
        <f>S104*H104</f>
        <v>0</v>
      </c>
      <c r="U104" s="209" t="s">
        <v>39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139</v>
      </c>
      <c r="AT104" s="210" t="s">
        <v>135</v>
      </c>
      <c r="AU104" s="210" t="s">
        <v>80</v>
      </c>
      <c r="AY104" s="18" t="s">
        <v>140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8" t="s">
        <v>139</v>
      </c>
      <c r="BK104" s="211">
        <f>ROUND(I104*H104,2)</f>
        <v>0</v>
      </c>
      <c r="BL104" s="18" t="s">
        <v>139</v>
      </c>
      <c r="BM104" s="210" t="s">
        <v>1101</v>
      </c>
    </row>
    <row r="105" s="2" customFormat="1">
      <c r="A105" s="40"/>
      <c r="B105" s="41"/>
      <c r="C105" s="42"/>
      <c r="D105" s="212" t="s">
        <v>142</v>
      </c>
      <c r="E105" s="42"/>
      <c r="F105" s="213" t="s">
        <v>1102</v>
      </c>
      <c r="G105" s="42"/>
      <c r="H105" s="42"/>
      <c r="I105" s="149"/>
      <c r="J105" s="42"/>
      <c r="K105" s="42"/>
      <c r="L105" s="46"/>
      <c r="M105" s="214"/>
      <c r="N105" s="215"/>
      <c r="O105" s="87"/>
      <c r="P105" s="87"/>
      <c r="Q105" s="87"/>
      <c r="R105" s="87"/>
      <c r="S105" s="87"/>
      <c r="T105" s="87"/>
      <c r="U105" s="88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142</v>
      </c>
      <c r="AU105" s="18" t="s">
        <v>80</v>
      </c>
    </row>
    <row r="106" s="2" customFormat="1">
      <c r="A106" s="40"/>
      <c r="B106" s="41"/>
      <c r="C106" s="42"/>
      <c r="D106" s="212" t="s">
        <v>144</v>
      </c>
      <c r="E106" s="42"/>
      <c r="F106" s="216" t="s">
        <v>1103</v>
      </c>
      <c r="G106" s="42"/>
      <c r="H106" s="42"/>
      <c r="I106" s="149"/>
      <c r="J106" s="42"/>
      <c r="K106" s="42"/>
      <c r="L106" s="46"/>
      <c r="M106" s="214"/>
      <c r="N106" s="215"/>
      <c r="O106" s="87"/>
      <c r="P106" s="87"/>
      <c r="Q106" s="87"/>
      <c r="R106" s="87"/>
      <c r="S106" s="87"/>
      <c r="T106" s="87"/>
      <c r="U106" s="88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144</v>
      </c>
      <c r="AU106" s="18" t="s">
        <v>80</v>
      </c>
    </row>
    <row r="107" s="12" customFormat="1">
      <c r="A107" s="12"/>
      <c r="B107" s="245"/>
      <c r="C107" s="246"/>
      <c r="D107" s="212" t="s">
        <v>838</v>
      </c>
      <c r="E107" s="247" t="s">
        <v>39</v>
      </c>
      <c r="F107" s="248" t="s">
        <v>1104</v>
      </c>
      <c r="G107" s="246"/>
      <c r="H107" s="249">
        <v>18.100000000000001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3"/>
      <c r="U107" s="254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55" t="s">
        <v>838</v>
      </c>
      <c r="AU107" s="255" t="s">
        <v>80</v>
      </c>
      <c r="AV107" s="12" t="s">
        <v>89</v>
      </c>
      <c r="AW107" s="12" t="s">
        <v>41</v>
      </c>
      <c r="AX107" s="12" t="s">
        <v>80</v>
      </c>
      <c r="AY107" s="255" t="s">
        <v>140</v>
      </c>
    </row>
    <row r="108" s="15" customFormat="1">
      <c r="A108" s="15"/>
      <c r="B108" s="286"/>
      <c r="C108" s="287"/>
      <c r="D108" s="212" t="s">
        <v>838</v>
      </c>
      <c r="E108" s="288" t="s">
        <v>39</v>
      </c>
      <c r="F108" s="289" t="s">
        <v>1093</v>
      </c>
      <c r="G108" s="287"/>
      <c r="H108" s="290">
        <v>18.100000000000001</v>
      </c>
      <c r="I108" s="291"/>
      <c r="J108" s="287"/>
      <c r="K108" s="287"/>
      <c r="L108" s="292"/>
      <c r="M108" s="293"/>
      <c r="N108" s="294"/>
      <c r="O108" s="294"/>
      <c r="P108" s="294"/>
      <c r="Q108" s="294"/>
      <c r="R108" s="294"/>
      <c r="S108" s="294"/>
      <c r="T108" s="294"/>
      <c r="U108" s="29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96" t="s">
        <v>838</v>
      </c>
      <c r="AU108" s="296" t="s">
        <v>80</v>
      </c>
      <c r="AV108" s="15" t="s">
        <v>152</v>
      </c>
      <c r="AW108" s="15" t="s">
        <v>41</v>
      </c>
      <c r="AX108" s="15" t="s">
        <v>80</v>
      </c>
      <c r="AY108" s="296" t="s">
        <v>140</v>
      </c>
    </row>
    <row r="109" s="12" customFormat="1">
      <c r="A109" s="12"/>
      <c r="B109" s="245"/>
      <c r="C109" s="246"/>
      <c r="D109" s="212" t="s">
        <v>838</v>
      </c>
      <c r="E109" s="247" t="s">
        <v>39</v>
      </c>
      <c r="F109" s="248" t="s">
        <v>1105</v>
      </c>
      <c r="G109" s="246"/>
      <c r="H109" s="249">
        <v>411.83999999999998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3"/>
      <c r="U109" s="254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55" t="s">
        <v>838</v>
      </c>
      <c r="AU109" s="255" t="s">
        <v>80</v>
      </c>
      <c r="AV109" s="12" t="s">
        <v>89</v>
      </c>
      <c r="AW109" s="12" t="s">
        <v>41</v>
      </c>
      <c r="AX109" s="12" t="s">
        <v>80</v>
      </c>
      <c r="AY109" s="255" t="s">
        <v>140</v>
      </c>
    </row>
    <row r="110" s="15" customFormat="1">
      <c r="A110" s="15"/>
      <c r="B110" s="286"/>
      <c r="C110" s="287"/>
      <c r="D110" s="212" t="s">
        <v>838</v>
      </c>
      <c r="E110" s="288" t="s">
        <v>1078</v>
      </c>
      <c r="F110" s="289" t="s">
        <v>1093</v>
      </c>
      <c r="G110" s="287"/>
      <c r="H110" s="290">
        <v>411.83999999999998</v>
      </c>
      <c r="I110" s="291"/>
      <c r="J110" s="287"/>
      <c r="K110" s="287"/>
      <c r="L110" s="292"/>
      <c r="M110" s="293"/>
      <c r="N110" s="294"/>
      <c r="O110" s="294"/>
      <c r="P110" s="294"/>
      <c r="Q110" s="294"/>
      <c r="R110" s="294"/>
      <c r="S110" s="294"/>
      <c r="T110" s="294"/>
      <c r="U110" s="29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96" t="s">
        <v>838</v>
      </c>
      <c r="AU110" s="296" t="s">
        <v>80</v>
      </c>
      <c r="AV110" s="15" t="s">
        <v>152</v>
      </c>
      <c r="AW110" s="15" t="s">
        <v>41</v>
      </c>
      <c r="AX110" s="15" t="s">
        <v>80</v>
      </c>
      <c r="AY110" s="296" t="s">
        <v>140</v>
      </c>
    </row>
    <row r="111" s="13" customFormat="1">
      <c r="A111" s="13"/>
      <c r="B111" s="256"/>
      <c r="C111" s="257"/>
      <c r="D111" s="212" t="s">
        <v>838</v>
      </c>
      <c r="E111" s="258" t="s">
        <v>39</v>
      </c>
      <c r="F111" s="259" t="s">
        <v>840</v>
      </c>
      <c r="G111" s="257"/>
      <c r="H111" s="260">
        <v>429.94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4"/>
      <c r="U111" s="265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66" t="s">
        <v>838</v>
      </c>
      <c r="AU111" s="266" t="s">
        <v>80</v>
      </c>
      <c r="AV111" s="13" t="s">
        <v>139</v>
      </c>
      <c r="AW111" s="13" t="s">
        <v>41</v>
      </c>
      <c r="AX111" s="13" t="s">
        <v>87</v>
      </c>
      <c r="AY111" s="266" t="s">
        <v>140</v>
      </c>
    </row>
    <row r="112" s="2" customFormat="1" ht="33" customHeight="1">
      <c r="A112" s="40"/>
      <c r="B112" s="41"/>
      <c r="C112" s="199" t="s">
        <v>139</v>
      </c>
      <c r="D112" s="199" t="s">
        <v>135</v>
      </c>
      <c r="E112" s="200" t="s">
        <v>1106</v>
      </c>
      <c r="F112" s="201" t="s">
        <v>1107</v>
      </c>
      <c r="G112" s="202" t="s">
        <v>278</v>
      </c>
      <c r="H112" s="203">
        <v>19.5</v>
      </c>
      <c r="I112" s="204"/>
      <c r="J112" s="205">
        <f>ROUND(I112*H112,2)</f>
        <v>0</v>
      </c>
      <c r="K112" s="201" t="s">
        <v>39</v>
      </c>
      <c r="L112" s="46"/>
      <c r="M112" s="206" t="s">
        <v>39</v>
      </c>
      <c r="N112" s="207" t="s">
        <v>53</v>
      </c>
      <c r="O112" s="87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8">
        <f>S112*H112</f>
        <v>0</v>
      </c>
      <c r="U112" s="209" t="s">
        <v>39</v>
      </c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0" t="s">
        <v>139</v>
      </c>
      <c r="AT112" s="210" t="s">
        <v>135</v>
      </c>
      <c r="AU112" s="210" t="s">
        <v>80</v>
      </c>
      <c r="AY112" s="18" t="s">
        <v>140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8" t="s">
        <v>139</v>
      </c>
      <c r="BK112" s="211">
        <f>ROUND(I112*H112,2)</f>
        <v>0</v>
      </c>
      <c r="BL112" s="18" t="s">
        <v>139</v>
      </c>
      <c r="BM112" s="210" t="s">
        <v>1108</v>
      </c>
    </row>
    <row r="113" s="2" customFormat="1">
      <c r="A113" s="40"/>
      <c r="B113" s="41"/>
      <c r="C113" s="42"/>
      <c r="D113" s="212" t="s">
        <v>142</v>
      </c>
      <c r="E113" s="42"/>
      <c r="F113" s="213" t="s">
        <v>1109</v>
      </c>
      <c r="G113" s="42"/>
      <c r="H113" s="42"/>
      <c r="I113" s="149"/>
      <c r="J113" s="42"/>
      <c r="K113" s="42"/>
      <c r="L113" s="46"/>
      <c r="M113" s="214"/>
      <c r="N113" s="215"/>
      <c r="O113" s="87"/>
      <c r="P113" s="87"/>
      <c r="Q113" s="87"/>
      <c r="R113" s="87"/>
      <c r="S113" s="87"/>
      <c r="T113" s="87"/>
      <c r="U113" s="88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142</v>
      </c>
      <c r="AU113" s="18" t="s">
        <v>80</v>
      </c>
    </row>
    <row r="114" s="2" customFormat="1">
      <c r="A114" s="40"/>
      <c r="B114" s="41"/>
      <c r="C114" s="42"/>
      <c r="D114" s="212" t="s">
        <v>144</v>
      </c>
      <c r="E114" s="42"/>
      <c r="F114" s="216" t="s">
        <v>1110</v>
      </c>
      <c r="G114" s="42"/>
      <c r="H114" s="42"/>
      <c r="I114" s="149"/>
      <c r="J114" s="42"/>
      <c r="K114" s="42"/>
      <c r="L114" s="46"/>
      <c r="M114" s="214"/>
      <c r="N114" s="215"/>
      <c r="O114" s="87"/>
      <c r="P114" s="87"/>
      <c r="Q114" s="87"/>
      <c r="R114" s="87"/>
      <c r="S114" s="87"/>
      <c r="T114" s="87"/>
      <c r="U114" s="88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144</v>
      </c>
      <c r="AU114" s="18" t="s">
        <v>80</v>
      </c>
    </row>
    <row r="115" s="2" customFormat="1" ht="16.5" customHeight="1">
      <c r="A115" s="40"/>
      <c r="B115" s="41"/>
      <c r="C115" s="199" t="s">
        <v>162</v>
      </c>
      <c r="D115" s="199" t="s">
        <v>135</v>
      </c>
      <c r="E115" s="200" t="s">
        <v>1111</v>
      </c>
      <c r="F115" s="201" t="s">
        <v>1112</v>
      </c>
      <c r="G115" s="202" t="s">
        <v>278</v>
      </c>
      <c r="H115" s="203">
        <v>5921.174</v>
      </c>
      <c r="I115" s="204"/>
      <c r="J115" s="205">
        <f>ROUND(I115*H115,2)</f>
        <v>0</v>
      </c>
      <c r="K115" s="201" t="s">
        <v>39</v>
      </c>
      <c r="L115" s="46"/>
      <c r="M115" s="206" t="s">
        <v>39</v>
      </c>
      <c r="N115" s="207" t="s">
        <v>53</v>
      </c>
      <c r="O115" s="87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8">
        <f>S115*H115</f>
        <v>0</v>
      </c>
      <c r="U115" s="209" t="s">
        <v>39</v>
      </c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139</v>
      </c>
      <c r="AT115" s="210" t="s">
        <v>135</v>
      </c>
      <c r="AU115" s="210" t="s">
        <v>80</v>
      </c>
      <c r="AY115" s="18" t="s">
        <v>140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8" t="s">
        <v>139</v>
      </c>
      <c r="BK115" s="211">
        <f>ROUND(I115*H115,2)</f>
        <v>0</v>
      </c>
      <c r="BL115" s="18" t="s">
        <v>139</v>
      </c>
      <c r="BM115" s="210" t="s">
        <v>1113</v>
      </c>
    </row>
    <row r="116" s="2" customFormat="1">
      <c r="A116" s="40"/>
      <c r="B116" s="41"/>
      <c r="C116" s="42"/>
      <c r="D116" s="212" t="s">
        <v>142</v>
      </c>
      <c r="E116" s="42"/>
      <c r="F116" s="213" t="s">
        <v>1114</v>
      </c>
      <c r="G116" s="42"/>
      <c r="H116" s="42"/>
      <c r="I116" s="149"/>
      <c r="J116" s="42"/>
      <c r="K116" s="42"/>
      <c r="L116" s="46"/>
      <c r="M116" s="214"/>
      <c r="N116" s="215"/>
      <c r="O116" s="87"/>
      <c r="P116" s="87"/>
      <c r="Q116" s="87"/>
      <c r="R116" s="87"/>
      <c r="S116" s="87"/>
      <c r="T116" s="87"/>
      <c r="U116" s="88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142</v>
      </c>
      <c r="AU116" s="18" t="s">
        <v>80</v>
      </c>
    </row>
    <row r="117" s="2" customFormat="1">
      <c r="A117" s="40"/>
      <c r="B117" s="41"/>
      <c r="C117" s="42"/>
      <c r="D117" s="212" t="s">
        <v>144</v>
      </c>
      <c r="E117" s="42"/>
      <c r="F117" s="216" t="s">
        <v>1115</v>
      </c>
      <c r="G117" s="42"/>
      <c r="H117" s="42"/>
      <c r="I117" s="149"/>
      <c r="J117" s="42"/>
      <c r="K117" s="42"/>
      <c r="L117" s="46"/>
      <c r="M117" s="214"/>
      <c r="N117" s="215"/>
      <c r="O117" s="87"/>
      <c r="P117" s="87"/>
      <c r="Q117" s="87"/>
      <c r="R117" s="87"/>
      <c r="S117" s="87"/>
      <c r="T117" s="87"/>
      <c r="U117" s="88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144</v>
      </c>
      <c r="AU117" s="18" t="s">
        <v>80</v>
      </c>
    </row>
    <row r="118" s="12" customFormat="1">
      <c r="A118" s="12"/>
      <c r="B118" s="245"/>
      <c r="C118" s="246"/>
      <c r="D118" s="212" t="s">
        <v>838</v>
      </c>
      <c r="E118" s="247" t="s">
        <v>39</v>
      </c>
      <c r="F118" s="248" t="s">
        <v>1075</v>
      </c>
      <c r="G118" s="246"/>
      <c r="H118" s="249">
        <v>5921.174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3"/>
      <c r="U118" s="254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55" t="s">
        <v>838</v>
      </c>
      <c r="AU118" s="255" t="s">
        <v>80</v>
      </c>
      <c r="AV118" s="12" t="s">
        <v>89</v>
      </c>
      <c r="AW118" s="12" t="s">
        <v>41</v>
      </c>
      <c r="AX118" s="12" t="s">
        <v>80</v>
      </c>
      <c r="AY118" s="255" t="s">
        <v>140</v>
      </c>
    </row>
    <row r="119" s="13" customFormat="1">
      <c r="A119" s="13"/>
      <c r="B119" s="256"/>
      <c r="C119" s="257"/>
      <c r="D119" s="212" t="s">
        <v>838</v>
      </c>
      <c r="E119" s="258" t="s">
        <v>39</v>
      </c>
      <c r="F119" s="259" t="s">
        <v>840</v>
      </c>
      <c r="G119" s="257"/>
      <c r="H119" s="260">
        <v>5921.174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4"/>
      <c r="U119" s="265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66" t="s">
        <v>838</v>
      </c>
      <c r="AU119" s="266" t="s">
        <v>80</v>
      </c>
      <c r="AV119" s="13" t="s">
        <v>139</v>
      </c>
      <c r="AW119" s="13" t="s">
        <v>41</v>
      </c>
      <c r="AX119" s="13" t="s">
        <v>87</v>
      </c>
      <c r="AY119" s="266" t="s">
        <v>140</v>
      </c>
    </row>
    <row r="120" s="2" customFormat="1" ht="21.75" customHeight="1">
      <c r="A120" s="40"/>
      <c r="B120" s="41"/>
      <c r="C120" s="199" t="s">
        <v>169</v>
      </c>
      <c r="D120" s="199" t="s">
        <v>135</v>
      </c>
      <c r="E120" s="200" t="s">
        <v>1116</v>
      </c>
      <c r="F120" s="201" t="s">
        <v>1117</v>
      </c>
      <c r="G120" s="202" t="s">
        <v>278</v>
      </c>
      <c r="H120" s="203">
        <v>468.54000000000002</v>
      </c>
      <c r="I120" s="204"/>
      <c r="J120" s="205">
        <f>ROUND(I120*H120,2)</f>
        <v>0</v>
      </c>
      <c r="K120" s="201" t="s">
        <v>39</v>
      </c>
      <c r="L120" s="46"/>
      <c r="M120" s="206" t="s">
        <v>39</v>
      </c>
      <c r="N120" s="207" t="s">
        <v>53</v>
      </c>
      <c r="O120" s="87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8">
        <f>S120*H120</f>
        <v>0</v>
      </c>
      <c r="U120" s="209" t="s">
        <v>39</v>
      </c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0" t="s">
        <v>139</v>
      </c>
      <c r="AT120" s="210" t="s">
        <v>135</v>
      </c>
      <c r="AU120" s="210" t="s">
        <v>80</v>
      </c>
      <c r="AY120" s="18" t="s">
        <v>140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8" t="s">
        <v>139</v>
      </c>
      <c r="BK120" s="211">
        <f>ROUND(I120*H120,2)</f>
        <v>0</v>
      </c>
      <c r="BL120" s="18" t="s">
        <v>139</v>
      </c>
      <c r="BM120" s="210" t="s">
        <v>1118</v>
      </c>
    </row>
    <row r="121" s="2" customFormat="1">
      <c r="A121" s="40"/>
      <c r="B121" s="41"/>
      <c r="C121" s="42"/>
      <c r="D121" s="212" t="s">
        <v>142</v>
      </c>
      <c r="E121" s="42"/>
      <c r="F121" s="213" t="s">
        <v>1119</v>
      </c>
      <c r="G121" s="42"/>
      <c r="H121" s="42"/>
      <c r="I121" s="149"/>
      <c r="J121" s="42"/>
      <c r="K121" s="42"/>
      <c r="L121" s="46"/>
      <c r="M121" s="214"/>
      <c r="N121" s="215"/>
      <c r="O121" s="87"/>
      <c r="P121" s="87"/>
      <c r="Q121" s="87"/>
      <c r="R121" s="87"/>
      <c r="S121" s="87"/>
      <c r="T121" s="87"/>
      <c r="U121" s="88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142</v>
      </c>
      <c r="AU121" s="18" t="s">
        <v>80</v>
      </c>
    </row>
    <row r="122" s="2" customFormat="1">
      <c r="A122" s="40"/>
      <c r="B122" s="41"/>
      <c r="C122" s="42"/>
      <c r="D122" s="212" t="s">
        <v>144</v>
      </c>
      <c r="E122" s="42"/>
      <c r="F122" s="216" t="s">
        <v>1120</v>
      </c>
      <c r="G122" s="42"/>
      <c r="H122" s="42"/>
      <c r="I122" s="149"/>
      <c r="J122" s="42"/>
      <c r="K122" s="42"/>
      <c r="L122" s="46"/>
      <c r="M122" s="214"/>
      <c r="N122" s="215"/>
      <c r="O122" s="87"/>
      <c r="P122" s="87"/>
      <c r="Q122" s="87"/>
      <c r="R122" s="87"/>
      <c r="S122" s="87"/>
      <c r="T122" s="87"/>
      <c r="U122" s="88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144</v>
      </c>
      <c r="AU122" s="18" t="s">
        <v>80</v>
      </c>
    </row>
    <row r="123" s="12" customFormat="1">
      <c r="A123" s="12"/>
      <c r="B123" s="245"/>
      <c r="C123" s="246"/>
      <c r="D123" s="212" t="s">
        <v>838</v>
      </c>
      <c r="E123" s="247" t="s">
        <v>39</v>
      </c>
      <c r="F123" s="248" t="s">
        <v>1078</v>
      </c>
      <c r="G123" s="246"/>
      <c r="H123" s="249">
        <v>411.83999999999998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3"/>
      <c r="U123" s="254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55" t="s">
        <v>838</v>
      </c>
      <c r="AU123" s="255" t="s">
        <v>80</v>
      </c>
      <c r="AV123" s="12" t="s">
        <v>89</v>
      </c>
      <c r="AW123" s="12" t="s">
        <v>41</v>
      </c>
      <c r="AX123" s="12" t="s">
        <v>80</v>
      </c>
      <c r="AY123" s="255" t="s">
        <v>140</v>
      </c>
    </row>
    <row r="124" s="12" customFormat="1">
      <c r="A124" s="12"/>
      <c r="B124" s="245"/>
      <c r="C124" s="246"/>
      <c r="D124" s="212" t="s">
        <v>838</v>
      </c>
      <c r="E124" s="247" t="s">
        <v>39</v>
      </c>
      <c r="F124" s="248" t="s">
        <v>1121</v>
      </c>
      <c r="G124" s="246"/>
      <c r="H124" s="249">
        <v>56.700000000000003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3"/>
      <c r="U124" s="254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55" t="s">
        <v>838</v>
      </c>
      <c r="AU124" s="255" t="s">
        <v>80</v>
      </c>
      <c r="AV124" s="12" t="s">
        <v>89</v>
      </c>
      <c r="AW124" s="12" t="s">
        <v>41</v>
      </c>
      <c r="AX124" s="12" t="s">
        <v>80</v>
      </c>
      <c r="AY124" s="255" t="s">
        <v>140</v>
      </c>
    </row>
    <row r="125" s="13" customFormat="1">
      <c r="A125" s="13"/>
      <c r="B125" s="256"/>
      <c r="C125" s="257"/>
      <c r="D125" s="212" t="s">
        <v>838</v>
      </c>
      <c r="E125" s="258" t="s">
        <v>39</v>
      </c>
      <c r="F125" s="259" t="s">
        <v>840</v>
      </c>
      <c r="G125" s="257"/>
      <c r="H125" s="260">
        <v>468.54000000000002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4"/>
      <c r="U125" s="265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6" t="s">
        <v>838</v>
      </c>
      <c r="AU125" s="266" t="s">
        <v>80</v>
      </c>
      <c r="AV125" s="13" t="s">
        <v>139</v>
      </c>
      <c r="AW125" s="13" t="s">
        <v>41</v>
      </c>
      <c r="AX125" s="13" t="s">
        <v>87</v>
      </c>
      <c r="AY125" s="266" t="s">
        <v>140</v>
      </c>
    </row>
    <row r="126" s="2" customFormat="1" ht="16.5" customHeight="1">
      <c r="A126" s="40"/>
      <c r="B126" s="41"/>
      <c r="C126" s="199" t="s">
        <v>175</v>
      </c>
      <c r="D126" s="199" t="s">
        <v>135</v>
      </c>
      <c r="E126" s="200" t="s">
        <v>1122</v>
      </c>
      <c r="F126" s="201" t="s">
        <v>1123</v>
      </c>
      <c r="G126" s="202" t="s">
        <v>278</v>
      </c>
      <c r="H126" s="203">
        <v>5921.174</v>
      </c>
      <c r="I126" s="204"/>
      <c r="J126" s="205">
        <f>ROUND(I126*H126,2)</f>
        <v>0</v>
      </c>
      <c r="K126" s="201" t="s">
        <v>39</v>
      </c>
      <c r="L126" s="46"/>
      <c r="M126" s="206" t="s">
        <v>39</v>
      </c>
      <c r="N126" s="207" t="s">
        <v>53</v>
      </c>
      <c r="O126" s="8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8">
        <f>S126*H126</f>
        <v>0</v>
      </c>
      <c r="U126" s="209" t="s">
        <v>39</v>
      </c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0" t="s">
        <v>139</v>
      </c>
      <c r="AT126" s="210" t="s">
        <v>135</v>
      </c>
      <c r="AU126" s="210" t="s">
        <v>80</v>
      </c>
      <c r="AY126" s="18" t="s">
        <v>140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8" t="s">
        <v>139</v>
      </c>
      <c r="BK126" s="211">
        <f>ROUND(I126*H126,2)</f>
        <v>0</v>
      </c>
      <c r="BL126" s="18" t="s">
        <v>139</v>
      </c>
      <c r="BM126" s="210" t="s">
        <v>1124</v>
      </c>
    </row>
    <row r="127" s="2" customFormat="1">
      <c r="A127" s="40"/>
      <c r="B127" s="41"/>
      <c r="C127" s="42"/>
      <c r="D127" s="212" t="s">
        <v>142</v>
      </c>
      <c r="E127" s="42"/>
      <c r="F127" s="213" t="s">
        <v>1125</v>
      </c>
      <c r="G127" s="42"/>
      <c r="H127" s="42"/>
      <c r="I127" s="149"/>
      <c r="J127" s="42"/>
      <c r="K127" s="42"/>
      <c r="L127" s="46"/>
      <c r="M127" s="214"/>
      <c r="N127" s="215"/>
      <c r="O127" s="87"/>
      <c r="P127" s="87"/>
      <c r="Q127" s="87"/>
      <c r="R127" s="87"/>
      <c r="S127" s="87"/>
      <c r="T127" s="87"/>
      <c r="U127" s="88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142</v>
      </c>
      <c r="AU127" s="18" t="s">
        <v>80</v>
      </c>
    </row>
    <row r="128" s="12" customFormat="1">
      <c r="A128" s="12"/>
      <c r="B128" s="245"/>
      <c r="C128" s="246"/>
      <c r="D128" s="212" t="s">
        <v>838</v>
      </c>
      <c r="E128" s="247" t="s">
        <v>39</v>
      </c>
      <c r="F128" s="248" t="s">
        <v>1075</v>
      </c>
      <c r="G128" s="246"/>
      <c r="H128" s="249">
        <v>5921.174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3"/>
      <c r="U128" s="254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55" t="s">
        <v>838</v>
      </c>
      <c r="AU128" s="255" t="s">
        <v>80</v>
      </c>
      <c r="AV128" s="12" t="s">
        <v>89</v>
      </c>
      <c r="AW128" s="12" t="s">
        <v>41</v>
      </c>
      <c r="AX128" s="12" t="s">
        <v>87</v>
      </c>
      <c r="AY128" s="255" t="s">
        <v>140</v>
      </c>
    </row>
    <row r="129" s="2" customFormat="1" ht="16.5" customHeight="1">
      <c r="A129" s="40"/>
      <c r="B129" s="41"/>
      <c r="C129" s="199" t="s">
        <v>181</v>
      </c>
      <c r="D129" s="199" t="s">
        <v>135</v>
      </c>
      <c r="E129" s="200" t="s">
        <v>1126</v>
      </c>
      <c r="F129" s="201" t="s">
        <v>1127</v>
      </c>
      <c r="G129" s="202" t="s">
        <v>278</v>
      </c>
      <c r="H129" s="203">
        <v>2</v>
      </c>
      <c r="I129" s="204"/>
      <c r="J129" s="205">
        <f>ROUND(I129*H129,2)</f>
        <v>0</v>
      </c>
      <c r="K129" s="201" t="s">
        <v>39</v>
      </c>
      <c r="L129" s="46"/>
      <c r="M129" s="206" t="s">
        <v>39</v>
      </c>
      <c r="N129" s="207" t="s">
        <v>53</v>
      </c>
      <c r="O129" s="8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8">
        <f>S129*H129</f>
        <v>0</v>
      </c>
      <c r="U129" s="209" t="s">
        <v>39</v>
      </c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0" t="s">
        <v>139</v>
      </c>
      <c r="AT129" s="210" t="s">
        <v>135</v>
      </c>
      <c r="AU129" s="210" t="s">
        <v>80</v>
      </c>
      <c r="AY129" s="18" t="s">
        <v>140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8" t="s">
        <v>139</v>
      </c>
      <c r="BK129" s="211">
        <f>ROUND(I129*H129,2)</f>
        <v>0</v>
      </c>
      <c r="BL129" s="18" t="s">
        <v>139</v>
      </c>
      <c r="BM129" s="210" t="s">
        <v>1128</v>
      </c>
    </row>
    <row r="130" s="2" customFormat="1">
      <c r="A130" s="40"/>
      <c r="B130" s="41"/>
      <c r="C130" s="42"/>
      <c r="D130" s="212" t="s">
        <v>142</v>
      </c>
      <c r="E130" s="42"/>
      <c r="F130" s="213" t="s">
        <v>1129</v>
      </c>
      <c r="G130" s="42"/>
      <c r="H130" s="42"/>
      <c r="I130" s="149"/>
      <c r="J130" s="42"/>
      <c r="K130" s="42"/>
      <c r="L130" s="46"/>
      <c r="M130" s="214"/>
      <c r="N130" s="215"/>
      <c r="O130" s="87"/>
      <c r="P130" s="87"/>
      <c r="Q130" s="87"/>
      <c r="R130" s="87"/>
      <c r="S130" s="87"/>
      <c r="T130" s="87"/>
      <c r="U130" s="88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142</v>
      </c>
      <c r="AU130" s="18" t="s">
        <v>80</v>
      </c>
    </row>
    <row r="131" s="2" customFormat="1">
      <c r="A131" s="40"/>
      <c r="B131" s="41"/>
      <c r="C131" s="42"/>
      <c r="D131" s="212" t="s">
        <v>144</v>
      </c>
      <c r="E131" s="42"/>
      <c r="F131" s="216" t="s">
        <v>1130</v>
      </c>
      <c r="G131" s="42"/>
      <c r="H131" s="42"/>
      <c r="I131" s="149"/>
      <c r="J131" s="42"/>
      <c r="K131" s="42"/>
      <c r="L131" s="46"/>
      <c r="M131" s="214"/>
      <c r="N131" s="215"/>
      <c r="O131" s="87"/>
      <c r="P131" s="87"/>
      <c r="Q131" s="87"/>
      <c r="R131" s="87"/>
      <c r="S131" s="87"/>
      <c r="T131" s="87"/>
      <c r="U131" s="88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144</v>
      </c>
      <c r="AU131" s="18" t="s">
        <v>80</v>
      </c>
    </row>
    <row r="132" s="14" customFormat="1" ht="25.92" customHeight="1">
      <c r="A132" s="14"/>
      <c r="B132" s="267"/>
      <c r="C132" s="268"/>
      <c r="D132" s="269" t="s">
        <v>79</v>
      </c>
      <c r="E132" s="270" t="s">
        <v>1131</v>
      </c>
      <c r="F132" s="270" t="s">
        <v>1132</v>
      </c>
      <c r="G132" s="268"/>
      <c r="H132" s="268"/>
      <c r="I132" s="271"/>
      <c r="J132" s="272">
        <f>BK132</f>
        <v>0</v>
      </c>
      <c r="K132" s="268"/>
      <c r="L132" s="273"/>
      <c r="M132" s="274"/>
      <c r="N132" s="275"/>
      <c r="O132" s="275"/>
      <c r="P132" s="276">
        <f>SUM(P133:P136)</f>
        <v>0</v>
      </c>
      <c r="Q132" s="275"/>
      <c r="R132" s="276">
        <f>SUM(R133:R136)</f>
        <v>0</v>
      </c>
      <c r="S132" s="275"/>
      <c r="T132" s="276">
        <f>SUM(T133:T136)</f>
        <v>0</v>
      </c>
      <c r="U132" s="277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278" t="s">
        <v>139</v>
      </c>
      <c r="AT132" s="279" t="s">
        <v>79</v>
      </c>
      <c r="AU132" s="279" t="s">
        <v>80</v>
      </c>
      <c r="AY132" s="278" t="s">
        <v>140</v>
      </c>
      <c r="BK132" s="280">
        <f>SUM(BK133:BK136)</f>
        <v>0</v>
      </c>
    </row>
    <row r="133" s="2" customFormat="1" ht="21.75" customHeight="1">
      <c r="A133" s="40"/>
      <c r="B133" s="41"/>
      <c r="C133" s="199" t="s">
        <v>187</v>
      </c>
      <c r="D133" s="199" t="s">
        <v>135</v>
      </c>
      <c r="E133" s="200" t="s">
        <v>1133</v>
      </c>
      <c r="F133" s="201" t="s">
        <v>1134</v>
      </c>
      <c r="G133" s="202" t="s">
        <v>278</v>
      </c>
      <c r="H133" s="203">
        <v>411.83999999999998</v>
      </c>
      <c r="I133" s="204"/>
      <c r="J133" s="205">
        <f>ROUND(I133*H133,2)</f>
        <v>0</v>
      </c>
      <c r="K133" s="201" t="s">
        <v>752</v>
      </c>
      <c r="L133" s="46"/>
      <c r="M133" s="206" t="s">
        <v>39</v>
      </c>
      <c r="N133" s="207" t="s">
        <v>53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8">
        <f>S133*H133</f>
        <v>0</v>
      </c>
      <c r="U133" s="209" t="s">
        <v>39</v>
      </c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1135</v>
      </c>
      <c r="AT133" s="210" t="s">
        <v>135</v>
      </c>
      <c r="AU133" s="210" t="s">
        <v>87</v>
      </c>
      <c r="AY133" s="18" t="s">
        <v>140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8" t="s">
        <v>139</v>
      </c>
      <c r="BK133" s="211">
        <f>ROUND(I133*H133,2)</f>
        <v>0</v>
      </c>
      <c r="BL133" s="18" t="s">
        <v>1135</v>
      </c>
      <c r="BM133" s="210" t="s">
        <v>1136</v>
      </c>
    </row>
    <row r="134" s="2" customFormat="1">
      <c r="A134" s="40"/>
      <c r="B134" s="41"/>
      <c r="C134" s="42"/>
      <c r="D134" s="212" t="s">
        <v>142</v>
      </c>
      <c r="E134" s="42"/>
      <c r="F134" s="213" t="s">
        <v>1137</v>
      </c>
      <c r="G134" s="42"/>
      <c r="H134" s="42"/>
      <c r="I134" s="149"/>
      <c r="J134" s="42"/>
      <c r="K134" s="42"/>
      <c r="L134" s="46"/>
      <c r="M134" s="214"/>
      <c r="N134" s="215"/>
      <c r="O134" s="87"/>
      <c r="P134" s="87"/>
      <c r="Q134" s="87"/>
      <c r="R134" s="87"/>
      <c r="S134" s="87"/>
      <c r="T134" s="87"/>
      <c r="U134" s="88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142</v>
      </c>
      <c r="AU134" s="18" t="s">
        <v>87</v>
      </c>
    </row>
    <row r="135" s="2" customFormat="1">
      <c r="A135" s="40"/>
      <c r="B135" s="41"/>
      <c r="C135" s="42"/>
      <c r="D135" s="212" t="s">
        <v>754</v>
      </c>
      <c r="E135" s="42"/>
      <c r="F135" s="216" t="s">
        <v>1138</v>
      </c>
      <c r="G135" s="42"/>
      <c r="H135" s="42"/>
      <c r="I135" s="149"/>
      <c r="J135" s="42"/>
      <c r="K135" s="42"/>
      <c r="L135" s="46"/>
      <c r="M135" s="214"/>
      <c r="N135" s="215"/>
      <c r="O135" s="87"/>
      <c r="P135" s="87"/>
      <c r="Q135" s="87"/>
      <c r="R135" s="87"/>
      <c r="S135" s="87"/>
      <c r="T135" s="87"/>
      <c r="U135" s="88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754</v>
      </c>
      <c r="AU135" s="18" t="s">
        <v>87</v>
      </c>
    </row>
    <row r="136" s="12" customFormat="1">
      <c r="A136" s="12"/>
      <c r="B136" s="245"/>
      <c r="C136" s="246"/>
      <c r="D136" s="212" t="s">
        <v>838</v>
      </c>
      <c r="E136" s="247" t="s">
        <v>39</v>
      </c>
      <c r="F136" s="248" t="s">
        <v>1078</v>
      </c>
      <c r="G136" s="246"/>
      <c r="H136" s="249">
        <v>411.83999999999998</v>
      </c>
      <c r="I136" s="250"/>
      <c r="J136" s="246"/>
      <c r="K136" s="246"/>
      <c r="L136" s="251"/>
      <c r="M136" s="297"/>
      <c r="N136" s="298"/>
      <c r="O136" s="298"/>
      <c r="P136" s="298"/>
      <c r="Q136" s="298"/>
      <c r="R136" s="298"/>
      <c r="S136" s="298"/>
      <c r="T136" s="298"/>
      <c r="U136" s="299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55" t="s">
        <v>838</v>
      </c>
      <c r="AU136" s="255" t="s">
        <v>87</v>
      </c>
      <c r="AV136" s="12" t="s">
        <v>89</v>
      </c>
      <c r="AW136" s="12" t="s">
        <v>41</v>
      </c>
      <c r="AX136" s="12" t="s">
        <v>87</v>
      </c>
      <c r="AY136" s="255" t="s">
        <v>140</v>
      </c>
    </row>
    <row r="137" s="2" customFormat="1" ht="6.96" customHeight="1">
      <c r="A137" s="40"/>
      <c r="B137" s="62"/>
      <c r="C137" s="63"/>
      <c r="D137" s="63"/>
      <c r="E137" s="63"/>
      <c r="F137" s="63"/>
      <c r="G137" s="63"/>
      <c r="H137" s="63"/>
      <c r="I137" s="178"/>
      <c r="J137" s="63"/>
      <c r="K137" s="63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t6UsP35uEv50cxg/7AWrbZxvUQK24Bi0/Luqrz1/v09hnV3LYxF4cI5aR/87nrsrM2IWb6hScrfqPiYuDCJ4ag==" hashValue="Y71IsCVxqz9CNHWc3zLA4tYIhORE93NyYdjx1fzePou/SFEIyfznl78ijnVCPQu1ukPX2r59v2MrC1QRmwqkiw==" algorithmName="SHA-512" password="CDD6"/>
  <autoFilter ref="C85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</row>
    <row r="4" s="1" customFormat="1" ht="24.96" customHeight="1">
      <c r="B4" s="21"/>
      <c r="D4" s="145" t="s">
        <v>112</v>
      </c>
      <c r="I4" s="141"/>
      <c r="L4" s="21"/>
      <c r="M4" s="146" t="s">
        <v>10</v>
      </c>
      <c r="AT4" s="18" t="s">
        <v>41</v>
      </c>
    </row>
    <row r="5" s="1" customFormat="1" ht="6.96" customHeight="1">
      <c r="B5" s="21"/>
      <c r="I5" s="141"/>
      <c r="L5" s="21"/>
    </row>
    <row r="6" s="1" customFormat="1" ht="12" customHeight="1">
      <c r="B6" s="21"/>
      <c r="D6" s="147" t="s">
        <v>16</v>
      </c>
      <c r="I6" s="141"/>
      <c r="L6" s="21"/>
    </row>
    <row r="7" s="1" customFormat="1" ht="16.5" customHeight="1">
      <c r="B7" s="21"/>
      <c r="E7" s="148" t="str">
        <f>'Rekapitulace zakázky'!K6</f>
        <v>Oprava kolejí a výhybek v ŽST Řehlovice - změna_1</v>
      </c>
      <c r="F7" s="147"/>
      <c r="G7" s="147"/>
      <c r="H7" s="147"/>
      <c r="I7" s="141"/>
      <c r="L7" s="21"/>
    </row>
    <row r="8" s="1" customFormat="1" ht="12" customHeight="1">
      <c r="B8" s="21"/>
      <c r="D8" s="147" t="s">
        <v>113</v>
      </c>
      <c r="I8" s="141"/>
      <c r="L8" s="21"/>
    </row>
    <row r="9" s="2" customFormat="1" ht="16.5" customHeight="1">
      <c r="A9" s="40"/>
      <c r="B9" s="46"/>
      <c r="C9" s="40"/>
      <c r="D9" s="40"/>
      <c r="E9" s="148" t="s">
        <v>1139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115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1140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6" t="s">
        <v>39</v>
      </c>
      <c r="G13" s="40"/>
      <c r="H13" s="40"/>
      <c r="I13" s="152" t="s">
        <v>20</v>
      </c>
      <c r="J13" s="136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6" t="s">
        <v>23</v>
      </c>
      <c r="G14" s="40"/>
      <c r="H14" s="40"/>
      <c r="I14" s="152" t="s">
        <v>24</v>
      </c>
      <c r="J14" s="153" t="str">
        <f>'Rekapitulace zakázky'!AN8</f>
        <v>17. 1. 2020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6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6" t="s">
        <v>33</v>
      </c>
      <c r="F17" s="40"/>
      <c r="G17" s="40"/>
      <c r="H17" s="40"/>
      <c r="I17" s="152" t="s">
        <v>34</v>
      </c>
      <c r="J17" s="136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6"/>
      <c r="G20" s="136"/>
      <c r="H20" s="136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6" t="str">
        <f>IF('Rekapitulace zakázky'!AN16="","",'Rekapitulace zakázky'!AN16)</f>
        <v/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6" t="str">
        <f>IF('Rekapitulace zakázky'!E17="","",'Rekapitulace zakázky'!E17)</f>
        <v xml:space="preserve"> </v>
      </c>
      <c r="F23" s="40"/>
      <c r="G23" s="40"/>
      <c r="H23" s="40"/>
      <c r="I23" s="152" t="s">
        <v>34</v>
      </c>
      <c r="J23" s="136" t="str">
        <f>IF('Rekapitulace zakázky'!AN17="","",'Rekapitulace zakázky'!AN17)</f>
        <v/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6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6" t="s">
        <v>43</v>
      </c>
      <c r="F26" s="40"/>
      <c r="G26" s="40"/>
      <c r="H26" s="40"/>
      <c r="I26" s="152" t="s">
        <v>34</v>
      </c>
      <c r="J26" s="136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45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ROUND(J86,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ROUND((SUM(BE86:BE132)),  2)</f>
        <v>0</v>
      </c>
      <c r="G35" s="40"/>
      <c r="H35" s="40"/>
      <c r="I35" s="167">
        <v>0.20999999999999999</v>
      </c>
      <c r="J35" s="166">
        <f>ROUND(((SUM(BE86:BE132))*I35),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7" t="s">
        <v>52</v>
      </c>
      <c r="F36" s="166">
        <f>ROUND((SUM(BF86:BF132)),  2)</f>
        <v>0</v>
      </c>
      <c r="G36" s="40"/>
      <c r="H36" s="40"/>
      <c r="I36" s="167">
        <v>0.14999999999999999</v>
      </c>
      <c r="J36" s="166">
        <f>ROUND(((SUM(BF86:BF132))*I36),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50</v>
      </c>
      <c r="E37" s="147" t="s">
        <v>53</v>
      </c>
      <c r="F37" s="166">
        <f>ROUND((SUM(BG86:BG132)),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54</v>
      </c>
      <c r="F38" s="166">
        <f>ROUND((SUM(BH86:BH132)),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ROUND((SUM(BI86:BI132)),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117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kolejí a výhybek v ŽST Řehlovice - změna_1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141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1139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115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2" t="str">
        <f>E11</f>
        <v>Č21 - VRN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ŽST Řehlovice</v>
      </c>
      <c r="G56" s="42"/>
      <c r="H56" s="42"/>
      <c r="I56" s="152" t="s">
        <v>24</v>
      </c>
      <c r="J56" s="75" t="str">
        <f>IF(J14="","",J14)</f>
        <v>17. 1. 2020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 s.o.,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118</v>
      </c>
      <c r="D61" s="184"/>
      <c r="E61" s="184"/>
      <c r="F61" s="184"/>
      <c r="G61" s="184"/>
      <c r="H61" s="184"/>
      <c r="I61" s="185"/>
      <c r="J61" s="186" t="s">
        <v>119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5">
        <f>J86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120</v>
      </c>
    </row>
    <row r="64" s="10" customFormat="1" ht="24.96" customHeight="1">
      <c r="A64" s="10"/>
      <c r="B64" s="232"/>
      <c r="C64" s="233"/>
      <c r="D64" s="234" t="s">
        <v>1141</v>
      </c>
      <c r="E64" s="235"/>
      <c r="F64" s="235"/>
      <c r="G64" s="235"/>
      <c r="H64" s="235"/>
      <c r="I64" s="236"/>
      <c r="J64" s="237">
        <f>J117</f>
        <v>0</v>
      </c>
      <c r="K64" s="233"/>
      <c r="L64" s="2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49"/>
      <c r="J65" s="42"/>
      <c r="K65" s="42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2"/>
      <c r="C66" s="63"/>
      <c r="D66" s="63"/>
      <c r="E66" s="63"/>
      <c r="F66" s="63"/>
      <c r="G66" s="63"/>
      <c r="H66" s="63"/>
      <c r="I66" s="178"/>
      <c r="J66" s="63"/>
      <c r="K66" s="63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4"/>
      <c r="C70" s="65"/>
      <c r="D70" s="65"/>
      <c r="E70" s="65"/>
      <c r="F70" s="65"/>
      <c r="G70" s="65"/>
      <c r="H70" s="65"/>
      <c r="I70" s="181"/>
      <c r="J70" s="65"/>
      <c r="K70" s="65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121</v>
      </c>
      <c r="D71" s="42"/>
      <c r="E71" s="42"/>
      <c r="F71" s="42"/>
      <c r="G71" s="42"/>
      <c r="H71" s="42"/>
      <c r="I71" s="149"/>
      <c r="J71" s="42"/>
      <c r="K71" s="4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82" t="str">
        <f>E7</f>
        <v>Oprava kolejí a výhybek v ŽST Řehlovice - změna_1</v>
      </c>
      <c r="F74" s="33"/>
      <c r="G74" s="33"/>
      <c r="H74" s="33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2"/>
      <c r="C75" s="33" t="s">
        <v>113</v>
      </c>
      <c r="D75" s="23"/>
      <c r="E75" s="23"/>
      <c r="F75" s="23"/>
      <c r="G75" s="23"/>
      <c r="H75" s="23"/>
      <c r="I75" s="141"/>
      <c r="J75" s="23"/>
      <c r="K75" s="23"/>
      <c r="L75" s="21"/>
    </row>
    <row r="76" s="2" customFormat="1" ht="16.5" customHeight="1">
      <c r="A76" s="40"/>
      <c r="B76" s="41"/>
      <c r="C76" s="42"/>
      <c r="D76" s="42"/>
      <c r="E76" s="182" t="s">
        <v>1139</v>
      </c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115</v>
      </c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2" t="str">
        <f>E11</f>
        <v>Č21 - VRN</v>
      </c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F14</f>
        <v>ŽST Řehlovice</v>
      </c>
      <c r="G80" s="42"/>
      <c r="H80" s="42"/>
      <c r="I80" s="152" t="s">
        <v>24</v>
      </c>
      <c r="J80" s="75" t="str">
        <f>IF(J14="","",J14)</f>
        <v>17. 1. 2020</v>
      </c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30</v>
      </c>
      <c r="D82" s="42"/>
      <c r="E82" s="42"/>
      <c r="F82" s="28" t="str">
        <f>E17</f>
        <v>Správa železnic s.o., OŘ UNL, ST Most</v>
      </c>
      <c r="G82" s="42"/>
      <c r="H82" s="42"/>
      <c r="I82" s="152" t="s">
        <v>38</v>
      </c>
      <c r="J82" s="38" t="str">
        <f>E23</f>
        <v xml:space="preserve"> 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2"/>
      <c r="E83" s="42"/>
      <c r="F83" s="28" t="str">
        <f>IF(E20="","",E20)</f>
        <v>Vyplň údaj</v>
      </c>
      <c r="G83" s="42"/>
      <c r="H83" s="42"/>
      <c r="I83" s="152" t="s">
        <v>42</v>
      </c>
      <c r="J83" s="38" t="str">
        <f>E26</f>
        <v>Ing. Horák Jiří, horak@szdc.cz, +420 602155923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9" customFormat="1" ht="29.28" customHeight="1">
      <c r="A85" s="188"/>
      <c r="B85" s="189"/>
      <c r="C85" s="190" t="s">
        <v>122</v>
      </c>
      <c r="D85" s="191" t="s">
        <v>65</v>
      </c>
      <c r="E85" s="191" t="s">
        <v>61</v>
      </c>
      <c r="F85" s="191" t="s">
        <v>62</v>
      </c>
      <c r="G85" s="191" t="s">
        <v>123</v>
      </c>
      <c r="H85" s="191" t="s">
        <v>124</v>
      </c>
      <c r="I85" s="192" t="s">
        <v>125</v>
      </c>
      <c r="J85" s="191" t="s">
        <v>119</v>
      </c>
      <c r="K85" s="193" t="s">
        <v>126</v>
      </c>
      <c r="L85" s="194"/>
      <c r="M85" s="95" t="s">
        <v>39</v>
      </c>
      <c r="N85" s="96" t="s">
        <v>50</v>
      </c>
      <c r="O85" s="96" t="s">
        <v>127</v>
      </c>
      <c r="P85" s="96" t="s">
        <v>128</v>
      </c>
      <c r="Q85" s="96" t="s">
        <v>129</v>
      </c>
      <c r="R85" s="96" t="s">
        <v>130</v>
      </c>
      <c r="S85" s="96" t="s">
        <v>131</v>
      </c>
      <c r="T85" s="96" t="s">
        <v>132</v>
      </c>
      <c r="U85" s="97" t="s">
        <v>133</v>
      </c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2" t="s">
        <v>134</v>
      </c>
      <c r="D86" s="42"/>
      <c r="E86" s="42"/>
      <c r="F86" s="42"/>
      <c r="G86" s="42"/>
      <c r="H86" s="42"/>
      <c r="I86" s="149"/>
      <c r="J86" s="195">
        <f>BK86</f>
        <v>0</v>
      </c>
      <c r="K86" s="42"/>
      <c r="L86" s="46"/>
      <c r="M86" s="98"/>
      <c r="N86" s="196"/>
      <c r="O86" s="99"/>
      <c r="P86" s="197">
        <f>P87+SUM(P88:P117)</f>
        <v>0</v>
      </c>
      <c r="Q86" s="99"/>
      <c r="R86" s="197">
        <f>R87+SUM(R88:R117)</f>
        <v>0</v>
      </c>
      <c r="S86" s="99"/>
      <c r="T86" s="197">
        <f>T87+SUM(T88:T117)</f>
        <v>0</v>
      </c>
      <c r="U86" s="10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79</v>
      </c>
      <c r="AU86" s="18" t="s">
        <v>120</v>
      </c>
      <c r="BK86" s="198">
        <f>BK87+SUM(BK88:BK117)</f>
        <v>0</v>
      </c>
    </row>
    <row r="87" s="2" customFormat="1" ht="21.75" customHeight="1">
      <c r="A87" s="40"/>
      <c r="B87" s="41"/>
      <c r="C87" s="199" t="s">
        <v>87</v>
      </c>
      <c r="D87" s="199" t="s">
        <v>135</v>
      </c>
      <c r="E87" s="200" t="s">
        <v>1142</v>
      </c>
      <c r="F87" s="201" t="s">
        <v>1143</v>
      </c>
      <c r="G87" s="202" t="s">
        <v>1144</v>
      </c>
      <c r="H87" s="300"/>
      <c r="I87" s="204"/>
      <c r="J87" s="205">
        <f>ROUND(I87*H87,2)</f>
        <v>0</v>
      </c>
      <c r="K87" s="201" t="s">
        <v>752</v>
      </c>
      <c r="L87" s="46"/>
      <c r="M87" s="206" t="s">
        <v>39</v>
      </c>
      <c r="N87" s="207" t="s">
        <v>53</v>
      </c>
      <c r="O87" s="87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8">
        <f>S87*H87</f>
        <v>0</v>
      </c>
      <c r="U87" s="209" t="s">
        <v>39</v>
      </c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0" t="s">
        <v>139</v>
      </c>
      <c r="AT87" s="210" t="s">
        <v>135</v>
      </c>
      <c r="AU87" s="210" t="s">
        <v>80</v>
      </c>
      <c r="AY87" s="18" t="s">
        <v>140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8" t="s">
        <v>139</v>
      </c>
      <c r="BK87" s="211">
        <f>ROUND(I87*H87,2)</f>
        <v>0</v>
      </c>
      <c r="BL87" s="18" t="s">
        <v>139</v>
      </c>
      <c r="BM87" s="210" t="s">
        <v>1145</v>
      </c>
    </row>
    <row r="88" s="2" customFormat="1">
      <c r="A88" s="40"/>
      <c r="B88" s="41"/>
      <c r="C88" s="42"/>
      <c r="D88" s="212" t="s">
        <v>142</v>
      </c>
      <c r="E88" s="42"/>
      <c r="F88" s="213" t="s">
        <v>1143</v>
      </c>
      <c r="G88" s="42"/>
      <c r="H88" s="42"/>
      <c r="I88" s="149"/>
      <c r="J88" s="42"/>
      <c r="K88" s="42"/>
      <c r="L88" s="46"/>
      <c r="M88" s="214"/>
      <c r="N88" s="215"/>
      <c r="O88" s="87"/>
      <c r="P88" s="87"/>
      <c r="Q88" s="87"/>
      <c r="R88" s="87"/>
      <c r="S88" s="87"/>
      <c r="T88" s="87"/>
      <c r="U88" s="8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142</v>
      </c>
      <c r="AU88" s="18" t="s">
        <v>80</v>
      </c>
    </row>
    <row r="89" s="2" customFormat="1" ht="21.75" customHeight="1">
      <c r="A89" s="40"/>
      <c r="B89" s="41"/>
      <c r="C89" s="199" t="s">
        <v>89</v>
      </c>
      <c r="D89" s="199" t="s">
        <v>135</v>
      </c>
      <c r="E89" s="200" t="s">
        <v>1146</v>
      </c>
      <c r="F89" s="201" t="s">
        <v>1147</v>
      </c>
      <c r="G89" s="202" t="s">
        <v>165</v>
      </c>
      <c r="H89" s="203">
        <v>5</v>
      </c>
      <c r="I89" s="204"/>
      <c r="J89" s="205">
        <f>ROUND(I89*H89,2)</f>
        <v>0</v>
      </c>
      <c r="K89" s="201" t="s">
        <v>39</v>
      </c>
      <c r="L89" s="46"/>
      <c r="M89" s="206" t="s">
        <v>39</v>
      </c>
      <c r="N89" s="207" t="s">
        <v>53</v>
      </c>
      <c r="O89" s="8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8">
        <f>S89*H89</f>
        <v>0</v>
      </c>
      <c r="U89" s="209" t="s">
        <v>39</v>
      </c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1148</v>
      </c>
      <c r="AT89" s="210" t="s">
        <v>135</v>
      </c>
      <c r="AU89" s="210" t="s">
        <v>80</v>
      </c>
      <c r="AY89" s="18" t="s">
        <v>140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8" t="s">
        <v>139</v>
      </c>
      <c r="BK89" s="211">
        <f>ROUND(I89*H89,2)</f>
        <v>0</v>
      </c>
      <c r="BL89" s="18" t="s">
        <v>1148</v>
      </c>
      <c r="BM89" s="210" t="s">
        <v>1149</v>
      </c>
    </row>
    <row r="90" s="2" customFormat="1">
      <c r="A90" s="40"/>
      <c r="B90" s="41"/>
      <c r="C90" s="42"/>
      <c r="D90" s="212" t="s">
        <v>142</v>
      </c>
      <c r="E90" s="42"/>
      <c r="F90" s="213" t="s">
        <v>1150</v>
      </c>
      <c r="G90" s="42"/>
      <c r="H90" s="42"/>
      <c r="I90" s="149"/>
      <c r="J90" s="42"/>
      <c r="K90" s="42"/>
      <c r="L90" s="46"/>
      <c r="M90" s="214"/>
      <c r="N90" s="215"/>
      <c r="O90" s="87"/>
      <c r="P90" s="87"/>
      <c r="Q90" s="87"/>
      <c r="R90" s="87"/>
      <c r="S90" s="87"/>
      <c r="T90" s="87"/>
      <c r="U90" s="88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142</v>
      </c>
      <c r="AU90" s="18" t="s">
        <v>80</v>
      </c>
    </row>
    <row r="91" s="2" customFormat="1">
      <c r="A91" s="40"/>
      <c r="B91" s="41"/>
      <c r="C91" s="42"/>
      <c r="D91" s="212" t="s">
        <v>754</v>
      </c>
      <c r="E91" s="42"/>
      <c r="F91" s="216" t="s">
        <v>1151</v>
      </c>
      <c r="G91" s="42"/>
      <c r="H91" s="42"/>
      <c r="I91" s="149"/>
      <c r="J91" s="42"/>
      <c r="K91" s="42"/>
      <c r="L91" s="46"/>
      <c r="M91" s="214"/>
      <c r="N91" s="215"/>
      <c r="O91" s="87"/>
      <c r="P91" s="87"/>
      <c r="Q91" s="87"/>
      <c r="R91" s="87"/>
      <c r="S91" s="87"/>
      <c r="T91" s="87"/>
      <c r="U91" s="88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754</v>
      </c>
      <c r="AU91" s="18" t="s">
        <v>80</v>
      </c>
    </row>
    <row r="92" s="2" customFormat="1" ht="21.75" customHeight="1">
      <c r="A92" s="40"/>
      <c r="B92" s="41"/>
      <c r="C92" s="199" t="s">
        <v>152</v>
      </c>
      <c r="D92" s="199" t="s">
        <v>135</v>
      </c>
      <c r="E92" s="200" t="s">
        <v>1152</v>
      </c>
      <c r="F92" s="201" t="s">
        <v>1153</v>
      </c>
      <c r="G92" s="202" t="s">
        <v>1144</v>
      </c>
      <c r="H92" s="300"/>
      <c r="I92" s="204"/>
      <c r="J92" s="205">
        <f>ROUND(I92*H92,2)</f>
        <v>0</v>
      </c>
      <c r="K92" s="201" t="s">
        <v>752</v>
      </c>
      <c r="L92" s="46"/>
      <c r="M92" s="206" t="s">
        <v>39</v>
      </c>
      <c r="N92" s="207" t="s">
        <v>53</v>
      </c>
      <c r="O92" s="87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8">
        <f>S92*H92</f>
        <v>0</v>
      </c>
      <c r="U92" s="209" t="s">
        <v>39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0" t="s">
        <v>139</v>
      </c>
      <c r="AT92" s="210" t="s">
        <v>135</v>
      </c>
      <c r="AU92" s="210" t="s">
        <v>80</v>
      </c>
      <c r="AY92" s="18" t="s">
        <v>140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8" t="s">
        <v>139</v>
      </c>
      <c r="BK92" s="211">
        <f>ROUND(I92*H92,2)</f>
        <v>0</v>
      </c>
      <c r="BL92" s="18" t="s">
        <v>139</v>
      </c>
      <c r="BM92" s="210" t="s">
        <v>1154</v>
      </c>
    </row>
    <row r="93" s="2" customFormat="1">
      <c r="A93" s="40"/>
      <c r="B93" s="41"/>
      <c r="C93" s="42"/>
      <c r="D93" s="212" t="s">
        <v>142</v>
      </c>
      <c r="E93" s="42"/>
      <c r="F93" s="213" t="s">
        <v>1153</v>
      </c>
      <c r="G93" s="42"/>
      <c r="H93" s="42"/>
      <c r="I93" s="149"/>
      <c r="J93" s="42"/>
      <c r="K93" s="42"/>
      <c r="L93" s="46"/>
      <c r="M93" s="214"/>
      <c r="N93" s="215"/>
      <c r="O93" s="87"/>
      <c r="P93" s="87"/>
      <c r="Q93" s="87"/>
      <c r="R93" s="87"/>
      <c r="S93" s="87"/>
      <c r="T93" s="87"/>
      <c r="U93" s="88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142</v>
      </c>
      <c r="AU93" s="18" t="s">
        <v>80</v>
      </c>
    </row>
    <row r="94" s="2" customFormat="1" ht="21.75" customHeight="1">
      <c r="A94" s="40"/>
      <c r="B94" s="41"/>
      <c r="C94" s="199" t="s">
        <v>139</v>
      </c>
      <c r="D94" s="199" t="s">
        <v>135</v>
      </c>
      <c r="E94" s="200" t="s">
        <v>1155</v>
      </c>
      <c r="F94" s="201" t="s">
        <v>1156</v>
      </c>
      <c r="G94" s="202" t="s">
        <v>593</v>
      </c>
      <c r="H94" s="203">
        <v>0.65000000000000002</v>
      </c>
      <c r="I94" s="204"/>
      <c r="J94" s="205">
        <f>ROUND(I94*H94,2)</f>
        <v>0</v>
      </c>
      <c r="K94" s="201" t="s">
        <v>752</v>
      </c>
      <c r="L94" s="46"/>
      <c r="M94" s="206" t="s">
        <v>39</v>
      </c>
      <c r="N94" s="207" t="s">
        <v>53</v>
      </c>
      <c r="O94" s="87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8">
        <f>S94*H94</f>
        <v>0</v>
      </c>
      <c r="U94" s="209" t="s">
        <v>39</v>
      </c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139</v>
      </c>
      <c r="AT94" s="210" t="s">
        <v>135</v>
      </c>
      <c r="AU94" s="210" t="s">
        <v>80</v>
      </c>
      <c r="AY94" s="18" t="s">
        <v>140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8" t="s">
        <v>139</v>
      </c>
      <c r="BK94" s="211">
        <f>ROUND(I94*H94,2)</f>
        <v>0</v>
      </c>
      <c r="BL94" s="18" t="s">
        <v>139</v>
      </c>
      <c r="BM94" s="210" t="s">
        <v>1157</v>
      </c>
    </row>
    <row r="95" s="2" customFormat="1">
      <c r="A95" s="40"/>
      <c r="B95" s="41"/>
      <c r="C95" s="42"/>
      <c r="D95" s="212" t="s">
        <v>142</v>
      </c>
      <c r="E95" s="42"/>
      <c r="F95" s="213" t="s">
        <v>1158</v>
      </c>
      <c r="G95" s="42"/>
      <c r="H95" s="42"/>
      <c r="I95" s="149"/>
      <c r="J95" s="42"/>
      <c r="K95" s="42"/>
      <c r="L95" s="46"/>
      <c r="M95" s="214"/>
      <c r="N95" s="215"/>
      <c r="O95" s="87"/>
      <c r="P95" s="87"/>
      <c r="Q95" s="87"/>
      <c r="R95" s="87"/>
      <c r="S95" s="87"/>
      <c r="T95" s="87"/>
      <c r="U95" s="88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142</v>
      </c>
      <c r="AU95" s="18" t="s">
        <v>80</v>
      </c>
    </row>
    <row r="96" s="2" customFormat="1">
      <c r="A96" s="40"/>
      <c r="B96" s="41"/>
      <c r="C96" s="42"/>
      <c r="D96" s="212" t="s">
        <v>754</v>
      </c>
      <c r="E96" s="42"/>
      <c r="F96" s="216" t="s">
        <v>1159</v>
      </c>
      <c r="G96" s="42"/>
      <c r="H96" s="42"/>
      <c r="I96" s="149"/>
      <c r="J96" s="42"/>
      <c r="K96" s="42"/>
      <c r="L96" s="46"/>
      <c r="M96" s="214"/>
      <c r="N96" s="215"/>
      <c r="O96" s="87"/>
      <c r="P96" s="87"/>
      <c r="Q96" s="87"/>
      <c r="R96" s="87"/>
      <c r="S96" s="87"/>
      <c r="T96" s="87"/>
      <c r="U96" s="88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754</v>
      </c>
      <c r="AU96" s="18" t="s">
        <v>80</v>
      </c>
    </row>
    <row r="97" s="12" customFormat="1">
      <c r="A97" s="12"/>
      <c r="B97" s="245"/>
      <c r="C97" s="246"/>
      <c r="D97" s="212" t="s">
        <v>838</v>
      </c>
      <c r="E97" s="247" t="s">
        <v>39</v>
      </c>
      <c r="F97" s="248" t="s">
        <v>1160</v>
      </c>
      <c r="G97" s="246"/>
      <c r="H97" s="249">
        <v>0.5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3"/>
      <c r="U97" s="254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55" t="s">
        <v>838</v>
      </c>
      <c r="AU97" s="255" t="s">
        <v>80</v>
      </c>
      <c r="AV97" s="12" t="s">
        <v>89</v>
      </c>
      <c r="AW97" s="12" t="s">
        <v>41</v>
      </c>
      <c r="AX97" s="12" t="s">
        <v>80</v>
      </c>
      <c r="AY97" s="255" t="s">
        <v>140</v>
      </c>
    </row>
    <row r="98" s="12" customFormat="1">
      <c r="A98" s="12"/>
      <c r="B98" s="245"/>
      <c r="C98" s="246"/>
      <c r="D98" s="212" t="s">
        <v>838</v>
      </c>
      <c r="E98" s="247" t="s">
        <v>39</v>
      </c>
      <c r="F98" s="248" t="s">
        <v>1161</v>
      </c>
      <c r="G98" s="246"/>
      <c r="H98" s="249">
        <v>0.14999999999999999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3"/>
      <c r="U98" s="254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55" t="s">
        <v>838</v>
      </c>
      <c r="AU98" s="255" t="s">
        <v>80</v>
      </c>
      <c r="AV98" s="12" t="s">
        <v>89</v>
      </c>
      <c r="AW98" s="12" t="s">
        <v>41</v>
      </c>
      <c r="AX98" s="12" t="s">
        <v>80</v>
      </c>
      <c r="AY98" s="255" t="s">
        <v>140</v>
      </c>
    </row>
    <row r="99" s="13" customFormat="1">
      <c r="A99" s="13"/>
      <c r="B99" s="256"/>
      <c r="C99" s="257"/>
      <c r="D99" s="212" t="s">
        <v>838</v>
      </c>
      <c r="E99" s="258" t="s">
        <v>39</v>
      </c>
      <c r="F99" s="259" t="s">
        <v>840</v>
      </c>
      <c r="G99" s="257"/>
      <c r="H99" s="260">
        <v>0.65000000000000002</v>
      </c>
      <c r="I99" s="261"/>
      <c r="J99" s="257"/>
      <c r="K99" s="257"/>
      <c r="L99" s="262"/>
      <c r="M99" s="263"/>
      <c r="N99" s="264"/>
      <c r="O99" s="264"/>
      <c r="P99" s="264"/>
      <c r="Q99" s="264"/>
      <c r="R99" s="264"/>
      <c r="S99" s="264"/>
      <c r="T99" s="264"/>
      <c r="U99" s="265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66" t="s">
        <v>838</v>
      </c>
      <c r="AU99" s="266" t="s">
        <v>80</v>
      </c>
      <c r="AV99" s="13" t="s">
        <v>139</v>
      </c>
      <c r="AW99" s="13" t="s">
        <v>41</v>
      </c>
      <c r="AX99" s="13" t="s">
        <v>87</v>
      </c>
      <c r="AY99" s="266" t="s">
        <v>140</v>
      </c>
    </row>
    <row r="100" s="2" customFormat="1" ht="21.75" customHeight="1">
      <c r="A100" s="40"/>
      <c r="B100" s="41"/>
      <c r="C100" s="199" t="s">
        <v>162</v>
      </c>
      <c r="D100" s="199" t="s">
        <v>135</v>
      </c>
      <c r="E100" s="200" t="s">
        <v>1162</v>
      </c>
      <c r="F100" s="201" t="s">
        <v>1163</v>
      </c>
      <c r="G100" s="202" t="s">
        <v>1144</v>
      </c>
      <c r="H100" s="300"/>
      <c r="I100" s="204"/>
      <c r="J100" s="205">
        <f>ROUND(I100*H100,2)</f>
        <v>0</v>
      </c>
      <c r="K100" s="201" t="s">
        <v>752</v>
      </c>
      <c r="L100" s="46"/>
      <c r="M100" s="206" t="s">
        <v>39</v>
      </c>
      <c r="N100" s="207" t="s">
        <v>53</v>
      </c>
      <c r="O100" s="87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8">
        <f>S100*H100</f>
        <v>0</v>
      </c>
      <c r="U100" s="209" t="s">
        <v>39</v>
      </c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0" t="s">
        <v>1135</v>
      </c>
      <c r="AT100" s="210" t="s">
        <v>135</v>
      </c>
      <c r="AU100" s="210" t="s">
        <v>80</v>
      </c>
      <c r="AY100" s="18" t="s">
        <v>140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8" t="s">
        <v>139</v>
      </c>
      <c r="BK100" s="211">
        <f>ROUND(I100*H100,2)</f>
        <v>0</v>
      </c>
      <c r="BL100" s="18" t="s">
        <v>1135</v>
      </c>
      <c r="BM100" s="210" t="s">
        <v>1164</v>
      </c>
    </row>
    <row r="101" s="2" customFormat="1">
      <c r="A101" s="40"/>
      <c r="B101" s="41"/>
      <c r="C101" s="42"/>
      <c r="D101" s="212" t="s">
        <v>142</v>
      </c>
      <c r="E101" s="42"/>
      <c r="F101" s="213" t="s">
        <v>1165</v>
      </c>
      <c r="G101" s="42"/>
      <c r="H101" s="42"/>
      <c r="I101" s="149"/>
      <c r="J101" s="42"/>
      <c r="K101" s="42"/>
      <c r="L101" s="46"/>
      <c r="M101" s="214"/>
      <c r="N101" s="215"/>
      <c r="O101" s="87"/>
      <c r="P101" s="87"/>
      <c r="Q101" s="87"/>
      <c r="R101" s="87"/>
      <c r="S101" s="87"/>
      <c r="T101" s="87"/>
      <c r="U101" s="88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142</v>
      </c>
      <c r="AU101" s="18" t="s">
        <v>80</v>
      </c>
    </row>
    <row r="102" s="2" customFormat="1">
      <c r="A102" s="40"/>
      <c r="B102" s="41"/>
      <c r="C102" s="42"/>
      <c r="D102" s="212" t="s">
        <v>754</v>
      </c>
      <c r="E102" s="42"/>
      <c r="F102" s="216" t="s">
        <v>1166</v>
      </c>
      <c r="G102" s="42"/>
      <c r="H102" s="42"/>
      <c r="I102" s="149"/>
      <c r="J102" s="42"/>
      <c r="K102" s="42"/>
      <c r="L102" s="46"/>
      <c r="M102" s="214"/>
      <c r="N102" s="215"/>
      <c r="O102" s="87"/>
      <c r="P102" s="87"/>
      <c r="Q102" s="87"/>
      <c r="R102" s="87"/>
      <c r="S102" s="87"/>
      <c r="T102" s="87"/>
      <c r="U102" s="88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754</v>
      </c>
      <c r="AU102" s="18" t="s">
        <v>80</v>
      </c>
    </row>
    <row r="103" s="2" customFormat="1" ht="21.75" customHeight="1">
      <c r="A103" s="40"/>
      <c r="B103" s="41"/>
      <c r="C103" s="199" t="s">
        <v>169</v>
      </c>
      <c r="D103" s="199" t="s">
        <v>135</v>
      </c>
      <c r="E103" s="200" t="s">
        <v>1167</v>
      </c>
      <c r="F103" s="201" t="s">
        <v>1168</v>
      </c>
      <c r="G103" s="202" t="s">
        <v>1144</v>
      </c>
      <c r="H103" s="300"/>
      <c r="I103" s="204"/>
      <c r="J103" s="205">
        <f>ROUND(I103*H103,2)</f>
        <v>0</v>
      </c>
      <c r="K103" s="201" t="s">
        <v>752</v>
      </c>
      <c r="L103" s="46"/>
      <c r="M103" s="206" t="s">
        <v>39</v>
      </c>
      <c r="N103" s="207" t="s">
        <v>53</v>
      </c>
      <c r="O103" s="87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8">
        <f>S103*H103</f>
        <v>0</v>
      </c>
      <c r="U103" s="209" t="s">
        <v>39</v>
      </c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0" t="s">
        <v>1135</v>
      </c>
      <c r="AT103" s="210" t="s">
        <v>135</v>
      </c>
      <c r="AU103" s="210" t="s">
        <v>80</v>
      </c>
      <c r="AY103" s="18" t="s">
        <v>140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8" t="s">
        <v>139</v>
      </c>
      <c r="BK103" s="211">
        <f>ROUND(I103*H103,2)</f>
        <v>0</v>
      </c>
      <c r="BL103" s="18" t="s">
        <v>1135</v>
      </c>
      <c r="BM103" s="210" t="s">
        <v>1169</v>
      </c>
    </row>
    <row r="104" s="2" customFormat="1">
      <c r="A104" s="40"/>
      <c r="B104" s="41"/>
      <c r="C104" s="42"/>
      <c r="D104" s="212" t="s">
        <v>142</v>
      </c>
      <c r="E104" s="42"/>
      <c r="F104" s="213" t="s">
        <v>1170</v>
      </c>
      <c r="G104" s="42"/>
      <c r="H104" s="42"/>
      <c r="I104" s="149"/>
      <c r="J104" s="42"/>
      <c r="K104" s="42"/>
      <c r="L104" s="46"/>
      <c r="M104" s="214"/>
      <c r="N104" s="215"/>
      <c r="O104" s="87"/>
      <c r="P104" s="87"/>
      <c r="Q104" s="87"/>
      <c r="R104" s="87"/>
      <c r="S104" s="87"/>
      <c r="T104" s="87"/>
      <c r="U104" s="88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142</v>
      </c>
      <c r="AU104" s="18" t="s">
        <v>80</v>
      </c>
    </row>
    <row r="105" s="2" customFormat="1">
      <c r="A105" s="40"/>
      <c r="B105" s="41"/>
      <c r="C105" s="42"/>
      <c r="D105" s="212" t="s">
        <v>754</v>
      </c>
      <c r="E105" s="42"/>
      <c r="F105" s="216" t="s">
        <v>1171</v>
      </c>
      <c r="G105" s="42"/>
      <c r="H105" s="42"/>
      <c r="I105" s="149"/>
      <c r="J105" s="42"/>
      <c r="K105" s="42"/>
      <c r="L105" s="46"/>
      <c r="M105" s="214"/>
      <c r="N105" s="215"/>
      <c r="O105" s="87"/>
      <c r="P105" s="87"/>
      <c r="Q105" s="87"/>
      <c r="R105" s="87"/>
      <c r="S105" s="87"/>
      <c r="T105" s="87"/>
      <c r="U105" s="88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754</v>
      </c>
      <c r="AU105" s="18" t="s">
        <v>80</v>
      </c>
    </row>
    <row r="106" s="2" customFormat="1">
      <c r="A106" s="40"/>
      <c r="B106" s="41"/>
      <c r="C106" s="42"/>
      <c r="D106" s="212" t="s">
        <v>144</v>
      </c>
      <c r="E106" s="42"/>
      <c r="F106" s="216" t="s">
        <v>1172</v>
      </c>
      <c r="G106" s="42"/>
      <c r="H106" s="42"/>
      <c r="I106" s="149"/>
      <c r="J106" s="42"/>
      <c r="K106" s="42"/>
      <c r="L106" s="46"/>
      <c r="M106" s="214"/>
      <c r="N106" s="215"/>
      <c r="O106" s="87"/>
      <c r="P106" s="87"/>
      <c r="Q106" s="87"/>
      <c r="R106" s="87"/>
      <c r="S106" s="87"/>
      <c r="T106" s="87"/>
      <c r="U106" s="88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144</v>
      </c>
      <c r="AU106" s="18" t="s">
        <v>80</v>
      </c>
    </row>
    <row r="107" s="2" customFormat="1" ht="55.5" customHeight="1">
      <c r="A107" s="40"/>
      <c r="B107" s="41"/>
      <c r="C107" s="199" t="s">
        <v>175</v>
      </c>
      <c r="D107" s="199" t="s">
        <v>135</v>
      </c>
      <c r="E107" s="200" t="s">
        <v>1173</v>
      </c>
      <c r="F107" s="201" t="s">
        <v>1174</v>
      </c>
      <c r="G107" s="202" t="s">
        <v>1144</v>
      </c>
      <c r="H107" s="300"/>
      <c r="I107" s="204"/>
      <c r="J107" s="205">
        <f>ROUND(I107*H107,2)</f>
        <v>0</v>
      </c>
      <c r="K107" s="201" t="s">
        <v>752</v>
      </c>
      <c r="L107" s="46"/>
      <c r="M107" s="206" t="s">
        <v>39</v>
      </c>
      <c r="N107" s="207" t="s">
        <v>53</v>
      </c>
      <c r="O107" s="87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8">
        <f>S107*H107</f>
        <v>0</v>
      </c>
      <c r="U107" s="209" t="s">
        <v>39</v>
      </c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0" t="s">
        <v>1135</v>
      </c>
      <c r="AT107" s="210" t="s">
        <v>135</v>
      </c>
      <c r="AU107" s="210" t="s">
        <v>80</v>
      </c>
      <c r="AY107" s="18" t="s">
        <v>140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8" t="s">
        <v>139</v>
      </c>
      <c r="BK107" s="211">
        <f>ROUND(I107*H107,2)</f>
        <v>0</v>
      </c>
      <c r="BL107" s="18" t="s">
        <v>1135</v>
      </c>
      <c r="BM107" s="210" t="s">
        <v>1175</v>
      </c>
    </row>
    <row r="108" s="2" customFormat="1">
      <c r="A108" s="40"/>
      <c r="B108" s="41"/>
      <c r="C108" s="42"/>
      <c r="D108" s="212" t="s">
        <v>142</v>
      </c>
      <c r="E108" s="42"/>
      <c r="F108" s="213" t="s">
        <v>1174</v>
      </c>
      <c r="G108" s="42"/>
      <c r="H108" s="42"/>
      <c r="I108" s="149"/>
      <c r="J108" s="42"/>
      <c r="K108" s="42"/>
      <c r="L108" s="46"/>
      <c r="M108" s="214"/>
      <c r="N108" s="215"/>
      <c r="O108" s="87"/>
      <c r="P108" s="87"/>
      <c r="Q108" s="87"/>
      <c r="R108" s="87"/>
      <c r="S108" s="87"/>
      <c r="T108" s="87"/>
      <c r="U108" s="88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142</v>
      </c>
      <c r="AU108" s="18" t="s">
        <v>80</v>
      </c>
    </row>
    <row r="109" s="2" customFormat="1" ht="21.75" customHeight="1">
      <c r="A109" s="40"/>
      <c r="B109" s="41"/>
      <c r="C109" s="199" t="s">
        <v>181</v>
      </c>
      <c r="D109" s="199" t="s">
        <v>135</v>
      </c>
      <c r="E109" s="200" t="s">
        <v>1176</v>
      </c>
      <c r="F109" s="201" t="s">
        <v>1177</v>
      </c>
      <c r="G109" s="202" t="s">
        <v>1144</v>
      </c>
      <c r="H109" s="300"/>
      <c r="I109" s="204"/>
      <c r="J109" s="205">
        <f>ROUND(I109*H109,2)</f>
        <v>0</v>
      </c>
      <c r="K109" s="201" t="s">
        <v>752</v>
      </c>
      <c r="L109" s="46"/>
      <c r="M109" s="206" t="s">
        <v>39</v>
      </c>
      <c r="N109" s="207" t="s">
        <v>53</v>
      </c>
      <c r="O109" s="87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8">
        <f>S109*H109</f>
        <v>0</v>
      </c>
      <c r="U109" s="209" t="s">
        <v>39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0" t="s">
        <v>1135</v>
      </c>
      <c r="AT109" s="210" t="s">
        <v>135</v>
      </c>
      <c r="AU109" s="210" t="s">
        <v>80</v>
      </c>
      <c r="AY109" s="18" t="s">
        <v>140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8" t="s">
        <v>139</v>
      </c>
      <c r="BK109" s="211">
        <f>ROUND(I109*H109,2)</f>
        <v>0</v>
      </c>
      <c r="BL109" s="18" t="s">
        <v>1135</v>
      </c>
      <c r="BM109" s="210" t="s">
        <v>1178</v>
      </c>
    </row>
    <row r="110" s="2" customFormat="1">
      <c r="A110" s="40"/>
      <c r="B110" s="41"/>
      <c r="C110" s="42"/>
      <c r="D110" s="212" t="s">
        <v>142</v>
      </c>
      <c r="E110" s="42"/>
      <c r="F110" s="213" t="s">
        <v>1177</v>
      </c>
      <c r="G110" s="42"/>
      <c r="H110" s="42"/>
      <c r="I110" s="149"/>
      <c r="J110" s="42"/>
      <c r="K110" s="42"/>
      <c r="L110" s="46"/>
      <c r="M110" s="214"/>
      <c r="N110" s="215"/>
      <c r="O110" s="87"/>
      <c r="P110" s="87"/>
      <c r="Q110" s="87"/>
      <c r="R110" s="87"/>
      <c r="S110" s="87"/>
      <c r="T110" s="87"/>
      <c r="U110" s="88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142</v>
      </c>
      <c r="AU110" s="18" t="s">
        <v>80</v>
      </c>
    </row>
    <row r="111" s="2" customFormat="1" ht="21.75" customHeight="1">
      <c r="A111" s="40"/>
      <c r="B111" s="41"/>
      <c r="C111" s="199" t="s">
        <v>187</v>
      </c>
      <c r="D111" s="199" t="s">
        <v>135</v>
      </c>
      <c r="E111" s="200" t="s">
        <v>1179</v>
      </c>
      <c r="F111" s="201" t="s">
        <v>1180</v>
      </c>
      <c r="G111" s="202" t="s">
        <v>148</v>
      </c>
      <c r="H111" s="203">
        <v>770</v>
      </c>
      <c r="I111" s="204"/>
      <c r="J111" s="205">
        <f>ROUND(I111*H111,2)</f>
        <v>0</v>
      </c>
      <c r="K111" s="201" t="s">
        <v>752</v>
      </c>
      <c r="L111" s="46"/>
      <c r="M111" s="206" t="s">
        <v>39</v>
      </c>
      <c r="N111" s="207" t="s">
        <v>53</v>
      </c>
      <c r="O111" s="87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8">
        <f>S111*H111</f>
        <v>0</v>
      </c>
      <c r="U111" s="209" t="s">
        <v>39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0" t="s">
        <v>1135</v>
      </c>
      <c r="AT111" s="210" t="s">
        <v>135</v>
      </c>
      <c r="AU111" s="210" t="s">
        <v>80</v>
      </c>
      <c r="AY111" s="18" t="s">
        <v>140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8" t="s">
        <v>139</v>
      </c>
      <c r="BK111" s="211">
        <f>ROUND(I111*H111,2)</f>
        <v>0</v>
      </c>
      <c r="BL111" s="18" t="s">
        <v>1135</v>
      </c>
      <c r="BM111" s="210" t="s">
        <v>1181</v>
      </c>
    </row>
    <row r="112" s="2" customFormat="1">
      <c r="A112" s="40"/>
      <c r="B112" s="41"/>
      <c r="C112" s="42"/>
      <c r="D112" s="212" t="s">
        <v>142</v>
      </c>
      <c r="E112" s="42"/>
      <c r="F112" s="213" t="s">
        <v>1182</v>
      </c>
      <c r="G112" s="42"/>
      <c r="H112" s="42"/>
      <c r="I112" s="149"/>
      <c r="J112" s="42"/>
      <c r="K112" s="42"/>
      <c r="L112" s="46"/>
      <c r="M112" s="214"/>
      <c r="N112" s="215"/>
      <c r="O112" s="87"/>
      <c r="P112" s="87"/>
      <c r="Q112" s="87"/>
      <c r="R112" s="87"/>
      <c r="S112" s="87"/>
      <c r="T112" s="87"/>
      <c r="U112" s="88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142</v>
      </c>
      <c r="AU112" s="18" t="s">
        <v>80</v>
      </c>
    </row>
    <row r="113" s="2" customFormat="1">
      <c r="A113" s="40"/>
      <c r="B113" s="41"/>
      <c r="C113" s="42"/>
      <c r="D113" s="212" t="s">
        <v>754</v>
      </c>
      <c r="E113" s="42"/>
      <c r="F113" s="216" t="s">
        <v>1183</v>
      </c>
      <c r="G113" s="42"/>
      <c r="H113" s="42"/>
      <c r="I113" s="149"/>
      <c r="J113" s="42"/>
      <c r="K113" s="42"/>
      <c r="L113" s="46"/>
      <c r="M113" s="214"/>
      <c r="N113" s="215"/>
      <c r="O113" s="87"/>
      <c r="P113" s="87"/>
      <c r="Q113" s="87"/>
      <c r="R113" s="87"/>
      <c r="S113" s="87"/>
      <c r="T113" s="87"/>
      <c r="U113" s="88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754</v>
      </c>
      <c r="AU113" s="18" t="s">
        <v>80</v>
      </c>
    </row>
    <row r="114" s="12" customFormat="1">
      <c r="A114" s="12"/>
      <c r="B114" s="245"/>
      <c r="C114" s="246"/>
      <c r="D114" s="212" t="s">
        <v>838</v>
      </c>
      <c r="E114" s="247" t="s">
        <v>39</v>
      </c>
      <c r="F114" s="248" t="s">
        <v>1184</v>
      </c>
      <c r="G114" s="246"/>
      <c r="H114" s="249">
        <v>650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3"/>
      <c r="U114" s="254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55" t="s">
        <v>838</v>
      </c>
      <c r="AU114" s="255" t="s">
        <v>80</v>
      </c>
      <c r="AV114" s="12" t="s">
        <v>89</v>
      </c>
      <c r="AW114" s="12" t="s">
        <v>41</v>
      </c>
      <c r="AX114" s="12" t="s">
        <v>80</v>
      </c>
      <c r="AY114" s="255" t="s">
        <v>140</v>
      </c>
    </row>
    <row r="115" s="12" customFormat="1">
      <c r="A115" s="12"/>
      <c r="B115" s="245"/>
      <c r="C115" s="246"/>
      <c r="D115" s="212" t="s">
        <v>838</v>
      </c>
      <c r="E115" s="247" t="s">
        <v>39</v>
      </c>
      <c r="F115" s="248" t="s">
        <v>1185</v>
      </c>
      <c r="G115" s="246"/>
      <c r="H115" s="249">
        <v>120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3"/>
      <c r="U115" s="254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55" t="s">
        <v>838</v>
      </c>
      <c r="AU115" s="255" t="s">
        <v>80</v>
      </c>
      <c r="AV115" s="12" t="s">
        <v>89</v>
      </c>
      <c r="AW115" s="12" t="s">
        <v>41</v>
      </c>
      <c r="AX115" s="12" t="s">
        <v>80</v>
      </c>
      <c r="AY115" s="255" t="s">
        <v>140</v>
      </c>
    </row>
    <row r="116" s="13" customFormat="1">
      <c r="A116" s="13"/>
      <c r="B116" s="256"/>
      <c r="C116" s="257"/>
      <c r="D116" s="212" t="s">
        <v>838</v>
      </c>
      <c r="E116" s="258" t="s">
        <v>39</v>
      </c>
      <c r="F116" s="259" t="s">
        <v>840</v>
      </c>
      <c r="G116" s="257"/>
      <c r="H116" s="260">
        <v>770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4"/>
      <c r="U116" s="265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66" t="s">
        <v>838</v>
      </c>
      <c r="AU116" s="266" t="s">
        <v>80</v>
      </c>
      <c r="AV116" s="13" t="s">
        <v>139</v>
      </c>
      <c r="AW116" s="13" t="s">
        <v>41</v>
      </c>
      <c r="AX116" s="13" t="s">
        <v>87</v>
      </c>
      <c r="AY116" s="266" t="s">
        <v>140</v>
      </c>
    </row>
    <row r="117" s="14" customFormat="1" ht="25.92" customHeight="1">
      <c r="A117" s="14"/>
      <c r="B117" s="267"/>
      <c r="C117" s="268"/>
      <c r="D117" s="269" t="s">
        <v>79</v>
      </c>
      <c r="E117" s="270" t="s">
        <v>108</v>
      </c>
      <c r="F117" s="270" t="s">
        <v>1186</v>
      </c>
      <c r="G117" s="268"/>
      <c r="H117" s="268"/>
      <c r="I117" s="271"/>
      <c r="J117" s="272">
        <f>BK117</f>
        <v>0</v>
      </c>
      <c r="K117" s="268"/>
      <c r="L117" s="273"/>
      <c r="M117" s="274"/>
      <c r="N117" s="275"/>
      <c r="O117" s="275"/>
      <c r="P117" s="276">
        <f>SUM(P118:P132)</f>
        <v>0</v>
      </c>
      <c r="Q117" s="275"/>
      <c r="R117" s="276">
        <f>SUM(R118:R132)</f>
        <v>0</v>
      </c>
      <c r="S117" s="275"/>
      <c r="T117" s="276">
        <f>SUM(T118:T132)</f>
        <v>0</v>
      </c>
      <c r="U117" s="277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R117" s="278" t="s">
        <v>162</v>
      </c>
      <c r="AT117" s="279" t="s">
        <v>79</v>
      </c>
      <c r="AU117" s="279" t="s">
        <v>80</v>
      </c>
      <c r="AY117" s="278" t="s">
        <v>140</v>
      </c>
      <c r="BK117" s="280">
        <f>SUM(BK118:BK132)</f>
        <v>0</v>
      </c>
    </row>
    <row r="118" s="2" customFormat="1" ht="21.75" customHeight="1">
      <c r="A118" s="40"/>
      <c r="B118" s="41"/>
      <c r="C118" s="199" t="s">
        <v>193</v>
      </c>
      <c r="D118" s="199" t="s">
        <v>135</v>
      </c>
      <c r="E118" s="200" t="s">
        <v>1187</v>
      </c>
      <c r="F118" s="201" t="s">
        <v>1188</v>
      </c>
      <c r="G118" s="202" t="s">
        <v>1144</v>
      </c>
      <c r="H118" s="300"/>
      <c r="I118" s="204"/>
      <c r="J118" s="205">
        <f>ROUND(I118*H118,2)</f>
        <v>0</v>
      </c>
      <c r="K118" s="201" t="s">
        <v>752</v>
      </c>
      <c r="L118" s="46"/>
      <c r="M118" s="206" t="s">
        <v>39</v>
      </c>
      <c r="N118" s="207" t="s">
        <v>53</v>
      </c>
      <c r="O118" s="87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8">
        <f>S118*H118</f>
        <v>0</v>
      </c>
      <c r="U118" s="209" t="s">
        <v>39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139</v>
      </c>
      <c r="AT118" s="210" t="s">
        <v>135</v>
      </c>
      <c r="AU118" s="210" t="s">
        <v>87</v>
      </c>
      <c r="AY118" s="18" t="s">
        <v>140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8" t="s">
        <v>139</v>
      </c>
      <c r="BK118" s="211">
        <f>ROUND(I118*H118,2)</f>
        <v>0</v>
      </c>
      <c r="BL118" s="18" t="s">
        <v>139</v>
      </c>
      <c r="BM118" s="210" t="s">
        <v>1189</v>
      </c>
    </row>
    <row r="119" s="2" customFormat="1">
      <c r="A119" s="40"/>
      <c r="B119" s="41"/>
      <c r="C119" s="42"/>
      <c r="D119" s="212" t="s">
        <v>142</v>
      </c>
      <c r="E119" s="42"/>
      <c r="F119" s="213" t="s">
        <v>1188</v>
      </c>
      <c r="G119" s="42"/>
      <c r="H119" s="42"/>
      <c r="I119" s="149"/>
      <c r="J119" s="42"/>
      <c r="K119" s="42"/>
      <c r="L119" s="46"/>
      <c r="M119" s="214"/>
      <c r="N119" s="215"/>
      <c r="O119" s="87"/>
      <c r="P119" s="87"/>
      <c r="Q119" s="87"/>
      <c r="R119" s="87"/>
      <c r="S119" s="87"/>
      <c r="T119" s="87"/>
      <c r="U119" s="88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142</v>
      </c>
      <c r="AU119" s="18" t="s">
        <v>87</v>
      </c>
    </row>
    <row r="120" s="2" customFormat="1" ht="21.75" customHeight="1">
      <c r="A120" s="40"/>
      <c r="B120" s="41"/>
      <c r="C120" s="199" t="s">
        <v>199</v>
      </c>
      <c r="D120" s="199" t="s">
        <v>135</v>
      </c>
      <c r="E120" s="200" t="s">
        <v>1190</v>
      </c>
      <c r="F120" s="201" t="s">
        <v>1191</v>
      </c>
      <c r="G120" s="202" t="s">
        <v>1144</v>
      </c>
      <c r="H120" s="300"/>
      <c r="I120" s="204"/>
      <c r="J120" s="205">
        <f>ROUND(I120*H120,2)</f>
        <v>0</v>
      </c>
      <c r="K120" s="201" t="s">
        <v>752</v>
      </c>
      <c r="L120" s="46"/>
      <c r="M120" s="206" t="s">
        <v>39</v>
      </c>
      <c r="N120" s="207" t="s">
        <v>53</v>
      </c>
      <c r="O120" s="87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8">
        <f>S120*H120</f>
        <v>0</v>
      </c>
      <c r="U120" s="209" t="s">
        <v>39</v>
      </c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0" t="s">
        <v>139</v>
      </c>
      <c r="AT120" s="210" t="s">
        <v>135</v>
      </c>
      <c r="AU120" s="210" t="s">
        <v>87</v>
      </c>
      <c r="AY120" s="18" t="s">
        <v>140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8" t="s">
        <v>139</v>
      </c>
      <c r="BK120" s="211">
        <f>ROUND(I120*H120,2)</f>
        <v>0</v>
      </c>
      <c r="BL120" s="18" t="s">
        <v>139</v>
      </c>
      <c r="BM120" s="210" t="s">
        <v>1192</v>
      </c>
    </row>
    <row r="121" s="2" customFormat="1">
      <c r="A121" s="40"/>
      <c r="B121" s="41"/>
      <c r="C121" s="42"/>
      <c r="D121" s="212" t="s">
        <v>142</v>
      </c>
      <c r="E121" s="42"/>
      <c r="F121" s="213" t="s">
        <v>1191</v>
      </c>
      <c r="G121" s="42"/>
      <c r="H121" s="42"/>
      <c r="I121" s="149"/>
      <c r="J121" s="42"/>
      <c r="K121" s="42"/>
      <c r="L121" s="46"/>
      <c r="M121" s="214"/>
      <c r="N121" s="215"/>
      <c r="O121" s="87"/>
      <c r="P121" s="87"/>
      <c r="Q121" s="87"/>
      <c r="R121" s="87"/>
      <c r="S121" s="87"/>
      <c r="T121" s="87"/>
      <c r="U121" s="88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142</v>
      </c>
      <c r="AU121" s="18" t="s">
        <v>87</v>
      </c>
    </row>
    <row r="122" s="2" customFormat="1" ht="21.75" customHeight="1">
      <c r="A122" s="40"/>
      <c r="B122" s="41"/>
      <c r="C122" s="199" t="s">
        <v>205</v>
      </c>
      <c r="D122" s="199" t="s">
        <v>135</v>
      </c>
      <c r="E122" s="200" t="s">
        <v>1193</v>
      </c>
      <c r="F122" s="201" t="s">
        <v>1194</v>
      </c>
      <c r="G122" s="202" t="s">
        <v>1144</v>
      </c>
      <c r="H122" s="300"/>
      <c r="I122" s="204"/>
      <c r="J122" s="205">
        <f>ROUND(I122*H122,2)</f>
        <v>0</v>
      </c>
      <c r="K122" s="201" t="s">
        <v>752</v>
      </c>
      <c r="L122" s="46"/>
      <c r="M122" s="206" t="s">
        <v>39</v>
      </c>
      <c r="N122" s="207" t="s">
        <v>53</v>
      </c>
      <c r="O122" s="8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8">
        <f>S122*H122</f>
        <v>0</v>
      </c>
      <c r="U122" s="209" t="s">
        <v>39</v>
      </c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139</v>
      </c>
      <c r="AT122" s="210" t="s">
        <v>135</v>
      </c>
      <c r="AU122" s="210" t="s">
        <v>87</v>
      </c>
      <c r="AY122" s="18" t="s">
        <v>140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8" t="s">
        <v>139</v>
      </c>
      <c r="BK122" s="211">
        <f>ROUND(I122*H122,2)</f>
        <v>0</v>
      </c>
      <c r="BL122" s="18" t="s">
        <v>139</v>
      </c>
      <c r="BM122" s="210" t="s">
        <v>1195</v>
      </c>
    </row>
    <row r="123" s="2" customFormat="1">
      <c r="A123" s="40"/>
      <c r="B123" s="41"/>
      <c r="C123" s="42"/>
      <c r="D123" s="212" t="s">
        <v>142</v>
      </c>
      <c r="E123" s="42"/>
      <c r="F123" s="213" t="s">
        <v>1194</v>
      </c>
      <c r="G123" s="42"/>
      <c r="H123" s="42"/>
      <c r="I123" s="149"/>
      <c r="J123" s="42"/>
      <c r="K123" s="42"/>
      <c r="L123" s="46"/>
      <c r="M123" s="214"/>
      <c r="N123" s="215"/>
      <c r="O123" s="87"/>
      <c r="P123" s="87"/>
      <c r="Q123" s="87"/>
      <c r="R123" s="87"/>
      <c r="S123" s="87"/>
      <c r="T123" s="87"/>
      <c r="U123" s="88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142</v>
      </c>
      <c r="AU123" s="18" t="s">
        <v>87</v>
      </c>
    </row>
    <row r="124" s="2" customFormat="1" ht="21.75" customHeight="1">
      <c r="A124" s="40"/>
      <c r="B124" s="41"/>
      <c r="C124" s="199" t="s">
        <v>210</v>
      </c>
      <c r="D124" s="199" t="s">
        <v>135</v>
      </c>
      <c r="E124" s="200" t="s">
        <v>1196</v>
      </c>
      <c r="F124" s="201" t="s">
        <v>1197</v>
      </c>
      <c r="G124" s="202" t="s">
        <v>593</v>
      </c>
      <c r="H124" s="203">
        <v>3.8919999999999999</v>
      </c>
      <c r="I124" s="204"/>
      <c r="J124" s="205">
        <f>ROUND(I124*H124,2)</f>
        <v>0</v>
      </c>
      <c r="K124" s="201" t="s">
        <v>752</v>
      </c>
      <c r="L124" s="46"/>
      <c r="M124" s="206" t="s">
        <v>39</v>
      </c>
      <c r="N124" s="207" t="s">
        <v>53</v>
      </c>
      <c r="O124" s="87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8">
        <f>S124*H124</f>
        <v>0</v>
      </c>
      <c r="U124" s="209" t="s">
        <v>39</v>
      </c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139</v>
      </c>
      <c r="AT124" s="210" t="s">
        <v>135</v>
      </c>
      <c r="AU124" s="210" t="s">
        <v>87</v>
      </c>
      <c r="AY124" s="18" t="s">
        <v>140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8" t="s">
        <v>139</v>
      </c>
      <c r="BK124" s="211">
        <f>ROUND(I124*H124,2)</f>
        <v>0</v>
      </c>
      <c r="BL124" s="18" t="s">
        <v>139</v>
      </c>
      <c r="BM124" s="210" t="s">
        <v>1198</v>
      </c>
    </row>
    <row r="125" s="2" customFormat="1">
      <c r="A125" s="40"/>
      <c r="B125" s="41"/>
      <c r="C125" s="42"/>
      <c r="D125" s="212" t="s">
        <v>142</v>
      </c>
      <c r="E125" s="42"/>
      <c r="F125" s="213" t="s">
        <v>1199</v>
      </c>
      <c r="G125" s="42"/>
      <c r="H125" s="42"/>
      <c r="I125" s="149"/>
      <c r="J125" s="42"/>
      <c r="K125" s="42"/>
      <c r="L125" s="46"/>
      <c r="M125" s="214"/>
      <c r="N125" s="215"/>
      <c r="O125" s="87"/>
      <c r="P125" s="87"/>
      <c r="Q125" s="87"/>
      <c r="R125" s="87"/>
      <c r="S125" s="87"/>
      <c r="T125" s="87"/>
      <c r="U125" s="88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142</v>
      </c>
      <c r="AU125" s="18" t="s">
        <v>87</v>
      </c>
    </row>
    <row r="126" s="2" customFormat="1">
      <c r="A126" s="40"/>
      <c r="B126" s="41"/>
      <c r="C126" s="42"/>
      <c r="D126" s="212" t="s">
        <v>754</v>
      </c>
      <c r="E126" s="42"/>
      <c r="F126" s="216" t="s">
        <v>1200</v>
      </c>
      <c r="G126" s="42"/>
      <c r="H126" s="42"/>
      <c r="I126" s="149"/>
      <c r="J126" s="42"/>
      <c r="K126" s="42"/>
      <c r="L126" s="46"/>
      <c r="M126" s="214"/>
      <c r="N126" s="215"/>
      <c r="O126" s="87"/>
      <c r="P126" s="87"/>
      <c r="Q126" s="87"/>
      <c r="R126" s="87"/>
      <c r="S126" s="87"/>
      <c r="T126" s="87"/>
      <c r="U126" s="88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754</v>
      </c>
      <c r="AU126" s="18" t="s">
        <v>87</v>
      </c>
    </row>
    <row r="127" s="12" customFormat="1">
      <c r="A127" s="12"/>
      <c r="B127" s="245"/>
      <c r="C127" s="246"/>
      <c r="D127" s="212" t="s">
        <v>838</v>
      </c>
      <c r="E127" s="247" t="s">
        <v>39</v>
      </c>
      <c r="F127" s="248" t="s">
        <v>1201</v>
      </c>
      <c r="G127" s="246"/>
      <c r="H127" s="249">
        <v>3.8919999999999999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3"/>
      <c r="U127" s="254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55" t="s">
        <v>838</v>
      </c>
      <c r="AU127" s="255" t="s">
        <v>87</v>
      </c>
      <c r="AV127" s="12" t="s">
        <v>89</v>
      </c>
      <c r="AW127" s="12" t="s">
        <v>41</v>
      </c>
      <c r="AX127" s="12" t="s">
        <v>87</v>
      </c>
      <c r="AY127" s="255" t="s">
        <v>140</v>
      </c>
    </row>
    <row r="128" s="2" customFormat="1" ht="21.75" customHeight="1">
      <c r="A128" s="40"/>
      <c r="B128" s="41"/>
      <c r="C128" s="199" t="s">
        <v>216</v>
      </c>
      <c r="D128" s="199" t="s">
        <v>135</v>
      </c>
      <c r="E128" s="200" t="s">
        <v>1202</v>
      </c>
      <c r="F128" s="201" t="s">
        <v>1203</v>
      </c>
      <c r="G128" s="202" t="s">
        <v>593</v>
      </c>
      <c r="H128" s="203">
        <v>0.40000000000000002</v>
      </c>
      <c r="I128" s="204"/>
      <c r="J128" s="205">
        <f>ROUND(I128*H128,2)</f>
        <v>0</v>
      </c>
      <c r="K128" s="201" t="s">
        <v>752</v>
      </c>
      <c r="L128" s="46"/>
      <c r="M128" s="206" t="s">
        <v>39</v>
      </c>
      <c r="N128" s="207" t="s">
        <v>53</v>
      </c>
      <c r="O128" s="87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8">
        <f>S128*H128</f>
        <v>0</v>
      </c>
      <c r="U128" s="209" t="s">
        <v>39</v>
      </c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1135</v>
      </c>
      <c r="AT128" s="210" t="s">
        <v>135</v>
      </c>
      <c r="AU128" s="210" t="s">
        <v>87</v>
      </c>
      <c r="AY128" s="18" t="s">
        <v>140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8" t="s">
        <v>139</v>
      </c>
      <c r="BK128" s="211">
        <f>ROUND(I128*H128,2)</f>
        <v>0</v>
      </c>
      <c r="BL128" s="18" t="s">
        <v>1135</v>
      </c>
      <c r="BM128" s="210" t="s">
        <v>1204</v>
      </c>
    </row>
    <row r="129" s="2" customFormat="1">
      <c r="A129" s="40"/>
      <c r="B129" s="41"/>
      <c r="C129" s="42"/>
      <c r="D129" s="212" t="s">
        <v>142</v>
      </c>
      <c r="E129" s="42"/>
      <c r="F129" s="213" t="s">
        <v>1205</v>
      </c>
      <c r="G129" s="42"/>
      <c r="H129" s="42"/>
      <c r="I129" s="149"/>
      <c r="J129" s="42"/>
      <c r="K129" s="42"/>
      <c r="L129" s="46"/>
      <c r="M129" s="214"/>
      <c r="N129" s="215"/>
      <c r="O129" s="87"/>
      <c r="P129" s="87"/>
      <c r="Q129" s="87"/>
      <c r="R129" s="87"/>
      <c r="S129" s="87"/>
      <c r="T129" s="87"/>
      <c r="U129" s="88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142</v>
      </c>
      <c r="AU129" s="18" t="s">
        <v>87</v>
      </c>
    </row>
    <row r="130" s="2" customFormat="1">
      <c r="A130" s="40"/>
      <c r="B130" s="41"/>
      <c r="C130" s="42"/>
      <c r="D130" s="212" t="s">
        <v>754</v>
      </c>
      <c r="E130" s="42"/>
      <c r="F130" s="216" t="s">
        <v>1206</v>
      </c>
      <c r="G130" s="42"/>
      <c r="H130" s="42"/>
      <c r="I130" s="149"/>
      <c r="J130" s="42"/>
      <c r="K130" s="42"/>
      <c r="L130" s="46"/>
      <c r="M130" s="214"/>
      <c r="N130" s="215"/>
      <c r="O130" s="87"/>
      <c r="P130" s="87"/>
      <c r="Q130" s="87"/>
      <c r="R130" s="87"/>
      <c r="S130" s="87"/>
      <c r="T130" s="87"/>
      <c r="U130" s="88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754</v>
      </c>
      <c r="AU130" s="18" t="s">
        <v>87</v>
      </c>
    </row>
    <row r="131" s="2" customFormat="1" ht="21.75" customHeight="1">
      <c r="A131" s="40"/>
      <c r="B131" s="41"/>
      <c r="C131" s="199" t="s">
        <v>8</v>
      </c>
      <c r="D131" s="199" t="s">
        <v>135</v>
      </c>
      <c r="E131" s="200" t="s">
        <v>1207</v>
      </c>
      <c r="F131" s="201" t="s">
        <v>1208</v>
      </c>
      <c r="G131" s="202" t="s">
        <v>1144</v>
      </c>
      <c r="H131" s="300"/>
      <c r="I131" s="204"/>
      <c r="J131" s="205">
        <f>ROUND(I131*H131,2)</f>
        <v>0</v>
      </c>
      <c r="K131" s="201" t="s">
        <v>752</v>
      </c>
      <c r="L131" s="46"/>
      <c r="M131" s="206" t="s">
        <v>39</v>
      </c>
      <c r="N131" s="207" t="s">
        <v>53</v>
      </c>
      <c r="O131" s="87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8">
        <f>S131*H131</f>
        <v>0</v>
      </c>
      <c r="U131" s="209" t="s">
        <v>39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0" t="s">
        <v>139</v>
      </c>
      <c r="AT131" s="210" t="s">
        <v>135</v>
      </c>
      <c r="AU131" s="210" t="s">
        <v>87</v>
      </c>
      <c r="AY131" s="18" t="s">
        <v>140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8" t="s">
        <v>139</v>
      </c>
      <c r="BK131" s="211">
        <f>ROUND(I131*H131,2)</f>
        <v>0</v>
      </c>
      <c r="BL131" s="18" t="s">
        <v>139</v>
      </c>
      <c r="BM131" s="210" t="s">
        <v>1209</v>
      </c>
    </row>
    <row r="132" s="2" customFormat="1">
      <c r="A132" s="40"/>
      <c r="B132" s="41"/>
      <c r="C132" s="42"/>
      <c r="D132" s="212" t="s">
        <v>142</v>
      </c>
      <c r="E132" s="42"/>
      <c r="F132" s="213" t="s">
        <v>1208</v>
      </c>
      <c r="G132" s="42"/>
      <c r="H132" s="42"/>
      <c r="I132" s="149"/>
      <c r="J132" s="42"/>
      <c r="K132" s="42"/>
      <c r="L132" s="46"/>
      <c r="M132" s="227"/>
      <c r="N132" s="228"/>
      <c r="O132" s="229"/>
      <c r="P132" s="229"/>
      <c r="Q132" s="229"/>
      <c r="R132" s="229"/>
      <c r="S132" s="229"/>
      <c r="T132" s="229"/>
      <c r="U132" s="23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142</v>
      </c>
      <c r="AU132" s="18" t="s">
        <v>87</v>
      </c>
    </row>
    <row r="133" s="2" customFormat="1" ht="6.96" customHeight="1">
      <c r="A133" s="40"/>
      <c r="B133" s="62"/>
      <c r="C133" s="63"/>
      <c r="D133" s="63"/>
      <c r="E133" s="63"/>
      <c r="F133" s="63"/>
      <c r="G133" s="63"/>
      <c r="H133" s="63"/>
      <c r="I133" s="178"/>
      <c r="J133" s="63"/>
      <c r="K133" s="63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ctPSu0KnmBLBopofYr8jemIiuenIwlP2yxf67AReO6e2+GslV5PTyzYjKvQkXV3Nxsu5hMZnWLs6CfJ2dikydQ==" hashValue="ZZ7qcXNV5AT4aMloNS3IFdz+nBG77W48ctmAhMwD6dBIQZmAX1DDcono/G23mX+WHldRs8B3/YpKVm1N/APbTw==" algorithmName="SHA-512" password="CDD6"/>
  <autoFilter ref="C85:K1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1"/>
    </row>
    <row r="4" s="1" customFormat="1" ht="24.96" customHeight="1">
      <c r="B4" s="21"/>
      <c r="C4" s="145" t="s">
        <v>1210</v>
      </c>
      <c r="H4" s="21"/>
    </row>
    <row r="5" s="1" customFormat="1" ht="12" customHeight="1">
      <c r="B5" s="21"/>
      <c r="C5" s="301" t="s">
        <v>13</v>
      </c>
      <c r="D5" s="156" t="s">
        <v>14</v>
      </c>
      <c r="E5" s="1"/>
      <c r="F5" s="1"/>
      <c r="H5" s="21"/>
    </row>
    <row r="6" s="1" customFormat="1" ht="36.96" customHeight="1">
      <c r="B6" s="21"/>
      <c r="C6" s="302" t="s">
        <v>16</v>
      </c>
      <c r="D6" s="303" t="s">
        <v>17</v>
      </c>
      <c r="E6" s="1"/>
      <c r="F6" s="1"/>
      <c r="H6" s="21"/>
    </row>
    <row r="7" s="1" customFormat="1" ht="16.5" customHeight="1">
      <c r="B7" s="21"/>
      <c r="C7" s="147" t="s">
        <v>24</v>
      </c>
      <c r="D7" s="153" t="str">
        <f>'Rekapitulace zakázky'!AN8</f>
        <v>17. 1. 2020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9" customFormat="1" ht="29.28" customHeight="1">
      <c r="A9" s="188"/>
      <c r="B9" s="304"/>
      <c r="C9" s="305" t="s">
        <v>61</v>
      </c>
      <c r="D9" s="306" t="s">
        <v>62</v>
      </c>
      <c r="E9" s="306" t="s">
        <v>123</v>
      </c>
      <c r="F9" s="307" t="s">
        <v>1211</v>
      </c>
      <c r="G9" s="188"/>
      <c r="H9" s="304"/>
    </row>
    <row r="10" s="2" customFormat="1" ht="26.4" customHeight="1">
      <c r="A10" s="40"/>
      <c r="B10" s="46"/>
      <c r="C10" s="308" t="s">
        <v>1212</v>
      </c>
      <c r="D10" s="308" t="s">
        <v>92</v>
      </c>
      <c r="E10" s="40"/>
      <c r="F10" s="40"/>
      <c r="G10" s="40"/>
      <c r="H10" s="46"/>
    </row>
    <row r="11" s="2" customFormat="1" ht="16.8" customHeight="1">
      <c r="A11" s="40"/>
      <c r="B11" s="46"/>
      <c r="C11" s="309" t="s">
        <v>1213</v>
      </c>
      <c r="D11" s="310" t="s">
        <v>1214</v>
      </c>
      <c r="E11" s="311" t="s">
        <v>165</v>
      </c>
      <c r="F11" s="312">
        <v>40</v>
      </c>
      <c r="G11" s="40"/>
      <c r="H11" s="46"/>
    </row>
    <row r="12" s="2" customFormat="1" ht="16.8" customHeight="1">
      <c r="A12" s="40"/>
      <c r="B12" s="46"/>
      <c r="C12" s="313" t="s">
        <v>39</v>
      </c>
      <c r="D12" s="313" t="s">
        <v>1215</v>
      </c>
      <c r="E12" s="18" t="s">
        <v>39</v>
      </c>
      <c r="F12" s="314">
        <v>4</v>
      </c>
      <c r="G12" s="40"/>
      <c r="H12" s="46"/>
    </row>
    <row r="13" s="2" customFormat="1" ht="16.8" customHeight="1">
      <c r="A13" s="40"/>
      <c r="B13" s="46"/>
      <c r="C13" s="313" t="s">
        <v>39</v>
      </c>
      <c r="D13" s="313" t="s">
        <v>1216</v>
      </c>
      <c r="E13" s="18" t="s">
        <v>39</v>
      </c>
      <c r="F13" s="314">
        <v>28</v>
      </c>
      <c r="G13" s="40"/>
      <c r="H13" s="46"/>
    </row>
    <row r="14" s="2" customFormat="1" ht="16.8" customHeight="1">
      <c r="A14" s="40"/>
      <c r="B14" s="46"/>
      <c r="C14" s="313" t="s">
        <v>39</v>
      </c>
      <c r="D14" s="313" t="s">
        <v>1217</v>
      </c>
      <c r="E14" s="18" t="s">
        <v>39</v>
      </c>
      <c r="F14" s="314">
        <v>8</v>
      </c>
      <c r="G14" s="40"/>
      <c r="H14" s="46"/>
    </row>
    <row r="15" s="2" customFormat="1" ht="16.8" customHeight="1">
      <c r="A15" s="40"/>
      <c r="B15" s="46"/>
      <c r="C15" s="313" t="s">
        <v>1213</v>
      </c>
      <c r="D15" s="313" t="s">
        <v>840</v>
      </c>
      <c r="E15" s="18" t="s">
        <v>39</v>
      </c>
      <c r="F15" s="314">
        <v>40</v>
      </c>
      <c r="G15" s="40"/>
      <c r="H15" s="46"/>
    </row>
    <row r="16" s="2" customFormat="1" ht="16.8" customHeight="1">
      <c r="A16" s="40"/>
      <c r="B16" s="46"/>
      <c r="C16" s="309" t="s">
        <v>1218</v>
      </c>
      <c r="D16" s="310" t="s">
        <v>1219</v>
      </c>
      <c r="E16" s="311" t="s">
        <v>165</v>
      </c>
      <c r="F16" s="312">
        <v>19</v>
      </c>
      <c r="G16" s="40"/>
      <c r="H16" s="46"/>
    </row>
    <row r="17" s="2" customFormat="1" ht="16.8" customHeight="1">
      <c r="A17" s="40"/>
      <c r="B17" s="46"/>
      <c r="C17" s="313" t="s">
        <v>39</v>
      </c>
      <c r="D17" s="313" t="s">
        <v>1220</v>
      </c>
      <c r="E17" s="18" t="s">
        <v>39</v>
      </c>
      <c r="F17" s="314">
        <v>15</v>
      </c>
      <c r="G17" s="40"/>
      <c r="H17" s="46"/>
    </row>
    <row r="18" s="2" customFormat="1" ht="16.8" customHeight="1">
      <c r="A18" s="40"/>
      <c r="B18" s="46"/>
      <c r="C18" s="313" t="s">
        <v>39</v>
      </c>
      <c r="D18" s="313" t="s">
        <v>1221</v>
      </c>
      <c r="E18" s="18" t="s">
        <v>39</v>
      </c>
      <c r="F18" s="314">
        <v>4</v>
      </c>
      <c r="G18" s="40"/>
      <c r="H18" s="46"/>
    </row>
    <row r="19" s="2" customFormat="1" ht="16.8" customHeight="1">
      <c r="A19" s="40"/>
      <c r="B19" s="46"/>
      <c r="C19" s="313" t="s">
        <v>1218</v>
      </c>
      <c r="D19" s="313" t="s">
        <v>840</v>
      </c>
      <c r="E19" s="18" t="s">
        <v>39</v>
      </c>
      <c r="F19" s="314">
        <v>19</v>
      </c>
      <c r="G19" s="40"/>
      <c r="H19" s="46"/>
    </row>
    <row r="20" s="2" customFormat="1" ht="16.8" customHeight="1">
      <c r="A20" s="40"/>
      <c r="B20" s="46"/>
      <c r="C20" s="309" t="s">
        <v>1222</v>
      </c>
      <c r="D20" s="310" t="s">
        <v>1223</v>
      </c>
      <c r="E20" s="311" t="s">
        <v>165</v>
      </c>
      <c r="F20" s="312">
        <v>8</v>
      </c>
      <c r="G20" s="40"/>
      <c r="H20" s="46"/>
    </row>
    <row r="21" s="2" customFormat="1" ht="16.8" customHeight="1">
      <c r="A21" s="40"/>
      <c r="B21" s="46"/>
      <c r="C21" s="313" t="s">
        <v>39</v>
      </c>
      <c r="D21" s="313" t="s">
        <v>1224</v>
      </c>
      <c r="E21" s="18" t="s">
        <v>39</v>
      </c>
      <c r="F21" s="314">
        <v>1</v>
      </c>
      <c r="G21" s="40"/>
      <c r="H21" s="46"/>
    </row>
    <row r="22" s="2" customFormat="1" ht="16.8" customHeight="1">
      <c r="A22" s="40"/>
      <c r="B22" s="46"/>
      <c r="C22" s="313" t="s">
        <v>39</v>
      </c>
      <c r="D22" s="313" t="s">
        <v>1225</v>
      </c>
      <c r="E22" s="18" t="s">
        <v>39</v>
      </c>
      <c r="F22" s="314">
        <v>7</v>
      </c>
      <c r="G22" s="40"/>
      <c r="H22" s="46"/>
    </row>
    <row r="23" s="2" customFormat="1" ht="16.8" customHeight="1">
      <c r="A23" s="40"/>
      <c r="B23" s="46"/>
      <c r="C23" s="313" t="s">
        <v>1222</v>
      </c>
      <c r="D23" s="313" t="s">
        <v>840</v>
      </c>
      <c r="E23" s="18" t="s">
        <v>39</v>
      </c>
      <c r="F23" s="314">
        <v>8</v>
      </c>
      <c r="G23" s="40"/>
      <c r="H23" s="46"/>
    </row>
    <row r="24" s="2" customFormat="1" ht="26.4" customHeight="1">
      <c r="A24" s="40"/>
      <c r="B24" s="46"/>
      <c r="C24" s="308" t="s">
        <v>1226</v>
      </c>
      <c r="D24" s="308" t="s">
        <v>102</v>
      </c>
      <c r="E24" s="40"/>
      <c r="F24" s="40"/>
      <c r="G24" s="40"/>
      <c r="H24" s="46"/>
    </row>
    <row r="25" s="2" customFormat="1" ht="16.8" customHeight="1">
      <c r="A25" s="40"/>
      <c r="B25" s="46"/>
      <c r="C25" s="309" t="s">
        <v>825</v>
      </c>
      <c r="D25" s="310" t="s">
        <v>826</v>
      </c>
      <c r="E25" s="311" t="s">
        <v>148</v>
      </c>
      <c r="F25" s="312">
        <v>500</v>
      </c>
      <c r="G25" s="40"/>
      <c r="H25" s="46"/>
    </row>
    <row r="26" s="2" customFormat="1" ht="16.8" customHeight="1">
      <c r="A26" s="40"/>
      <c r="B26" s="46"/>
      <c r="C26" s="313" t="s">
        <v>39</v>
      </c>
      <c r="D26" s="313" t="s">
        <v>928</v>
      </c>
      <c r="E26" s="18" t="s">
        <v>39</v>
      </c>
      <c r="F26" s="314">
        <v>450</v>
      </c>
      <c r="G26" s="40"/>
      <c r="H26" s="46"/>
    </row>
    <row r="27" s="2" customFormat="1" ht="16.8" customHeight="1">
      <c r="A27" s="40"/>
      <c r="B27" s="46"/>
      <c r="C27" s="313" t="s">
        <v>39</v>
      </c>
      <c r="D27" s="313" t="s">
        <v>929</v>
      </c>
      <c r="E27" s="18" t="s">
        <v>39</v>
      </c>
      <c r="F27" s="314">
        <v>50</v>
      </c>
      <c r="G27" s="40"/>
      <c r="H27" s="46"/>
    </row>
    <row r="28" s="2" customFormat="1" ht="16.8" customHeight="1">
      <c r="A28" s="40"/>
      <c r="B28" s="46"/>
      <c r="C28" s="313" t="s">
        <v>825</v>
      </c>
      <c r="D28" s="313" t="s">
        <v>840</v>
      </c>
      <c r="E28" s="18" t="s">
        <v>39</v>
      </c>
      <c r="F28" s="314">
        <v>500</v>
      </c>
      <c r="G28" s="40"/>
      <c r="H28" s="46"/>
    </row>
    <row r="29" s="2" customFormat="1" ht="16.8" customHeight="1">
      <c r="A29" s="40"/>
      <c r="B29" s="46"/>
      <c r="C29" s="315" t="s">
        <v>1227</v>
      </c>
      <c r="D29" s="40"/>
      <c r="E29" s="40"/>
      <c r="F29" s="40"/>
      <c r="G29" s="40"/>
      <c r="H29" s="46"/>
    </row>
    <row r="30" s="2" customFormat="1">
      <c r="A30" s="40"/>
      <c r="B30" s="46"/>
      <c r="C30" s="313" t="s">
        <v>924</v>
      </c>
      <c r="D30" s="313" t="s">
        <v>925</v>
      </c>
      <c r="E30" s="18" t="s">
        <v>148</v>
      </c>
      <c r="F30" s="314">
        <v>500</v>
      </c>
      <c r="G30" s="40"/>
      <c r="H30" s="46"/>
    </row>
    <row r="31" s="2" customFormat="1">
      <c r="A31" s="40"/>
      <c r="B31" s="46"/>
      <c r="C31" s="313" t="s">
        <v>930</v>
      </c>
      <c r="D31" s="313" t="s">
        <v>931</v>
      </c>
      <c r="E31" s="18" t="s">
        <v>148</v>
      </c>
      <c r="F31" s="314">
        <v>500</v>
      </c>
      <c r="G31" s="40"/>
      <c r="H31" s="46"/>
    </row>
    <row r="32" s="2" customFormat="1" ht="16.8" customHeight="1">
      <c r="A32" s="40"/>
      <c r="B32" s="46"/>
      <c r="C32" s="309" t="s">
        <v>822</v>
      </c>
      <c r="D32" s="310" t="s">
        <v>823</v>
      </c>
      <c r="E32" s="311" t="s">
        <v>155</v>
      </c>
      <c r="F32" s="312">
        <v>1075.037</v>
      </c>
      <c r="G32" s="40"/>
      <c r="H32" s="46"/>
    </row>
    <row r="33" s="2" customFormat="1" ht="16.8" customHeight="1">
      <c r="A33" s="40"/>
      <c r="B33" s="46"/>
      <c r="C33" s="313" t="s">
        <v>39</v>
      </c>
      <c r="D33" s="313" t="s">
        <v>842</v>
      </c>
      <c r="E33" s="18" t="s">
        <v>39</v>
      </c>
      <c r="F33" s="314">
        <v>1075.037</v>
      </c>
      <c r="G33" s="40"/>
      <c r="H33" s="46"/>
    </row>
    <row r="34" s="2" customFormat="1" ht="16.8" customHeight="1">
      <c r="A34" s="40"/>
      <c r="B34" s="46"/>
      <c r="C34" s="313" t="s">
        <v>822</v>
      </c>
      <c r="D34" s="313" t="s">
        <v>840</v>
      </c>
      <c r="E34" s="18" t="s">
        <v>39</v>
      </c>
      <c r="F34" s="314">
        <v>1075.037</v>
      </c>
      <c r="G34" s="40"/>
      <c r="H34" s="46"/>
    </row>
    <row r="35" s="2" customFormat="1" ht="16.8" customHeight="1">
      <c r="A35" s="40"/>
      <c r="B35" s="46"/>
      <c r="C35" s="315" t="s">
        <v>1227</v>
      </c>
      <c r="D35" s="40"/>
      <c r="E35" s="40"/>
      <c r="F35" s="40"/>
      <c r="G35" s="40"/>
      <c r="H35" s="46"/>
    </row>
    <row r="36" s="2" customFormat="1" ht="16.8" customHeight="1">
      <c r="A36" s="40"/>
      <c r="B36" s="46"/>
      <c r="C36" s="313" t="s">
        <v>603</v>
      </c>
      <c r="D36" s="313" t="s">
        <v>604</v>
      </c>
      <c r="E36" s="18" t="s">
        <v>155</v>
      </c>
      <c r="F36" s="314">
        <v>1075.037</v>
      </c>
      <c r="G36" s="40"/>
      <c r="H36" s="46"/>
    </row>
    <row r="37" s="2" customFormat="1" ht="16.8" customHeight="1">
      <c r="A37" s="40"/>
      <c r="B37" s="46"/>
      <c r="C37" s="313" t="s">
        <v>351</v>
      </c>
      <c r="D37" s="313" t="s">
        <v>352</v>
      </c>
      <c r="E37" s="18" t="s">
        <v>278</v>
      </c>
      <c r="F37" s="314">
        <v>1720.059</v>
      </c>
      <c r="G37" s="40"/>
      <c r="H37" s="46"/>
    </row>
    <row r="38" s="2" customFormat="1" ht="16.8" customHeight="1">
      <c r="A38" s="40"/>
      <c r="B38" s="46"/>
      <c r="C38" s="309" t="s">
        <v>820</v>
      </c>
      <c r="D38" s="310" t="s">
        <v>39</v>
      </c>
      <c r="E38" s="311" t="s">
        <v>593</v>
      </c>
      <c r="F38" s="312">
        <v>0.5</v>
      </c>
      <c r="G38" s="40"/>
      <c r="H38" s="46"/>
    </row>
    <row r="39" s="2" customFormat="1" ht="16.8" customHeight="1">
      <c r="A39" s="40"/>
      <c r="B39" s="46"/>
      <c r="C39" s="313" t="s">
        <v>39</v>
      </c>
      <c r="D39" s="313" t="s">
        <v>898</v>
      </c>
      <c r="E39" s="18" t="s">
        <v>39</v>
      </c>
      <c r="F39" s="314">
        <v>0.5</v>
      </c>
      <c r="G39" s="40"/>
      <c r="H39" s="46"/>
    </row>
    <row r="40" s="2" customFormat="1" ht="16.8" customHeight="1">
      <c r="A40" s="40"/>
      <c r="B40" s="46"/>
      <c r="C40" s="313" t="s">
        <v>820</v>
      </c>
      <c r="D40" s="313" t="s">
        <v>840</v>
      </c>
      <c r="E40" s="18" t="s">
        <v>39</v>
      </c>
      <c r="F40" s="314">
        <v>0.5</v>
      </c>
      <c r="G40" s="40"/>
      <c r="H40" s="46"/>
    </row>
    <row r="41" s="2" customFormat="1" ht="16.8" customHeight="1">
      <c r="A41" s="40"/>
      <c r="B41" s="46"/>
      <c r="C41" s="315" t="s">
        <v>1227</v>
      </c>
      <c r="D41" s="40"/>
      <c r="E41" s="40"/>
      <c r="F41" s="40"/>
      <c r="G41" s="40"/>
      <c r="H41" s="46"/>
    </row>
    <row r="42" s="2" customFormat="1" ht="16.8" customHeight="1">
      <c r="A42" s="40"/>
      <c r="B42" s="46"/>
      <c r="C42" s="313" t="s">
        <v>894</v>
      </c>
      <c r="D42" s="313" t="s">
        <v>895</v>
      </c>
      <c r="E42" s="18" t="s">
        <v>593</v>
      </c>
      <c r="F42" s="314">
        <v>0.5</v>
      </c>
      <c r="G42" s="40"/>
      <c r="H42" s="46"/>
    </row>
    <row r="43" s="2" customFormat="1" ht="16.8" customHeight="1">
      <c r="A43" s="40"/>
      <c r="B43" s="46"/>
      <c r="C43" s="313" t="s">
        <v>899</v>
      </c>
      <c r="D43" s="313" t="s">
        <v>900</v>
      </c>
      <c r="E43" s="18" t="s">
        <v>593</v>
      </c>
      <c r="F43" s="314">
        <v>0.5</v>
      </c>
      <c r="G43" s="40"/>
      <c r="H43" s="46"/>
    </row>
    <row r="44" s="2" customFormat="1" ht="16.8" customHeight="1">
      <c r="A44" s="40"/>
      <c r="B44" s="46"/>
      <c r="C44" s="313" t="s">
        <v>899</v>
      </c>
      <c r="D44" s="313" t="s">
        <v>900</v>
      </c>
      <c r="E44" s="18" t="s">
        <v>593</v>
      </c>
      <c r="F44" s="314">
        <v>0.5</v>
      </c>
      <c r="G44" s="40"/>
      <c r="H44" s="46"/>
    </row>
    <row r="45" s="2" customFormat="1" ht="16.8" customHeight="1">
      <c r="A45" s="40"/>
      <c r="B45" s="46"/>
      <c r="C45" s="309" t="s">
        <v>912</v>
      </c>
      <c r="D45" s="310" t="s">
        <v>1228</v>
      </c>
      <c r="E45" s="311" t="s">
        <v>148</v>
      </c>
      <c r="F45" s="312">
        <v>390</v>
      </c>
      <c r="G45" s="40"/>
      <c r="H45" s="46"/>
    </row>
    <row r="46" s="2" customFormat="1" ht="16.8" customHeight="1">
      <c r="A46" s="40"/>
      <c r="B46" s="46"/>
      <c r="C46" s="313" t="s">
        <v>39</v>
      </c>
      <c r="D46" s="313" t="s">
        <v>911</v>
      </c>
      <c r="E46" s="18" t="s">
        <v>39</v>
      </c>
      <c r="F46" s="314">
        <v>390</v>
      </c>
      <c r="G46" s="40"/>
      <c r="H46" s="46"/>
    </row>
    <row r="47" s="2" customFormat="1" ht="16.8" customHeight="1">
      <c r="A47" s="40"/>
      <c r="B47" s="46"/>
      <c r="C47" s="313" t="s">
        <v>912</v>
      </c>
      <c r="D47" s="313" t="s">
        <v>840</v>
      </c>
      <c r="E47" s="18" t="s">
        <v>39</v>
      </c>
      <c r="F47" s="314">
        <v>390</v>
      </c>
      <c r="G47" s="40"/>
      <c r="H47" s="46"/>
    </row>
    <row r="48" s="2" customFormat="1" ht="16.8" customHeight="1">
      <c r="A48" s="40"/>
      <c r="B48" s="46"/>
      <c r="C48" s="309" t="s">
        <v>1060</v>
      </c>
      <c r="D48" s="310" t="s">
        <v>1229</v>
      </c>
      <c r="E48" s="311" t="s">
        <v>155</v>
      </c>
      <c r="F48" s="312">
        <v>321.60000000000002</v>
      </c>
      <c r="G48" s="40"/>
      <c r="H48" s="46"/>
    </row>
    <row r="49" s="2" customFormat="1" ht="16.8" customHeight="1">
      <c r="A49" s="40"/>
      <c r="B49" s="46"/>
      <c r="C49" s="313" t="s">
        <v>39</v>
      </c>
      <c r="D49" s="313" t="s">
        <v>1058</v>
      </c>
      <c r="E49" s="18" t="s">
        <v>39</v>
      </c>
      <c r="F49" s="314">
        <v>39.600000000000001</v>
      </c>
      <c r="G49" s="40"/>
      <c r="H49" s="46"/>
    </row>
    <row r="50" s="2" customFormat="1" ht="16.8" customHeight="1">
      <c r="A50" s="40"/>
      <c r="B50" s="46"/>
      <c r="C50" s="313" t="s">
        <v>39</v>
      </c>
      <c r="D50" s="313" t="s">
        <v>1059</v>
      </c>
      <c r="E50" s="18" t="s">
        <v>39</v>
      </c>
      <c r="F50" s="314">
        <v>282</v>
      </c>
      <c r="G50" s="40"/>
      <c r="H50" s="46"/>
    </row>
    <row r="51" s="2" customFormat="1" ht="16.8" customHeight="1">
      <c r="A51" s="40"/>
      <c r="B51" s="46"/>
      <c r="C51" s="313" t="s">
        <v>1060</v>
      </c>
      <c r="D51" s="313" t="s">
        <v>840</v>
      </c>
      <c r="E51" s="18" t="s">
        <v>39</v>
      </c>
      <c r="F51" s="314">
        <v>321.60000000000002</v>
      </c>
      <c r="G51" s="40"/>
      <c r="H51" s="46"/>
    </row>
    <row r="52" s="2" customFormat="1" ht="16.8" customHeight="1">
      <c r="A52" s="40"/>
      <c r="B52" s="46"/>
      <c r="C52" s="309" t="s">
        <v>817</v>
      </c>
      <c r="D52" s="310" t="s">
        <v>818</v>
      </c>
      <c r="E52" s="311" t="s">
        <v>138</v>
      </c>
      <c r="F52" s="312">
        <v>2000</v>
      </c>
      <c r="G52" s="40"/>
      <c r="H52" s="46"/>
    </row>
    <row r="53" s="2" customFormat="1" ht="16.8" customHeight="1">
      <c r="A53" s="40"/>
      <c r="B53" s="46"/>
      <c r="C53" s="313" t="s">
        <v>39</v>
      </c>
      <c r="D53" s="313" t="s">
        <v>961</v>
      </c>
      <c r="E53" s="18" t="s">
        <v>39</v>
      </c>
      <c r="F53" s="314">
        <v>2000</v>
      </c>
      <c r="G53" s="40"/>
      <c r="H53" s="46"/>
    </row>
    <row r="54" s="2" customFormat="1" ht="16.8" customHeight="1">
      <c r="A54" s="40"/>
      <c r="B54" s="46"/>
      <c r="C54" s="313" t="s">
        <v>817</v>
      </c>
      <c r="D54" s="313" t="s">
        <v>840</v>
      </c>
      <c r="E54" s="18" t="s">
        <v>39</v>
      </c>
      <c r="F54" s="314">
        <v>2000</v>
      </c>
      <c r="G54" s="40"/>
      <c r="H54" s="46"/>
    </row>
    <row r="55" s="2" customFormat="1" ht="16.8" customHeight="1">
      <c r="A55" s="40"/>
      <c r="B55" s="46"/>
      <c r="C55" s="315" t="s">
        <v>1227</v>
      </c>
      <c r="D55" s="40"/>
      <c r="E55" s="40"/>
      <c r="F55" s="40"/>
      <c r="G55" s="40"/>
      <c r="H55" s="46"/>
    </row>
    <row r="56" s="2" customFormat="1" ht="16.8" customHeight="1">
      <c r="A56" s="40"/>
      <c r="B56" s="46"/>
      <c r="C56" s="313" t="s">
        <v>957</v>
      </c>
      <c r="D56" s="313" t="s">
        <v>958</v>
      </c>
      <c r="E56" s="18" t="s">
        <v>138</v>
      </c>
      <c r="F56" s="314">
        <v>2000</v>
      </c>
      <c r="G56" s="40"/>
      <c r="H56" s="46"/>
    </row>
    <row r="57" s="2" customFormat="1" ht="16.8" customHeight="1">
      <c r="A57" s="40"/>
      <c r="B57" s="46"/>
      <c r="C57" s="313" t="s">
        <v>977</v>
      </c>
      <c r="D57" s="313" t="s">
        <v>978</v>
      </c>
      <c r="E57" s="18" t="s">
        <v>278</v>
      </c>
      <c r="F57" s="314">
        <v>1500</v>
      </c>
      <c r="G57" s="40"/>
      <c r="H57" s="46"/>
    </row>
    <row r="58" s="2" customFormat="1" ht="16.8" customHeight="1">
      <c r="A58" s="40"/>
      <c r="B58" s="46"/>
      <c r="C58" s="309" t="s">
        <v>1052</v>
      </c>
      <c r="D58" s="310" t="s">
        <v>1230</v>
      </c>
      <c r="E58" s="311" t="s">
        <v>155</v>
      </c>
      <c r="F58" s="312">
        <v>1036</v>
      </c>
      <c r="G58" s="40"/>
      <c r="H58" s="46"/>
    </row>
    <row r="59" s="2" customFormat="1" ht="16.8" customHeight="1">
      <c r="A59" s="40"/>
      <c r="B59" s="46"/>
      <c r="C59" s="313" t="s">
        <v>39</v>
      </c>
      <c r="D59" s="313" t="s">
        <v>1051</v>
      </c>
      <c r="E59" s="18" t="s">
        <v>39</v>
      </c>
      <c r="F59" s="314">
        <v>1036</v>
      </c>
      <c r="G59" s="40"/>
      <c r="H59" s="46"/>
    </row>
    <row r="60" s="2" customFormat="1" ht="16.8" customHeight="1">
      <c r="A60" s="40"/>
      <c r="B60" s="46"/>
      <c r="C60" s="313" t="s">
        <v>1052</v>
      </c>
      <c r="D60" s="313" t="s">
        <v>840</v>
      </c>
      <c r="E60" s="18" t="s">
        <v>39</v>
      </c>
      <c r="F60" s="314">
        <v>1036</v>
      </c>
      <c r="G60" s="40"/>
      <c r="H60" s="46"/>
    </row>
    <row r="61" s="2" customFormat="1" ht="16.8" customHeight="1">
      <c r="A61" s="40"/>
      <c r="B61" s="46"/>
      <c r="C61" s="309" t="s">
        <v>828</v>
      </c>
      <c r="D61" s="310" t="s">
        <v>829</v>
      </c>
      <c r="E61" s="311" t="s">
        <v>593</v>
      </c>
      <c r="F61" s="312">
        <v>0.40000000000000002</v>
      </c>
      <c r="G61" s="40"/>
      <c r="H61" s="46"/>
    </row>
    <row r="62" s="2" customFormat="1" ht="16.8" customHeight="1">
      <c r="A62" s="40"/>
      <c r="B62" s="46"/>
      <c r="C62" s="313" t="s">
        <v>39</v>
      </c>
      <c r="D62" s="313" t="s">
        <v>839</v>
      </c>
      <c r="E62" s="18" t="s">
        <v>39</v>
      </c>
      <c r="F62" s="314">
        <v>0.40000000000000002</v>
      </c>
      <c r="G62" s="40"/>
      <c r="H62" s="46"/>
    </row>
    <row r="63" s="2" customFormat="1" ht="16.8" customHeight="1">
      <c r="A63" s="40"/>
      <c r="B63" s="46"/>
      <c r="C63" s="313" t="s">
        <v>828</v>
      </c>
      <c r="D63" s="313" t="s">
        <v>840</v>
      </c>
      <c r="E63" s="18" t="s">
        <v>39</v>
      </c>
      <c r="F63" s="314">
        <v>0.40000000000000002</v>
      </c>
      <c r="G63" s="40"/>
      <c r="H63" s="46"/>
    </row>
    <row r="64" s="2" customFormat="1" ht="16.8" customHeight="1">
      <c r="A64" s="40"/>
      <c r="B64" s="46"/>
      <c r="C64" s="315" t="s">
        <v>1227</v>
      </c>
      <c r="D64" s="40"/>
      <c r="E64" s="40"/>
      <c r="F64" s="40"/>
      <c r="G64" s="40"/>
      <c r="H64" s="46"/>
    </row>
    <row r="65" s="2" customFormat="1" ht="16.8" customHeight="1">
      <c r="A65" s="40"/>
      <c r="B65" s="46"/>
      <c r="C65" s="313" t="s">
        <v>597</v>
      </c>
      <c r="D65" s="313" t="s">
        <v>598</v>
      </c>
      <c r="E65" s="18" t="s">
        <v>593</v>
      </c>
      <c r="F65" s="314">
        <v>0.40000000000000002</v>
      </c>
      <c r="G65" s="40"/>
      <c r="H65" s="46"/>
    </row>
    <row r="66" s="2" customFormat="1" ht="16.8" customHeight="1">
      <c r="A66" s="40"/>
      <c r="B66" s="46"/>
      <c r="C66" s="313" t="s">
        <v>610</v>
      </c>
      <c r="D66" s="313" t="s">
        <v>611</v>
      </c>
      <c r="E66" s="18" t="s">
        <v>593</v>
      </c>
      <c r="F66" s="314">
        <v>0.80000000000000004</v>
      </c>
      <c r="G66" s="40"/>
      <c r="H66" s="46"/>
    </row>
    <row r="67" s="2" customFormat="1" ht="16.8" customHeight="1">
      <c r="A67" s="40"/>
      <c r="B67" s="46"/>
      <c r="C67" s="313" t="s">
        <v>873</v>
      </c>
      <c r="D67" s="313" t="s">
        <v>874</v>
      </c>
      <c r="E67" s="18" t="s">
        <v>593</v>
      </c>
      <c r="F67" s="314">
        <v>0.40000000000000002</v>
      </c>
      <c r="G67" s="40"/>
      <c r="H67" s="46"/>
    </row>
    <row r="68" s="2" customFormat="1" ht="16.8" customHeight="1">
      <c r="A68" s="40"/>
      <c r="B68" s="46"/>
      <c r="C68" s="313" t="s">
        <v>868</v>
      </c>
      <c r="D68" s="313" t="s">
        <v>869</v>
      </c>
      <c r="E68" s="18" t="s">
        <v>593</v>
      </c>
      <c r="F68" s="314">
        <v>0.40000000000000002</v>
      </c>
      <c r="G68" s="40"/>
      <c r="H68" s="46"/>
    </row>
    <row r="69" s="2" customFormat="1" ht="16.8" customHeight="1">
      <c r="A69" s="40"/>
      <c r="B69" s="46"/>
      <c r="C69" s="309" t="s">
        <v>815</v>
      </c>
      <c r="D69" s="310" t="s">
        <v>816</v>
      </c>
      <c r="E69" s="311" t="s">
        <v>148</v>
      </c>
      <c r="F69" s="312">
        <v>6</v>
      </c>
      <c r="G69" s="40"/>
      <c r="H69" s="46"/>
    </row>
    <row r="70" s="2" customFormat="1" ht="16.8" customHeight="1">
      <c r="A70" s="40"/>
      <c r="B70" s="46"/>
      <c r="C70" s="313" t="s">
        <v>39</v>
      </c>
      <c r="D70" s="313" t="s">
        <v>956</v>
      </c>
      <c r="E70" s="18" t="s">
        <v>39</v>
      </c>
      <c r="F70" s="314">
        <v>6</v>
      </c>
      <c r="G70" s="40"/>
      <c r="H70" s="46"/>
    </row>
    <row r="71" s="2" customFormat="1" ht="16.8" customHeight="1">
      <c r="A71" s="40"/>
      <c r="B71" s="46"/>
      <c r="C71" s="313" t="s">
        <v>815</v>
      </c>
      <c r="D71" s="313" t="s">
        <v>840</v>
      </c>
      <c r="E71" s="18" t="s">
        <v>39</v>
      </c>
      <c r="F71" s="314">
        <v>6</v>
      </c>
      <c r="G71" s="40"/>
      <c r="H71" s="46"/>
    </row>
    <row r="72" s="2" customFormat="1" ht="16.8" customHeight="1">
      <c r="A72" s="40"/>
      <c r="B72" s="46"/>
      <c r="C72" s="315" t="s">
        <v>1227</v>
      </c>
      <c r="D72" s="40"/>
      <c r="E72" s="40"/>
      <c r="F72" s="40"/>
      <c r="G72" s="40"/>
      <c r="H72" s="46"/>
    </row>
    <row r="73" s="2" customFormat="1" ht="16.8" customHeight="1">
      <c r="A73" s="40"/>
      <c r="B73" s="46"/>
      <c r="C73" s="313" t="s">
        <v>952</v>
      </c>
      <c r="D73" s="313" t="s">
        <v>953</v>
      </c>
      <c r="E73" s="18" t="s">
        <v>148</v>
      </c>
      <c r="F73" s="314">
        <v>6</v>
      </c>
      <c r="G73" s="40"/>
      <c r="H73" s="46"/>
    </row>
    <row r="74" s="2" customFormat="1" ht="16.8" customHeight="1">
      <c r="A74" s="40"/>
      <c r="B74" s="46"/>
      <c r="C74" s="313" t="s">
        <v>982</v>
      </c>
      <c r="D74" s="313" t="s">
        <v>983</v>
      </c>
      <c r="E74" s="18" t="s">
        <v>278</v>
      </c>
      <c r="F74" s="314">
        <v>192.15600000000001</v>
      </c>
      <c r="G74" s="40"/>
      <c r="H74" s="46"/>
    </row>
    <row r="75" s="2" customFormat="1" ht="16.8" customHeight="1">
      <c r="A75" s="40"/>
      <c r="B75" s="46"/>
      <c r="C75" s="313" t="s">
        <v>1036</v>
      </c>
      <c r="D75" s="313" t="s">
        <v>1037</v>
      </c>
      <c r="E75" s="18" t="s">
        <v>1038</v>
      </c>
      <c r="F75" s="314">
        <v>4</v>
      </c>
      <c r="G75" s="40"/>
      <c r="H75" s="46"/>
    </row>
    <row r="76" s="2" customFormat="1" ht="16.8" customHeight="1">
      <c r="A76" s="40"/>
      <c r="B76" s="46"/>
      <c r="C76" s="309" t="s">
        <v>812</v>
      </c>
      <c r="D76" s="310" t="s">
        <v>813</v>
      </c>
      <c r="E76" s="311" t="s">
        <v>148</v>
      </c>
      <c r="F76" s="312">
        <v>131</v>
      </c>
      <c r="G76" s="40"/>
      <c r="H76" s="46"/>
    </row>
    <row r="77" s="2" customFormat="1" ht="16.8" customHeight="1">
      <c r="A77" s="40"/>
      <c r="B77" s="46"/>
      <c r="C77" s="313" t="s">
        <v>39</v>
      </c>
      <c r="D77" s="313" t="s">
        <v>951</v>
      </c>
      <c r="E77" s="18" t="s">
        <v>39</v>
      </c>
      <c r="F77" s="314">
        <v>131</v>
      </c>
      <c r="G77" s="40"/>
      <c r="H77" s="46"/>
    </row>
    <row r="78" s="2" customFormat="1" ht="16.8" customHeight="1">
      <c r="A78" s="40"/>
      <c r="B78" s="46"/>
      <c r="C78" s="313" t="s">
        <v>812</v>
      </c>
      <c r="D78" s="313" t="s">
        <v>840</v>
      </c>
      <c r="E78" s="18" t="s">
        <v>39</v>
      </c>
      <c r="F78" s="314">
        <v>131</v>
      </c>
      <c r="G78" s="40"/>
      <c r="H78" s="46"/>
    </row>
    <row r="79" s="2" customFormat="1" ht="16.8" customHeight="1">
      <c r="A79" s="40"/>
      <c r="B79" s="46"/>
      <c r="C79" s="315" t="s">
        <v>1227</v>
      </c>
      <c r="D79" s="40"/>
      <c r="E79" s="40"/>
      <c r="F79" s="40"/>
      <c r="G79" s="40"/>
      <c r="H79" s="46"/>
    </row>
    <row r="80" s="2" customFormat="1" ht="16.8" customHeight="1">
      <c r="A80" s="40"/>
      <c r="B80" s="46"/>
      <c r="C80" s="313" t="s">
        <v>946</v>
      </c>
      <c r="D80" s="313" t="s">
        <v>947</v>
      </c>
      <c r="E80" s="18" t="s">
        <v>148</v>
      </c>
      <c r="F80" s="314">
        <v>131</v>
      </c>
      <c r="G80" s="40"/>
      <c r="H80" s="46"/>
    </row>
    <row r="81" s="2" customFormat="1" ht="16.8" customHeight="1">
      <c r="A81" s="40"/>
      <c r="B81" s="46"/>
      <c r="C81" s="313" t="s">
        <v>962</v>
      </c>
      <c r="D81" s="313" t="s">
        <v>963</v>
      </c>
      <c r="E81" s="18" t="s">
        <v>155</v>
      </c>
      <c r="F81" s="314">
        <v>139.90000000000001</v>
      </c>
      <c r="G81" s="40"/>
      <c r="H81" s="46"/>
    </row>
    <row r="82" s="2" customFormat="1" ht="16.8" customHeight="1">
      <c r="A82" s="40"/>
      <c r="B82" s="46"/>
      <c r="C82" s="313" t="s">
        <v>982</v>
      </c>
      <c r="D82" s="313" t="s">
        <v>983</v>
      </c>
      <c r="E82" s="18" t="s">
        <v>278</v>
      </c>
      <c r="F82" s="314">
        <v>192.15600000000001</v>
      </c>
      <c r="G82" s="40"/>
      <c r="H82" s="46"/>
    </row>
    <row r="83" s="2" customFormat="1" ht="16.8" customHeight="1">
      <c r="A83" s="40"/>
      <c r="B83" s="46"/>
      <c r="C83" s="313" t="s">
        <v>1033</v>
      </c>
      <c r="D83" s="313" t="s">
        <v>1034</v>
      </c>
      <c r="E83" s="18" t="s">
        <v>148</v>
      </c>
      <c r="F83" s="314">
        <v>131</v>
      </c>
      <c r="G83" s="40"/>
      <c r="H83" s="46"/>
    </row>
    <row r="84" s="2" customFormat="1" ht="16.8" customHeight="1">
      <c r="A84" s="40"/>
      <c r="B84" s="46"/>
      <c r="C84" s="313" t="s">
        <v>1020</v>
      </c>
      <c r="D84" s="313" t="s">
        <v>1021</v>
      </c>
      <c r="E84" s="18" t="s">
        <v>138</v>
      </c>
      <c r="F84" s="314">
        <v>550.20000000000005</v>
      </c>
      <c r="G84" s="40"/>
      <c r="H84" s="46"/>
    </row>
    <row r="85" s="2" customFormat="1" ht="16.8" customHeight="1">
      <c r="A85" s="40"/>
      <c r="B85" s="46"/>
      <c r="C85" s="309" t="s">
        <v>893</v>
      </c>
      <c r="D85" s="310" t="s">
        <v>732</v>
      </c>
      <c r="E85" s="311" t="s">
        <v>733</v>
      </c>
      <c r="F85" s="312">
        <v>200</v>
      </c>
      <c r="G85" s="40"/>
      <c r="H85" s="46"/>
    </row>
    <row r="86" s="2" customFormat="1" ht="16.8" customHeight="1">
      <c r="A86" s="40"/>
      <c r="B86" s="46"/>
      <c r="C86" s="313" t="s">
        <v>39</v>
      </c>
      <c r="D86" s="313" t="s">
        <v>892</v>
      </c>
      <c r="E86" s="18" t="s">
        <v>39</v>
      </c>
      <c r="F86" s="314">
        <v>200</v>
      </c>
      <c r="G86" s="40"/>
      <c r="H86" s="46"/>
    </row>
    <row r="87" s="2" customFormat="1" ht="16.8" customHeight="1">
      <c r="A87" s="40"/>
      <c r="B87" s="46"/>
      <c r="C87" s="313" t="s">
        <v>893</v>
      </c>
      <c r="D87" s="313" t="s">
        <v>840</v>
      </c>
      <c r="E87" s="18" t="s">
        <v>39</v>
      </c>
      <c r="F87" s="314">
        <v>200</v>
      </c>
      <c r="G87" s="40"/>
      <c r="H87" s="46"/>
    </row>
    <row r="88" s="2" customFormat="1" ht="26.4" customHeight="1">
      <c r="A88" s="40"/>
      <c r="B88" s="46"/>
      <c r="C88" s="308" t="s">
        <v>1231</v>
      </c>
      <c r="D88" s="308" t="s">
        <v>105</v>
      </c>
      <c r="E88" s="40"/>
      <c r="F88" s="40"/>
      <c r="G88" s="40"/>
      <c r="H88" s="46"/>
    </row>
    <row r="89" s="2" customFormat="1" ht="16.8" customHeight="1">
      <c r="A89" s="40"/>
      <c r="B89" s="46"/>
      <c r="C89" s="309" t="s">
        <v>1232</v>
      </c>
      <c r="D89" s="310" t="s">
        <v>1233</v>
      </c>
      <c r="E89" s="311" t="s">
        <v>278</v>
      </c>
      <c r="F89" s="312">
        <v>1083.4000000000001</v>
      </c>
      <c r="G89" s="40"/>
      <c r="H89" s="46"/>
    </row>
    <row r="90" s="2" customFormat="1" ht="16.8" customHeight="1">
      <c r="A90" s="40"/>
      <c r="B90" s="46"/>
      <c r="C90" s="309" t="s">
        <v>1075</v>
      </c>
      <c r="D90" s="310" t="s">
        <v>1076</v>
      </c>
      <c r="E90" s="311" t="s">
        <v>278</v>
      </c>
      <c r="F90" s="312">
        <v>5921.174</v>
      </c>
      <c r="G90" s="40"/>
      <c r="H90" s="46"/>
    </row>
    <row r="91" s="2" customFormat="1" ht="16.8" customHeight="1">
      <c r="A91" s="40"/>
      <c r="B91" s="46"/>
      <c r="C91" s="313" t="s">
        <v>39</v>
      </c>
      <c r="D91" s="313" t="s">
        <v>1088</v>
      </c>
      <c r="E91" s="18" t="s">
        <v>39</v>
      </c>
      <c r="F91" s="314">
        <v>2345.4000000000001</v>
      </c>
      <c r="G91" s="40"/>
      <c r="H91" s="46"/>
    </row>
    <row r="92" s="2" customFormat="1" ht="16.8" customHeight="1">
      <c r="A92" s="40"/>
      <c r="B92" s="46"/>
      <c r="C92" s="313" t="s">
        <v>39</v>
      </c>
      <c r="D92" s="313" t="s">
        <v>1089</v>
      </c>
      <c r="E92" s="18" t="s">
        <v>39</v>
      </c>
      <c r="F92" s="314">
        <v>1864.8</v>
      </c>
      <c r="G92" s="40"/>
      <c r="H92" s="46"/>
    </row>
    <row r="93" s="2" customFormat="1" ht="16.8" customHeight="1">
      <c r="A93" s="40"/>
      <c r="B93" s="46"/>
      <c r="C93" s="313" t="s">
        <v>39</v>
      </c>
      <c r="D93" s="313" t="s">
        <v>1090</v>
      </c>
      <c r="E93" s="18" t="s">
        <v>39</v>
      </c>
      <c r="F93" s="314">
        <v>1103.2940000000001</v>
      </c>
      <c r="G93" s="40"/>
      <c r="H93" s="46"/>
    </row>
    <row r="94" s="2" customFormat="1" ht="16.8" customHeight="1">
      <c r="A94" s="40"/>
      <c r="B94" s="46"/>
      <c r="C94" s="313" t="s">
        <v>39</v>
      </c>
      <c r="D94" s="313" t="s">
        <v>1091</v>
      </c>
      <c r="E94" s="18" t="s">
        <v>39</v>
      </c>
      <c r="F94" s="314">
        <v>578.88</v>
      </c>
      <c r="G94" s="40"/>
      <c r="H94" s="46"/>
    </row>
    <row r="95" s="2" customFormat="1" ht="16.8" customHeight="1">
      <c r="A95" s="40"/>
      <c r="B95" s="46"/>
      <c r="C95" s="313" t="s">
        <v>39</v>
      </c>
      <c r="D95" s="313" t="s">
        <v>1092</v>
      </c>
      <c r="E95" s="18" t="s">
        <v>39</v>
      </c>
      <c r="F95" s="314">
        <v>28.800000000000001</v>
      </c>
      <c r="G95" s="40"/>
      <c r="H95" s="46"/>
    </row>
    <row r="96" s="2" customFormat="1" ht="16.8" customHeight="1">
      <c r="A96" s="40"/>
      <c r="B96" s="46"/>
      <c r="C96" s="313" t="s">
        <v>1075</v>
      </c>
      <c r="D96" s="313" t="s">
        <v>1093</v>
      </c>
      <c r="E96" s="18" t="s">
        <v>39</v>
      </c>
      <c r="F96" s="314">
        <v>5921.174</v>
      </c>
      <c r="G96" s="40"/>
      <c r="H96" s="46"/>
    </row>
    <row r="97" s="2" customFormat="1" ht="16.8" customHeight="1">
      <c r="A97" s="40"/>
      <c r="B97" s="46"/>
      <c r="C97" s="315" t="s">
        <v>1227</v>
      </c>
      <c r="D97" s="40"/>
      <c r="E97" s="40"/>
      <c r="F97" s="40"/>
      <c r="G97" s="40"/>
      <c r="H97" s="46"/>
    </row>
    <row r="98" s="2" customFormat="1">
      <c r="A98" s="40"/>
      <c r="B98" s="46"/>
      <c r="C98" s="313" t="s">
        <v>1083</v>
      </c>
      <c r="D98" s="313" t="s">
        <v>1084</v>
      </c>
      <c r="E98" s="18" t="s">
        <v>278</v>
      </c>
      <c r="F98" s="314">
        <v>5921.174</v>
      </c>
      <c r="G98" s="40"/>
      <c r="H98" s="46"/>
    </row>
    <row r="99" s="2" customFormat="1" ht="16.8" customHeight="1">
      <c r="A99" s="40"/>
      <c r="B99" s="46"/>
      <c r="C99" s="313" t="s">
        <v>1111</v>
      </c>
      <c r="D99" s="313" t="s">
        <v>1112</v>
      </c>
      <c r="E99" s="18" t="s">
        <v>278</v>
      </c>
      <c r="F99" s="314">
        <v>5921.174</v>
      </c>
      <c r="G99" s="40"/>
      <c r="H99" s="46"/>
    </row>
    <row r="100" s="2" customFormat="1" ht="16.8" customHeight="1">
      <c r="A100" s="40"/>
      <c r="B100" s="46"/>
      <c r="C100" s="313" t="s">
        <v>1122</v>
      </c>
      <c r="D100" s="313" t="s">
        <v>1123</v>
      </c>
      <c r="E100" s="18" t="s">
        <v>278</v>
      </c>
      <c r="F100" s="314">
        <v>5921.174</v>
      </c>
      <c r="G100" s="40"/>
      <c r="H100" s="46"/>
    </row>
    <row r="101" s="2" customFormat="1" ht="16.8" customHeight="1">
      <c r="A101" s="40"/>
      <c r="B101" s="46"/>
      <c r="C101" s="309" t="s">
        <v>1078</v>
      </c>
      <c r="D101" s="310" t="s">
        <v>1079</v>
      </c>
      <c r="E101" s="311" t="s">
        <v>278</v>
      </c>
      <c r="F101" s="312">
        <v>411.83999999999998</v>
      </c>
      <c r="G101" s="40"/>
      <c r="H101" s="46"/>
    </row>
    <row r="102" s="2" customFormat="1" ht="16.8" customHeight="1">
      <c r="A102" s="40"/>
      <c r="B102" s="46"/>
      <c r="C102" s="313" t="s">
        <v>39</v>
      </c>
      <c r="D102" s="313" t="s">
        <v>1105</v>
      </c>
      <c r="E102" s="18" t="s">
        <v>39</v>
      </c>
      <c r="F102" s="314">
        <v>411.83999999999998</v>
      </c>
      <c r="G102" s="40"/>
      <c r="H102" s="46"/>
    </row>
    <row r="103" s="2" customFormat="1" ht="16.8" customHeight="1">
      <c r="A103" s="40"/>
      <c r="B103" s="46"/>
      <c r="C103" s="313" t="s">
        <v>1078</v>
      </c>
      <c r="D103" s="313" t="s">
        <v>1093</v>
      </c>
      <c r="E103" s="18" t="s">
        <v>39</v>
      </c>
      <c r="F103" s="314">
        <v>411.83999999999998</v>
      </c>
      <c r="G103" s="40"/>
      <c r="H103" s="46"/>
    </row>
    <row r="104" s="2" customFormat="1" ht="16.8" customHeight="1">
      <c r="A104" s="40"/>
      <c r="B104" s="46"/>
      <c r="C104" s="315" t="s">
        <v>1227</v>
      </c>
      <c r="D104" s="40"/>
      <c r="E104" s="40"/>
      <c r="F104" s="40"/>
      <c r="G104" s="40"/>
      <c r="H104" s="46"/>
    </row>
    <row r="105" s="2" customFormat="1">
      <c r="A105" s="40"/>
      <c r="B105" s="46"/>
      <c r="C105" s="313" t="s">
        <v>1099</v>
      </c>
      <c r="D105" s="313" t="s">
        <v>1100</v>
      </c>
      <c r="E105" s="18" t="s">
        <v>278</v>
      </c>
      <c r="F105" s="314">
        <v>429.94</v>
      </c>
      <c r="G105" s="40"/>
      <c r="H105" s="46"/>
    </row>
    <row r="106" s="2" customFormat="1" ht="16.8" customHeight="1">
      <c r="A106" s="40"/>
      <c r="B106" s="46"/>
      <c r="C106" s="313" t="s">
        <v>1116</v>
      </c>
      <c r="D106" s="313" t="s">
        <v>1117</v>
      </c>
      <c r="E106" s="18" t="s">
        <v>278</v>
      </c>
      <c r="F106" s="314">
        <v>468.54000000000002</v>
      </c>
      <c r="G106" s="40"/>
      <c r="H106" s="46"/>
    </row>
    <row r="107" s="2" customFormat="1" ht="16.8" customHeight="1">
      <c r="A107" s="40"/>
      <c r="B107" s="46"/>
      <c r="C107" s="313" t="s">
        <v>1133</v>
      </c>
      <c r="D107" s="313" t="s">
        <v>1134</v>
      </c>
      <c r="E107" s="18" t="s">
        <v>278</v>
      </c>
      <c r="F107" s="314">
        <v>411.83999999999998</v>
      </c>
      <c r="G107" s="40"/>
      <c r="H107" s="46"/>
    </row>
    <row r="108" s="2" customFormat="1" ht="7.44" customHeight="1">
      <c r="A108" s="40"/>
      <c r="B108" s="176"/>
      <c r="C108" s="177"/>
      <c r="D108" s="177"/>
      <c r="E108" s="177"/>
      <c r="F108" s="177"/>
      <c r="G108" s="177"/>
      <c r="H108" s="46"/>
    </row>
    <row r="109" s="2" customFormat="1">
      <c r="A109" s="40"/>
      <c r="B109" s="40"/>
      <c r="C109" s="40"/>
      <c r="D109" s="40"/>
      <c r="E109" s="40"/>
      <c r="F109" s="40"/>
      <c r="G109" s="40"/>
      <c r="H109" s="40"/>
    </row>
  </sheetData>
  <sheetProtection sheet="1" formatColumns="0" formatRows="0" objects="1" scenarios="1" spinCount="100000" saltValue="8Th/tERemOS309VUQMPnGNXQbiJ0JaQMVA5HQbPuDVfYpExpNvc/mBB2X2eBbBtss5BSSQjIZ0E5Ta/9OrFxRQ==" hashValue="2C1V5VAKyxSdDgkzKti1JVBV5A8qByK/94j+Y1avGtN6ugfpICA2GlJW0o54G5r9DiGs1dXFZ8k3HJHJ6e/00w==" algorithmName="SHA-512" password="CDD6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316" customWidth="1"/>
    <col min="2" max="2" width="1.667969" style="316" customWidth="1"/>
    <col min="3" max="4" width="5" style="316" customWidth="1"/>
    <col min="5" max="5" width="11.66016" style="316" customWidth="1"/>
    <col min="6" max="6" width="9.160156" style="316" customWidth="1"/>
    <col min="7" max="7" width="5" style="316" customWidth="1"/>
    <col min="8" max="8" width="77.83203" style="316" customWidth="1"/>
    <col min="9" max="10" width="20" style="316" customWidth="1"/>
    <col min="11" max="11" width="1.667969" style="316" customWidth="1"/>
  </cols>
  <sheetData>
    <row r="1" s="1" customFormat="1" ht="37.5" customHeight="1"/>
    <row r="2" s="1" customFormat="1" ht="7.5" customHeight="1">
      <c r="B2" s="317"/>
      <c r="C2" s="318"/>
      <c r="D2" s="318"/>
      <c r="E2" s="318"/>
      <c r="F2" s="318"/>
      <c r="G2" s="318"/>
      <c r="H2" s="318"/>
      <c r="I2" s="318"/>
      <c r="J2" s="318"/>
      <c r="K2" s="319"/>
    </row>
    <row r="3" s="16" customFormat="1" ht="45" customHeight="1">
      <c r="B3" s="320"/>
      <c r="C3" s="321" t="s">
        <v>1234</v>
      </c>
      <c r="D3" s="321"/>
      <c r="E3" s="321"/>
      <c r="F3" s="321"/>
      <c r="G3" s="321"/>
      <c r="H3" s="321"/>
      <c r="I3" s="321"/>
      <c r="J3" s="321"/>
      <c r="K3" s="322"/>
    </row>
    <row r="4" s="1" customFormat="1" ht="25.5" customHeight="1">
      <c r="B4" s="323"/>
      <c r="C4" s="324" t="s">
        <v>1235</v>
      </c>
      <c r="D4" s="324"/>
      <c r="E4" s="324"/>
      <c r="F4" s="324"/>
      <c r="G4" s="324"/>
      <c r="H4" s="324"/>
      <c r="I4" s="324"/>
      <c r="J4" s="324"/>
      <c r="K4" s="325"/>
    </row>
    <row r="5" s="1" customFormat="1" ht="5.25" customHeight="1">
      <c r="B5" s="323"/>
      <c r="C5" s="326"/>
      <c r="D5" s="326"/>
      <c r="E5" s="326"/>
      <c r="F5" s="326"/>
      <c r="G5" s="326"/>
      <c r="H5" s="326"/>
      <c r="I5" s="326"/>
      <c r="J5" s="326"/>
      <c r="K5" s="325"/>
    </row>
    <row r="6" s="1" customFormat="1" ht="15" customHeight="1">
      <c r="B6" s="323"/>
      <c r="C6" s="327" t="s">
        <v>1236</v>
      </c>
      <c r="D6" s="327"/>
      <c r="E6" s="327"/>
      <c r="F6" s="327"/>
      <c r="G6" s="327"/>
      <c r="H6" s="327"/>
      <c r="I6" s="327"/>
      <c r="J6" s="327"/>
      <c r="K6" s="325"/>
    </row>
    <row r="7" s="1" customFormat="1" ht="15" customHeight="1">
      <c r="B7" s="328"/>
      <c r="C7" s="327" t="s">
        <v>1237</v>
      </c>
      <c r="D7" s="327"/>
      <c r="E7" s="327"/>
      <c r="F7" s="327"/>
      <c r="G7" s="327"/>
      <c r="H7" s="327"/>
      <c r="I7" s="327"/>
      <c r="J7" s="327"/>
      <c r="K7" s="325"/>
    </row>
    <row r="8" s="1" customFormat="1" ht="12.75" customHeight="1">
      <c r="B8" s="328"/>
      <c r="C8" s="327"/>
      <c r="D8" s="327"/>
      <c r="E8" s="327"/>
      <c r="F8" s="327"/>
      <c r="G8" s="327"/>
      <c r="H8" s="327"/>
      <c r="I8" s="327"/>
      <c r="J8" s="327"/>
      <c r="K8" s="325"/>
    </row>
    <row r="9" s="1" customFormat="1" ht="15" customHeight="1">
      <c r="B9" s="328"/>
      <c r="C9" s="327" t="s">
        <v>1238</v>
      </c>
      <c r="D9" s="327"/>
      <c r="E9" s="327"/>
      <c r="F9" s="327"/>
      <c r="G9" s="327"/>
      <c r="H9" s="327"/>
      <c r="I9" s="327"/>
      <c r="J9" s="327"/>
      <c r="K9" s="325"/>
    </row>
    <row r="10" s="1" customFormat="1" ht="15" customHeight="1">
      <c r="B10" s="328"/>
      <c r="C10" s="327"/>
      <c r="D10" s="327" t="s">
        <v>1239</v>
      </c>
      <c r="E10" s="327"/>
      <c r="F10" s="327"/>
      <c r="G10" s="327"/>
      <c r="H10" s="327"/>
      <c r="I10" s="327"/>
      <c r="J10" s="327"/>
      <c r="K10" s="325"/>
    </row>
    <row r="11" s="1" customFormat="1" ht="15" customHeight="1">
      <c r="B11" s="328"/>
      <c r="C11" s="329"/>
      <c r="D11" s="327" t="s">
        <v>1240</v>
      </c>
      <c r="E11" s="327"/>
      <c r="F11" s="327"/>
      <c r="G11" s="327"/>
      <c r="H11" s="327"/>
      <c r="I11" s="327"/>
      <c r="J11" s="327"/>
      <c r="K11" s="325"/>
    </row>
    <row r="12" s="1" customFormat="1" ht="15" customHeight="1">
      <c r="B12" s="328"/>
      <c r="C12" s="329"/>
      <c r="D12" s="327"/>
      <c r="E12" s="327"/>
      <c r="F12" s="327"/>
      <c r="G12" s="327"/>
      <c r="H12" s="327"/>
      <c r="I12" s="327"/>
      <c r="J12" s="327"/>
      <c r="K12" s="325"/>
    </row>
    <row r="13" s="1" customFormat="1" ht="15" customHeight="1">
      <c r="B13" s="328"/>
      <c r="C13" s="329"/>
      <c r="D13" s="330" t="s">
        <v>1241</v>
      </c>
      <c r="E13" s="327"/>
      <c r="F13" s="327"/>
      <c r="G13" s="327"/>
      <c r="H13" s="327"/>
      <c r="I13" s="327"/>
      <c r="J13" s="327"/>
      <c r="K13" s="325"/>
    </row>
    <row r="14" s="1" customFormat="1" ht="12.75" customHeight="1">
      <c r="B14" s="328"/>
      <c r="C14" s="329"/>
      <c r="D14" s="329"/>
      <c r="E14" s="329"/>
      <c r="F14" s="329"/>
      <c r="G14" s="329"/>
      <c r="H14" s="329"/>
      <c r="I14" s="329"/>
      <c r="J14" s="329"/>
      <c r="K14" s="325"/>
    </row>
    <row r="15" s="1" customFormat="1" ht="15" customHeight="1">
      <c r="B15" s="328"/>
      <c r="C15" s="329"/>
      <c r="D15" s="327" t="s">
        <v>1242</v>
      </c>
      <c r="E15" s="327"/>
      <c r="F15" s="327"/>
      <c r="G15" s="327"/>
      <c r="H15" s="327"/>
      <c r="I15" s="327"/>
      <c r="J15" s="327"/>
      <c r="K15" s="325"/>
    </row>
    <row r="16" s="1" customFormat="1" ht="15" customHeight="1">
      <c r="B16" s="328"/>
      <c r="C16" s="329"/>
      <c r="D16" s="327" t="s">
        <v>1243</v>
      </c>
      <c r="E16" s="327"/>
      <c r="F16" s="327"/>
      <c r="G16" s="327"/>
      <c r="H16" s="327"/>
      <c r="I16" s="327"/>
      <c r="J16" s="327"/>
      <c r="K16" s="325"/>
    </row>
    <row r="17" s="1" customFormat="1" ht="15" customHeight="1">
      <c r="B17" s="328"/>
      <c r="C17" s="329"/>
      <c r="D17" s="327" t="s">
        <v>1244</v>
      </c>
      <c r="E17" s="327"/>
      <c r="F17" s="327"/>
      <c r="G17" s="327"/>
      <c r="H17" s="327"/>
      <c r="I17" s="327"/>
      <c r="J17" s="327"/>
      <c r="K17" s="325"/>
    </row>
    <row r="18" s="1" customFormat="1" ht="15" customHeight="1">
      <c r="B18" s="328"/>
      <c r="C18" s="329"/>
      <c r="D18" s="329"/>
      <c r="E18" s="331" t="s">
        <v>86</v>
      </c>
      <c r="F18" s="327" t="s">
        <v>1245</v>
      </c>
      <c r="G18" s="327"/>
      <c r="H18" s="327"/>
      <c r="I18" s="327"/>
      <c r="J18" s="327"/>
      <c r="K18" s="325"/>
    </row>
    <row r="19" s="1" customFormat="1" ht="15" customHeight="1">
      <c r="B19" s="328"/>
      <c r="C19" s="329"/>
      <c r="D19" s="329"/>
      <c r="E19" s="331" t="s">
        <v>1246</v>
      </c>
      <c r="F19" s="327" t="s">
        <v>1247</v>
      </c>
      <c r="G19" s="327"/>
      <c r="H19" s="327"/>
      <c r="I19" s="327"/>
      <c r="J19" s="327"/>
      <c r="K19" s="325"/>
    </row>
    <row r="20" s="1" customFormat="1" ht="15" customHeight="1">
      <c r="B20" s="328"/>
      <c r="C20" s="329"/>
      <c r="D20" s="329"/>
      <c r="E20" s="331" t="s">
        <v>1248</v>
      </c>
      <c r="F20" s="327" t="s">
        <v>1249</v>
      </c>
      <c r="G20" s="327"/>
      <c r="H20" s="327"/>
      <c r="I20" s="327"/>
      <c r="J20" s="327"/>
      <c r="K20" s="325"/>
    </row>
    <row r="21" s="1" customFormat="1" ht="15" customHeight="1">
      <c r="B21" s="328"/>
      <c r="C21" s="329"/>
      <c r="D21" s="329"/>
      <c r="E21" s="331" t="s">
        <v>1250</v>
      </c>
      <c r="F21" s="327" t="s">
        <v>1251</v>
      </c>
      <c r="G21" s="327"/>
      <c r="H21" s="327"/>
      <c r="I21" s="327"/>
      <c r="J21" s="327"/>
      <c r="K21" s="325"/>
    </row>
    <row r="22" s="1" customFormat="1" ht="15" customHeight="1">
      <c r="B22" s="328"/>
      <c r="C22" s="329"/>
      <c r="D22" s="329"/>
      <c r="E22" s="331" t="s">
        <v>1131</v>
      </c>
      <c r="F22" s="327" t="s">
        <v>1132</v>
      </c>
      <c r="G22" s="327"/>
      <c r="H22" s="327"/>
      <c r="I22" s="327"/>
      <c r="J22" s="327"/>
      <c r="K22" s="325"/>
    </row>
    <row r="23" s="1" customFormat="1" ht="15" customHeight="1">
      <c r="B23" s="328"/>
      <c r="C23" s="329"/>
      <c r="D23" s="329"/>
      <c r="E23" s="331" t="s">
        <v>93</v>
      </c>
      <c r="F23" s="327" t="s">
        <v>1252</v>
      </c>
      <c r="G23" s="327"/>
      <c r="H23" s="327"/>
      <c r="I23" s="327"/>
      <c r="J23" s="327"/>
      <c r="K23" s="325"/>
    </row>
    <row r="24" s="1" customFormat="1" ht="12.75" customHeight="1">
      <c r="B24" s="328"/>
      <c r="C24" s="329"/>
      <c r="D24" s="329"/>
      <c r="E24" s="329"/>
      <c r="F24" s="329"/>
      <c r="G24" s="329"/>
      <c r="H24" s="329"/>
      <c r="I24" s="329"/>
      <c r="J24" s="329"/>
      <c r="K24" s="325"/>
    </row>
    <row r="25" s="1" customFormat="1" ht="15" customHeight="1">
      <c r="B25" s="328"/>
      <c r="C25" s="327" t="s">
        <v>1253</v>
      </c>
      <c r="D25" s="327"/>
      <c r="E25" s="327"/>
      <c r="F25" s="327"/>
      <c r="G25" s="327"/>
      <c r="H25" s="327"/>
      <c r="I25" s="327"/>
      <c r="J25" s="327"/>
      <c r="K25" s="325"/>
    </row>
    <row r="26" s="1" customFormat="1" ht="15" customHeight="1">
      <c r="B26" s="328"/>
      <c r="C26" s="327" t="s">
        <v>1254</v>
      </c>
      <c r="D26" s="327"/>
      <c r="E26" s="327"/>
      <c r="F26" s="327"/>
      <c r="G26" s="327"/>
      <c r="H26" s="327"/>
      <c r="I26" s="327"/>
      <c r="J26" s="327"/>
      <c r="K26" s="325"/>
    </row>
    <row r="27" s="1" customFormat="1" ht="15" customHeight="1">
      <c r="B27" s="328"/>
      <c r="C27" s="327"/>
      <c r="D27" s="327" t="s">
        <v>1255</v>
      </c>
      <c r="E27" s="327"/>
      <c r="F27" s="327"/>
      <c r="G27" s="327"/>
      <c r="H27" s="327"/>
      <c r="I27" s="327"/>
      <c r="J27" s="327"/>
      <c r="K27" s="325"/>
    </row>
    <row r="28" s="1" customFormat="1" ht="15" customHeight="1">
      <c r="B28" s="328"/>
      <c r="C28" s="329"/>
      <c r="D28" s="327" t="s">
        <v>1256</v>
      </c>
      <c r="E28" s="327"/>
      <c r="F28" s="327"/>
      <c r="G28" s="327"/>
      <c r="H28" s="327"/>
      <c r="I28" s="327"/>
      <c r="J28" s="327"/>
      <c r="K28" s="325"/>
    </row>
    <row r="29" s="1" customFormat="1" ht="12.75" customHeight="1">
      <c r="B29" s="328"/>
      <c r="C29" s="329"/>
      <c r="D29" s="329"/>
      <c r="E29" s="329"/>
      <c r="F29" s="329"/>
      <c r="G29" s="329"/>
      <c r="H29" s="329"/>
      <c r="I29" s="329"/>
      <c r="J29" s="329"/>
      <c r="K29" s="325"/>
    </row>
    <row r="30" s="1" customFormat="1" ht="15" customHeight="1">
      <c r="B30" s="328"/>
      <c r="C30" s="329"/>
      <c r="D30" s="327" t="s">
        <v>1257</v>
      </c>
      <c r="E30" s="327"/>
      <c r="F30" s="327"/>
      <c r="G30" s="327"/>
      <c r="H30" s="327"/>
      <c r="I30" s="327"/>
      <c r="J30" s="327"/>
      <c r="K30" s="325"/>
    </row>
    <row r="31" s="1" customFormat="1" ht="15" customHeight="1">
      <c r="B31" s="328"/>
      <c r="C31" s="329"/>
      <c r="D31" s="327" t="s">
        <v>1258</v>
      </c>
      <c r="E31" s="327"/>
      <c r="F31" s="327"/>
      <c r="G31" s="327"/>
      <c r="H31" s="327"/>
      <c r="I31" s="327"/>
      <c r="J31" s="327"/>
      <c r="K31" s="325"/>
    </row>
    <row r="32" s="1" customFormat="1" ht="12.75" customHeight="1">
      <c r="B32" s="328"/>
      <c r="C32" s="329"/>
      <c r="D32" s="329"/>
      <c r="E32" s="329"/>
      <c r="F32" s="329"/>
      <c r="G32" s="329"/>
      <c r="H32" s="329"/>
      <c r="I32" s="329"/>
      <c r="J32" s="329"/>
      <c r="K32" s="325"/>
    </row>
    <row r="33" s="1" customFormat="1" ht="15" customHeight="1">
      <c r="B33" s="328"/>
      <c r="C33" s="329"/>
      <c r="D33" s="327" t="s">
        <v>1259</v>
      </c>
      <c r="E33" s="327"/>
      <c r="F33" s="327"/>
      <c r="G33" s="327"/>
      <c r="H33" s="327"/>
      <c r="I33" s="327"/>
      <c r="J33" s="327"/>
      <c r="K33" s="325"/>
    </row>
    <row r="34" s="1" customFormat="1" ht="15" customHeight="1">
      <c r="B34" s="328"/>
      <c r="C34" s="329"/>
      <c r="D34" s="327" t="s">
        <v>1260</v>
      </c>
      <c r="E34" s="327"/>
      <c r="F34" s="327"/>
      <c r="G34" s="327"/>
      <c r="H34" s="327"/>
      <c r="I34" s="327"/>
      <c r="J34" s="327"/>
      <c r="K34" s="325"/>
    </row>
    <row r="35" s="1" customFormat="1" ht="15" customHeight="1">
      <c r="B35" s="328"/>
      <c r="C35" s="329"/>
      <c r="D35" s="327" t="s">
        <v>1261</v>
      </c>
      <c r="E35" s="327"/>
      <c r="F35" s="327"/>
      <c r="G35" s="327"/>
      <c r="H35" s="327"/>
      <c r="I35" s="327"/>
      <c r="J35" s="327"/>
      <c r="K35" s="325"/>
    </row>
    <row r="36" s="1" customFormat="1" ht="15" customHeight="1">
      <c r="B36" s="328"/>
      <c r="C36" s="329"/>
      <c r="D36" s="327"/>
      <c r="E36" s="330" t="s">
        <v>122</v>
      </c>
      <c r="F36" s="327"/>
      <c r="G36" s="327" t="s">
        <v>1262</v>
      </c>
      <c r="H36" s="327"/>
      <c r="I36" s="327"/>
      <c r="J36" s="327"/>
      <c r="K36" s="325"/>
    </row>
    <row r="37" s="1" customFormat="1" ht="30.75" customHeight="1">
      <c r="B37" s="328"/>
      <c r="C37" s="329"/>
      <c r="D37" s="327"/>
      <c r="E37" s="330" t="s">
        <v>1263</v>
      </c>
      <c r="F37" s="327"/>
      <c r="G37" s="327" t="s">
        <v>1264</v>
      </c>
      <c r="H37" s="327"/>
      <c r="I37" s="327"/>
      <c r="J37" s="327"/>
      <c r="K37" s="325"/>
    </row>
    <row r="38" s="1" customFormat="1" ht="15" customHeight="1">
      <c r="B38" s="328"/>
      <c r="C38" s="329"/>
      <c r="D38" s="327"/>
      <c r="E38" s="330" t="s">
        <v>61</v>
      </c>
      <c r="F38" s="327"/>
      <c r="G38" s="327" t="s">
        <v>1265</v>
      </c>
      <c r="H38" s="327"/>
      <c r="I38" s="327"/>
      <c r="J38" s="327"/>
      <c r="K38" s="325"/>
    </row>
    <row r="39" s="1" customFormat="1" ht="15" customHeight="1">
      <c r="B39" s="328"/>
      <c r="C39" s="329"/>
      <c r="D39" s="327"/>
      <c r="E39" s="330" t="s">
        <v>62</v>
      </c>
      <c r="F39" s="327"/>
      <c r="G39" s="327" t="s">
        <v>1266</v>
      </c>
      <c r="H39" s="327"/>
      <c r="I39" s="327"/>
      <c r="J39" s="327"/>
      <c r="K39" s="325"/>
    </row>
    <row r="40" s="1" customFormat="1" ht="15" customHeight="1">
      <c r="B40" s="328"/>
      <c r="C40" s="329"/>
      <c r="D40" s="327"/>
      <c r="E40" s="330" t="s">
        <v>123</v>
      </c>
      <c r="F40" s="327"/>
      <c r="G40" s="327" t="s">
        <v>1267</v>
      </c>
      <c r="H40" s="327"/>
      <c r="I40" s="327"/>
      <c r="J40" s="327"/>
      <c r="K40" s="325"/>
    </row>
    <row r="41" s="1" customFormat="1" ht="15" customHeight="1">
      <c r="B41" s="328"/>
      <c r="C41" s="329"/>
      <c r="D41" s="327"/>
      <c r="E41" s="330" t="s">
        <v>124</v>
      </c>
      <c r="F41" s="327"/>
      <c r="G41" s="327" t="s">
        <v>1268</v>
      </c>
      <c r="H41" s="327"/>
      <c r="I41" s="327"/>
      <c r="J41" s="327"/>
      <c r="K41" s="325"/>
    </row>
    <row r="42" s="1" customFormat="1" ht="15" customHeight="1">
      <c r="B42" s="328"/>
      <c r="C42" s="329"/>
      <c r="D42" s="327"/>
      <c r="E42" s="330" t="s">
        <v>1269</v>
      </c>
      <c r="F42" s="327"/>
      <c r="G42" s="327" t="s">
        <v>1270</v>
      </c>
      <c r="H42" s="327"/>
      <c r="I42" s="327"/>
      <c r="J42" s="327"/>
      <c r="K42" s="325"/>
    </row>
    <row r="43" s="1" customFormat="1" ht="15" customHeight="1">
      <c r="B43" s="328"/>
      <c r="C43" s="329"/>
      <c r="D43" s="327"/>
      <c r="E43" s="330"/>
      <c r="F43" s="327"/>
      <c r="G43" s="327" t="s">
        <v>1271</v>
      </c>
      <c r="H43" s="327"/>
      <c r="I43" s="327"/>
      <c r="J43" s="327"/>
      <c r="K43" s="325"/>
    </row>
    <row r="44" s="1" customFormat="1" ht="15" customHeight="1">
      <c r="B44" s="328"/>
      <c r="C44" s="329"/>
      <c r="D44" s="327"/>
      <c r="E44" s="330" t="s">
        <v>1272</v>
      </c>
      <c r="F44" s="327"/>
      <c r="G44" s="327" t="s">
        <v>1273</v>
      </c>
      <c r="H44" s="327"/>
      <c r="I44" s="327"/>
      <c r="J44" s="327"/>
      <c r="K44" s="325"/>
    </row>
    <row r="45" s="1" customFormat="1" ht="15" customHeight="1">
      <c r="B45" s="328"/>
      <c r="C45" s="329"/>
      <c r="D45" s="327"/>
      <c r="E45" s="330" t="s">
        <v>126</v>
      </c>
      <c r="F45" s="327"/>
      <c r="G45" s="327" t="s">
        <v>1274</v>
      </c>
      <c r="H45" s="327"/>
      <c r="I45" s="327"/>
      <c r="J45" s="327"/>
      <c r="K45" s="325"/>
    </row>
    <row r="46" s="1" customFormat="1" ht="12.75" customHeight="1">
      <c r="B46" s="328"/>
      <c r="C46" s="329"/>
      <c r="D46" s="327"/>
      <c r="E46" s="327"/>
      <c r="F46" s="327"/>
      <c r="G46" s="327"/>
      <c r="H46" s="327"/>
      <c r="I46" s="327"/>
      <c r="J46" s="327"/>
      <c r="K46" s="325"/>
    </row>
    <row r="47" s="1" customFormat="1" ht="15" customHeight="1">
      <c r="B47" s="328"/>
      <c r="C47" s="329"/>
      <c r="D47" s="327" t="s">
        <v>1275</v>
      </c>
      <c r="E47" s="327"/>
      <c r="F47" s="327"/>
      <c r="G47" s="327"/>
      <c r="H47" s="327"/>
      <c r="I47" s="327"/>
      <c r="J47" s="327"/>
      <c r="K47" s="325"/>
    </row>
    <row r="48" s="1" customFormat="1" ht="15" customHeight="1">
      <c r="B48" s="328"/>
      <c r="C48" s="329"/>
      <c r="D48" s="329"/>
      <c r="E48" s="327" t="s">
        <v>1276</v>
      </c>
      <c r="F48" s="327"/>
      <c r="G48" s="327"/>
      <c r="H48" s="327"/>
      <c r="I48" s="327"/>
      <c r="J48" s="327"/>
      <c r="K48" s="325"/>
    </row>
    <row r="49" s="1" customFormat="1" ht="15" customHeight="1">
      <c r="B49" s="328"/>
      <c r="C49" s="329"/>
      <c r="D49" s="329"/>
      <c r="E49" s="327" t="s">
        <v>1277</v>
      </c>
      <c r="F49" s="327"/>
      <c r="G49" s="327"/>
      <c r="H49" s="327"/>
      <c r="I49" s="327"/>
      <c r="J49" s="327"/>
      <c r="K49" s="325"/>
    </row>
    <row r="50" s="1" customFormat="1" ht="15" customHeight="1">
      <c r="B50" s="328"/>
      <c r="C50" s="329"/>
      <c r="D50" s="329"/>
      <c r="E50" s="327" t="s">
        <v>1278</v>
      </c>
      <c r="F50" s="327"/>
      <c r="G50" s="327"/>
      <c r="H50" s="327"/>
      <c r="I50" s="327"/>
      <c r="J50" s="327"/>
      <c r="K50" s="325"/>
    </row>
    <row r="51" s="1" customFormat="1" ht="15" customHeight="1">
      <c r="B51" s="328"/>
      <c r="C51" s="329"/>
      <c r="D51" s="327" t="s">
        <v>1279</v>
      </c>
      <c r="E51" s="327"/>
      <c r="F51" s="327"/>
      <c r="G51" s="327"/>
      <c r="H51" s="327"/>
      <c r="I51" s="327"/>
      <c r="J51" s="327"/>
      <c r="K51" s="325"/>
    </row>
    <row r="52" s="1" customFormat="1" ht="25.5" customHeight="1">
      <c r="B52" s="323"/>
      <c r="C52" s="324" t="s">
        <v>1280</v>
      </c>
      <c r="D52" s="324"/>
      <c r="E52" s="324"/>
      <c r="F52" s="324"/>
      <c r="G52" s="324"/>
      <c r="H52" s="324"/>
      <c r="I52" s="324"/>
      <c r="J52" s="324"/>
      <c r="K52" s="325"/>
    </row>
    <row r="53" s="1" customFormat="1" ht="5.25" customHeight="1">
      <c r="B53" s="323"/>
      <c r="C53" s="326"/>
      <c r="D53" s="326"/>
      <c r="E53" s="326"/>
      <c r="F53" s="326"/>
      <c r="G53" s="326"/>
      <c r="H53" s="326"/>
      <c r="I53" s="326"/>
      <c r="J53" s="326"/>
      <c r="K53" s="325"/>
    </row>
    <row r="54" s="1" customFormat="1" ht="15" customHeight="1">
      <c r="B54" s="323"/>
      <c r="C54" s="327" t="s">
        <v>1281</v>
      </c>
      <c r="D54" s="327"/>
      <c r="E54" s="327"/>
      <c r="F54" s="327"/>
      <c r="G54" s="327"/>
      <c r="H54" s="327"/>
      <c r="I54" s="327"/>
      <c r="J54" s="327"/>
      <c r="K54" s="325"/>
    </row>
    <row r="55" s="1" customFormat="1" ht="15" customHeight="1">
      <c r="B55" s="323"/>
      <c r="C55" s="327" t="s">
        <v>1282</v>
      </c>
      <c r="D55" s="327"/>
      <c r="E55" s="327"/>
      <c r="F55" s="327"/>
      <c r="G55" s="327"/>
      <c r="H55" s="327"/>
      <c r="I55" s="327"/>
      <c r="J55" s="327"/>
      <c r="K55" s="325"/>
    </row>
    <row r="56" s="1" customFormat="1" ht="12.75" customHeight="1">
      <c r="B56" s="323"/>
      <c r="C56" s="327"/>
      <c r="D56" s="327"/>
      <c r="E56" s="327"/>
      <c r="F56" s="327"/>
      <c r="G56" s="327"/>
      <c r="H56" s="327"/>
      <c r="I56" s="327"/>
      <c r="J56" s="327"/>
      <c r="K56" s="325"/>
    </row>
    <row r="57" s="1" customFormat="1" ht="15" customHeight="1">
      <c r="B57" s="323"/>
      <c r="C57" s="327" t="s">
        <v>1283</v>
      </c>
      <c r="D57" s="327"/>
      <c r="E57" s="327"/>
      <c r="F57" s="327"/>
      <c r="G57" s="327"/>
      <c r="H57" s="327"/>
      <c r="I57" s="327"/>
      <c r="J57" s="327"/>
      <c r="K57" s="325"/>
    </row>
    <row r="58" s="1" customFormat="1" ht="15" customHeight="1">
      <c r="B58" s="323"/>
      <c r="C58" s="329"/>
      <c r="D58" s="327" t="s">
        <v>1284</v>
      </c>
      <c r="E58" s="327"/>
      <c r="F58" s="327"/>
      <c r="G58" s="327"/>
      <c r="H58" s="327"/>
      <c r="I58" s="327"/>
      <c r="J58" s="327"/>
      <c r="K58" s="325"/>
    </row>
    <row r="59" s="1" customFormat="1" ht="15" customHeight="1">
      <c r="B59" s="323"/>
      <c r="C59" s="329"/>
      <c r="D59" s="327" t="s">
        <v>1285</v>
      </c>
      <c r="E59" s="327"/>
      <c r="F59" s="327"/>
      <c r="G59" s="327"/>
      <c r="H59" s="327"/>
      <c r="I59" s="327"/>
      <c r="J59" s="327"/>
      <c r="K59" s="325"/>
    </row>
    <row r="60" s="1" customFormat="1" ht="15" customHeight="1">
      <c r="B60" s="323"/>
      <c r="C60" s="329"/>
      <c r="D60" s="327" t="s">
        <v>1286</v>
      </c>
      <c r="E60" s="327"/>
      <c r="F60" s="327"/>
      <c r="G60" s="327"/>
      <c r="H60" s="327"/>
      <c r="I60" s="327"/>
      <c r="J60" s="327"/>
      <c r="K60" s="325"/>
    </row>
    <row r="61" s="1" customFormat="1" ht="15" customHeight="1">
      <c r="B61" s="323"/>
      <c r="C61" s="329"/>
      <c r="D61" s="327" t="s">
        <v>1287</v>
      </c>
      <c r="E61" s="327"/>
      <c r="F61" s="327"/>
      <c r="G61" s="327"/>
      <c r="H61" s="327"/>
      <c r="I61" s="327"/>
      <c r="J61" s="327"/>
      <c r="K61" s="325"/>
    </row>
    <row r="62" s="1" customFormat="1" ht="15" customHeight="1">
      <c r="B62" s="323"/>
      <c r="C62" s="329"/>
      <c r="D62" s="332" t="s">
        <v>1288</v>
      </c>
      <c r="E62" s="332"/>
      <c r="F62" s="332"/>
      <c r="G62" s="332"/>
      <c r="H62" s="332"/>
      <c r="I62" s="332"/>
      <c r="J62" s="332"/>
      <c r="K62" s="325"/>
    </row>
    <row r="63" s="1" customFormat="1" ht="15" customHeight="1">
      <c r="B63" s="323"/>
      <c r="C63" s="329"/>
      <c r="D63" s="327" t="s">
        <v>1289</v>
      </c>
      <c r="E63" s="327"/>
      <c r="F63" s="327"/>
      <c r="G63" s="327"/>
      <c r="H63" s="327"/>
      <c r="I63" s="327"/>
      <c r="J63" s="327"/>
      <c r="K63" s="325"/>
    </row>
    <row r="64" s="1" customFormat="1" ht="12.75" customHeight="1">
      <c r="B64" s="323"/>
      <c r="C64" s="329"/>
      <c r="D64" s="329"/>
      <c r="E64" s="333"/>
      <c r="F64" s="329"/>
      <c r="G64" s="329"/>
      <c r="H64" s="329"/>
      <c r="I64" s="329"/>
      <c r="J64" s="329"/>
      <c r="K64" s="325"/>
    </row>
    <row r="65" s="1" customFormat="1" ht="15" customHeight="1">
      <c r="B65" s="323"/>
      <c r="C65" s="329"/>
      <c r="D65" s="327" t="s">
        <v>1290</v>
      </c>
      <c r="E65" s="327"/>
      <c r="F65" s="327"/>
      <c r="G65" s="327"/>
      <c r="H65" s="327"/>
      <c r="I65" s="327"/>
      <c r="J65" s="327"/>
      <c r="K65" s="325"/>
    </row>
    <row r="66" s="1" customFormat="1" ht="15" customHeight="1">
      <c r="B66" s="323"/>
      <c r="C66" s="329"/>
      <c r="D66" s="332" t="s">
        <v>1291</v>
      </c>
      <c r="E66" s="332"/>
      <c r="F66" s="332"/>
      <c r="G66" s="332"/>
      <c r="H66" s="332"/>
      <c r="I66" s="332"/>
      <c r="J66" s="332"/>
      <c r="K66" s="325"/>
    </row>
    <row r="67" s="1" customFormat="1" ht="15" customHeight="1">
      <c r="B67" s="323"/>
      <c r="C67" s="329"/>
      <c r="D67" s="327" t="s">
        <v>1292</v>
      </c>
      <c r="E67" s="327"/>
      <c r="F67" s="327"/>
      <c r="G67" s="327"/>
      <c r="H67" s="327"/>
      <c r="I67" s="327"/>
      <c r="J67" s="327"/>
      <c r="K67" s="325"/>
    </row>
    <row r="68" s="1" customFormat="1" ht="15" customHeight="1">
      <c r="B68" s="323"/>
      <c r="C68" s="329"/>
      <c r="D68" s="327" t="s">
        <v>1293</v>
      </c>
      <c r="E68" s="327"/>
      <c r="F68" s="327"/>
      <c r="G68" s="327"/>
      <c r="H68" s="327"/>
      <c r="I68" s="327"/>
      <c r="J68" s="327"/>
      <c r="K68" s="325"/>
    </row>
    <row r="69" s="1" customFormat="1" ht="15" customHeight="1">
      <c r="B69" s="323"/>
      <c r="C69" s="329"/>
      <c r="D69" s="327" t="s">
        <v>1294</v>
      </c>
      <c r="E69" s="327"/>
      <c r="F69" s="327"/>
      <c r="G69" s="327"/>
      <c r="H69" s="327"/>
      <c r="I69" s="327"/>
      <c r="J69" s="327"/>
      <c r="K69" s="325"/>
    </row>
    <row r="70" s="1" customFormat="1" ht="15" customHeight="1">
      <c r="B70" s="323"/>
      <c r="C70" s="329"/>
      <c r="D70" s="327" t="s">
        <v>1295</v>
      </c>
      <c r="E70" s="327"/>
      <c r="F70" s="327"/>
      <c r="G70" s="327"/>
      <c r="H70" s="327"/>
      <c r="I70" s="327"/>
      <c r="J70" s="327"/>
      <c r="K70" s="325"/>
    </row>
    <row r="71" s="1" customFormat="1" ht="12.75" customHeight="1">
      <c r="B71" s="334"/>
      <c r="C71" s="335"/>
      <c r="D71" s="335"/>
      <c r="E71" s="335"/>
      <c r="F71" s="335"/>
      <c r="G71" s="335"/>
      <c r="H71" s="335"/>
      <c r="I71" s="335"/>
      <c r="J71" s="335"/>
      <c r="K71" s="336"/>
    </row>
    <row r="72" s="1" customFormat="1" ht="18.75" customHeight="1">
      <c r="B72" s="337"/>
      <c r="C72" s="337"/>
      <c r="D72" s="337"/>
      <c r="E72" s="337"/>
      <c r="F72" s="337"/>
      <c r="G72" s="337"/>
      <c r="H72" s="337"/>
      <c r="I72" s="337"/>
      <c r="J72" s="337"/>
      <c r="K72" s="338"/>
    </row>
    <row r="73" s="1" customFormat="1" ht="18.75" customHeight="1">
      <c r="B73" s="338"/>
      <c r="C73" s="338"/>
      <c r="D73" s="338"/>
      <c r="E73" s="338"/>
      <c r="F73" s="338"/>
      <c r="G73" s="338"/>
      <c r="H73" s="338"/>
      <c r="I73" s="338"/>
      <c r="J73" s="338"/>
      <c r="K73" s="338"/>
    </row>
    <row r="74" s="1" customFormat="1" ht="7.5" customHeight="1">
      <c r="B74" s="339"/>
      <c r="C74" s="340"/>
      <c r="D74" s="340"/>
      <c r="E74" s="340"/>
      <c r="F74" s="340"/>
      <c r="G74" s="340"/>
      <c r="H74" s="340"/>
      <c r="I74" s="340"/>
      <c r="J74" s="340"/>
      <c r="K74" s="341"/>
    </row>
    <row r="75" s="1" customFormat="1" ht="45" customHeight="1">
      <c r="B75" s="342"/>
      <c r="C75" s="343" t="s">
        <v>1296</v>
      </c>
      <c r="D75" s="343"/>
      <c r="E75" s="343"/>
      <c r="F75" s="343"/>
      <c r="G75" s="343"/>
      <c r="H75" s="343"/>
      <c r="I75" s="343"/>
      <c r="J75" s="343"/>
      <c r="K75" s="344"/>
    </row>
    <row r="76" s="1" customFormat="1" ht="17.25" customHeight="1">
      <c r="B76" s="342"/>
      <c r="C76" s="345" t="s">
        <v>1297</v>
      </c>
      <c r="D76" s="345"/>
      <c r="E76" s="345"/>
      <c r="F76" s="345" t="s">
        <v>1298</v>
      </c>
      <c r="G76" s="346"/>
      <c r="H76" s="345" t="s">
        <v>62</v>
      </c>
      <c r="I76" s="345" t="s">
        <v>65</v>
      </c>
      <c r="J76" s="345" t="s">
        <v>1299</v>
      </c>
      <c r="K76" s="344"/>
    </row>
    <row r="77" s="1" customFormat="1" ht="17.25" customHeight="1">
      <c r="B77" s="342"/>
      <c r="C77" s="347" t="s">
        <v>1300</v>
      </c>
      <c r="D77" s="347"/>
      <c r="E77" s="347"/>
      <c r="F77" s="348" t="s">
        <v>1301</v>
      </c>
      <c r="G77" s="349"/>
      <c r="H77" s="347"/>
      <c r="I77" s="347"/>
      <c r="J77" s="347" t="s">
        <v>1302</v>
      </c>
      <c r="K77" s="344"/>
    </row>
    <row r="78" s="1" customFormat="1" ht="5.25" customHeight="1">
      <c r="B78" s="342"/>
      <c r="C78" s="350"/>
      <c r="D78" s="350"/>
      <c r="E78" s="350"/>
      <c r="F78" s="350"/>
      <c r="G78" s="351"/>
      <c r="H78" s="350"/>
      <c r="I78" s="350"/>
      <c r="J78" s="350"/>
      <c r="K78" s="344"/>
    </row>
    <row r="79" s="1" customFormat="1" ht="15" customHeight="1">
      <c r="B79" s="342"/>
      <c r="C79" s="330" t="s">
        <v>61</v>
      </c>
      <c r="D79" s="350"/>
      <c r="E79" s="350"/>
      <c r="F79" s="352" t="s">
        <v>1303</v>
      </c>
      <c r="G79" s="351"/>
      <c r="H79" s="330" t="s">
        <v>1304</v>
      </c>
      <c r="I79" s="330" t="s">
        <v>1305</v>
      </c>
      <c r="J79" s="330">
        <v>20</v>
      </c>
      <c r="K79" s="344"/>
    </row>
    <row r="80" s="1" customFormat="1" ht="15" customHeight="1">
      <c r="B80" s="342"/>
      <c r="C80" s="330" t="s">
        <v>1306</v>
      </c>
      <c r="D80" s="330"/>
      <c r="E80" s="330"/>
      <c r="F80" s="352" t="s">
        <v>1303</v>
      </c>
      <c r="G80" s="351"/>
      <c r="H80" s="330" t="s">
        <v>1307</v>
      </c>
      <c r="I80" s="330" t="s">
        <v>1305</v>
      </c>
      <c r="J80" s="330">
        <v>120</v>
      </c>
      <c r="K80" s="344"/>
    </row>
    <row r="81" s="1" customFormat="1" ht="15" customHeight="1">
      <c r="B81" s="353"/>
      <c r="C81" s="330" t="s">
        <v>1308</v>
      </c>
      <c r="D81" s="330"/>
      <c r="E81" s="330"/>
      <c r="F81" s="352" t="s">
        <v>1309</v>
      </c>
      <c r="G81" s="351"/>
      <c r="H81" s="330" t="s">
        <v>1310</v>
      </c>
      <c r="I81" s="330" t="s">
        <v>1305</v>
      </c>
      <c r="J81" s="330">
        <v>50</v>
      </c>
      <c r="K81" s="344"/>
    </row>
    <row r="82" s="1" customFormat="1" ht="15" customHeight="1">
      <c r="B82" s="353"/>
      <c r="C82" s="330" t="s">
        <v>1311</v>
      </c>
      <c r="D82" s="330"/>
      <c r="E82" s="330"/>
      <c r="F82" s="352" t="s">
        <v>1303</v>
      </c>
      <c r="G82" s="351"/>
      <c r="H82" s="330" t="s">
        <v>1312</v>
      </c>
      <c r="I82" s="330" t="s">
        <v>1313</v>
      </c>
      <c r="J82" s="330"/>
      <c r="K82" s="344"/>
    </row>
    <row r="83" s="1" customFormat="1" ht="15" customHeight="1">
      <c r="B83" s="353"/>
      <c r="C83" s="354" t="s">
        <v>1314</v>
      </c>
      <c r="D83" s="354"/>
      <c r="E83" s="354"/>
      <c r="F83" s="355" t="s">
        <v>1309</v>
      </c>
      <c r="G83" s="354"/>
      <c r="H83" s="354" t="s">
        <v>1315</v>
      </c>
      <c r="I83" s="354" t="s">
        <v>1305</v>
      </c>
      <c r="J83" s="354">
        <v>15</v>
      </c>
      <c r="K83" s="344"/>
    </row>
    <row r="84" s="1" customFormat="1" ht="15" customHeight="1">
      <c r="B84" s="353"/>
      <c r="C84" s="354" t="s">
        <v>1316</v>
      </c>
      <c r="D84" s="354"/>
      <c r="E84" s="354"/>
      <c r="F84" s="355" t="s">
        <v>1309</v>
      </c>
      <c r="G84" s="354"/>
      <c r="H84" s="354" t="s">
        <v>1317</v>
      </c>
      <c r="I84" s="354" t="s">
        <v>1305</v>
      </c>
      <c r="J84" s="354">
        <v>15</v>
      </c>
      <c r="K84" s="344"/>
    </row>
    <row r="85" s="1" customFormat="1" ht="15" customHeight="1">
      <c r="B85" s="353"/>
      <c r="C85" s="354" t="s">
        <v>1318</v>
      </c>
      <c r="D85" s="354"/>
      <c r="E85" s="354"/>
      <c r="F85" s="355" t="s">
        <v>1309</v>
      </c>
      <c r="G85" s="354"/>
      <c r="H85" s="354" t="s">
        <v>1319</v>
      </c>
      <c r="I85" s="354" t="s">
        <v>1305</v>
      </c>
      <c r="J85" s="354">
        <v>20</v>
      </c>
      <c r="K85" s="344"/>
    </row>
    <row r="86" s="1" customFormat="1" ht="15" customHeight="1">
      <c r="B86" s="353"/>
      <c r="C86" s="354" t="s">
        <v>1320</v>
      </c>
      <c r="D86" s="354"/>
      <c r="E86" s="354"/>
      <c r="F86" s="355" t="s">
        <v>1309</v>
      </c>
      <c r="G86" s="354"/>
      <c r="H86" s="354" t="s">
        <v>1321</v>
      </c>
      <c r="I86" s="354" t="s">
        <v>1305</v>
      </c>
      <c r="J86" s="354">
        <v>20</v>
      </c>
      <c r="K86" s="344"/>
    </row>
    <row r="87" s="1" customFormat="1" ht="15" customHeight="1">
      <c r="B87" s="353"/>
      <c r="C87" s="330" t="s">
        <v>1322</v>
      </c>
      <c r="D87" s="330"/>
      <c r="E87" s="330"/>
      <c r="F87" s="352" t="s">
        <v>1309</v>
      </c>
      <c r="G87" s="351"/>
      <c r="H87" s="330" t="s">
        <v>1323</v>
      </c>
      <c r="I87" s="330" t="s">
        <v>1305</v>
      </c>
      <c r="J87" s="330">
        <v>50</v>
      </c>
      <c r="K87" s="344"/>
    </row>
    <row r="88" s="1" customFormat="1" ht="15" customHeight="1">
      <c r="B88" s="353"/>
      <c r="C88" s="330" t="s">
        <v>1324</v>
      </c>
      <c r="D88" s="330"/>
      <c r="E88" s="330"/>
      <c r="F88" s="352" t="s">
        <v>1309</v>
      </c>
      <c r="G88" s="351"/>
      <c r="H88" s="330" t="s">
        <v>1325</v>
      </c>
      <c r="I88" s="330" t="s">
        <v>1305</v>
      </c>
      <c r="J88" s="330">
        <v>20</v>
      </c>
      <c r="K88" s="344"/>
    </row>
    <row r="89" s="1" customFormat="1" ht="15" customHeight="1">
      <c r="B89" s="353"/>
      <c r="C89" s="330" t="s">
        <v>1326</v>
      </c>
      <c r="D89" s="330"/>
      <c r="E89" s="330"/>
      <c r="F89" s="352" t="s">
        <v>1309</v>
      </c>
      <c r="G89" s="351"/>
      <c r="H89" s="330" t="s">
        <v>1327</v>
      </c>
      <c r="I89" s="330" t="s">
        <v>1305</v>
      </c>
      <c r="J89" s="330">
        <v>20</v>
      </c>
      <c r="K89" s="344"/>
    </row>
    <row r="90" s="1" customFormat="1" ht="15" customHeight="1">
      <c r="B90" s="353"/>
      <c r="C90" s="330" t="s">
        <v>1328</v>
      </c>
      <c r="D90" s="330"/>
      <c r="E90" s="330"/>
      <c r="F90" s="352" t="s">
        <v>1309</v>
      </c>
      <c r="G90" s="351"/>
      <c r="H90" s="330" t="s">
        <v>1329</v>
      </c>
      <c r="I90" s="330" t="s">
        <v>1305</v>
      </c>
      <c r="J90" s="330">
        <v>50</v>
      </c>
      <c r="K90" s="344"/>
    </row>
    <row r="91" s="1" customFormat="1" ht="15" customHeight="1">
      <c r="B91" s="353"/>
      <c r="C91" s="330" t="s">
        <v>1330</v>
      </c>
      <c r="D91" s="330"/>
      <c r="E91" s="330"/>
      <c r="F91" s="352" t="s">
        <v>1309</v>
      </c>
      <c r="G91" s="351"/>
      <c r="H91" s="330" t="s">
        <v>1330</v>
      </c>
      <c r="I91" s="330" t="s">
        <v>1305</v>
      </c>
      <c r="J91" s="330">
        <v>50</v>
      </c>
      <c r="K91" s="344"/>
    </row>
    <row r="92" s="1" customFormat="1" ht="15" customHeight="1">
      <c r="B92" s="353"/>
      <c r="C92" s="330" t="s">
        <v>1331</v>
      </c>
      <c r="D92" s="330"/>
      <c r="E92" s="330"/>
      <c r="F92" s="352" t="s">
        <v>1309</v>
      </c>
      <c r="G92" s="351"/>
      <c r="H92" s="330" t="s">
        <v>1332</v>
      </c>
      <c r="I92" s="330" t="s">
        <v>1305</v>
      </c>
      <c r="J92" s="330">
        <v>255</v>
      </c>
      <c r="K92" s="344"/>
    </row>
    <row r="93" s="1" customFormat="1" ht="15" customHeight="1">
      <c r="B93" s="353"/>
      <c r="C93" s="330" t="s">
        <v>1333</v>
      </c>
      <c r="D93" s="330"/>
      <c r="E93" s="330"/>
      <c r="F93" s="352" t="s">
        <v>1303</v>
      </c>
      <c r="G93" s="351"/>
      <c r="H93" s="330" t="s">
        <v>1334</v>
      </c>
      <c r="I93" s="330" t="s">
        <v>1335</v>
      </c>
      <c r="J93" s="330"/>
      <c r="K93" s="344"/>
    </row>
    <row r="94" s="1" customFormat="1" ht="15" customHeight="1">
      <c r="B94" s="353"/>
      <c r="C94" s="330" t="s">
        <v>1336</v>
      </c>
      <c r="D94" s="330"/>
      <c r="E94" s="330"/>
      <c r="F94" s="352" t="s">
        <v>1303</v>
      </c>
      <c r="G94" s="351"/>
      <c r="H94" s="330" t="s">
        <v>1337</v>
      </c>
      <c r="I94" s="330" t="s">
        <v>1338</v>
      </c>
      <c r="J94" s="330"/>
      <c r="K94" s="344"/>
    </row>
    <row r="95" s="1" customFormat="1" ht="15" customHeight="1">
      <c r="B95" s="353"/>
      <c r="C95" s="330" t="s">
        <v>1339</v>
      </c>
      <c r="D95" s="330"/>
      <c r="E95" s="330"/>
      <c r="F95" s="352" t="s">
        <v>1303</v>
      </c>
      <c r="G95" s="351"/>
      <c r="H95" s="330" t="s">
        <v>1339</v>
      </c>
      <c r="I95" s="330" t="s">
        <v>1338</v>
      </c>
      <c r="J95" s="330"/>
      <c r="K95" s="344"/>
    </row>
    <row r="96" s="1" customFormat="1" ht="15" customHeight="1">
      <c r="B96" s="353"/>
      <c r="C96" s="330" t="s">
        <v>46</v>
      </c>
      <c r="D96" s="330"/>
      <c r="E96" s="330"/>
      <c r="F96" s="352" t="s">
        <v>1303</v>
      </c>
      <c r="G96" s="351"/>
      <c r="H96" s="330" t="s">
        <v>1340</v>
      </c>
      <c r="I96" s="330" t="s">
        <v>1338</v>
      </c>
      <c r="J96" s="330"/>
      <c r="K96" s="344"/>
    </row>
    <row r="97" s="1" customFormat="1" ht="15" customHeight="1">
      <c r="B97" s="353"/>
      <c r="C97" s="330" t="s">
        <v>56</v>
      </c>
      <c r="D97" s="330"/>
      <c r="E97" s="330"/>
      <c r="F97" s="352" t="s">
        <v>1303</v>
      </c>
      <c r="G97" s="351"/>
      <c r="H97" s="330" t="s">
        <v>1341</v>
      </c>
      <c r="I97" s="330" t="s">
        <v>1338</v>
      </c>
      <c r="J97" s="330"/>
      <c r="K97" s="344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</row>
    <row r="101" s="1" customFormat="1" ht="7.5" customHeight="1">
      <c r="B101" s="339"/>
      <c r="C101" s="340"/>
      <c r="D101" s="340"/>
      <c r="E101" s="340"/>
      <c r="F101" s="340"/>
      <c r="G101" s="340"/>
      <c r="H101" s="340"/>
      <c r="I101" s="340"/>
      <c r="J101" s="340"/>
      <c r="K101" s="341"/>
    </row>
    <row r="102" s="1" customFormat="1" ht="45" customHeight="1">
      <c r="B102" s="342"/>
      <c r="C102" s="343" t="s">
        <v>1342</v>
      </c>
      <c r="D102" s="343"/>
      <c r="E102" s="343"/>
      <c r="F102" s="343"/>
      <c r="G102" s="343"/>
      <c r="H102" s="343"/>
      <c r="I102" s="343"/>
      <c r="J102" s="343"/>
      <c r="K102" s="344"/>
    </row>
    <row r="103" s="1" customFormat="1" ht="17.25" customHeight="1">
      <c r="B103" s="342"/>
      <c r="C103" s="345" t="s">
        <v>1297</v>
      </c>
      <c r="D103" s="345"/>
      <c r="E103" s="345"/>
      <c r="F103" s="345" t="s">
        <v>1298</v>
      </c>
      <c r="G103" s="346"/>
      <c r="H103" s="345" t="s">
        <v>62</v>
      </c>
      <c r="I103" s="345" t="s">
        <v>65</v>
      </c>
      <c r="J103" s="345" t="s">
        <v>1299</v>
      </c>
      <c r="K103" s="344"/>
    </row>
    <row r="104" s="1" customFormat="1" ht="17.25" customHeight="1">
      <c r="B104" s="342"/>
      <c r="C104" s="347" t="s">
        <v>1300</v>
      </c>
      <c r="D104" s="347"/>
      <c r="E104" s="347"/>
      <c r="F104" s="348" t="s">
        <v>1301</v>
      </c>
      <c r="G104" s="349"/>
      <c r="H104" s="347"/>
      <c r="I104" s="347"/>
      <c r="J104" s="347" t="s">
        <v>1302</v>
      </c>
      <c r="K104" s="344"/>
    </row>
    <row r="105" s="1" customFormat="1" ht="5.25" customHeight="1">
      <c r="B105" s="342"/>
      <c r="C105" s="345"/>
      <c r="D105" s="345"/>
      <c r="E105" s="345"/>
      <c r="F105" s="345"/>
      <c r="G105" s="361"/>
      <c r="H105" s="345"/>
      <c r="I105" s="345"/>
      <c r="J105" s="345"/>
      <c r="K105" s="344"/>
    </row>
    <row r="106" s="1" customFormat="1" ht="15" customHeight="1">
      <c r="B106" s="342"/>
      <c r="C106" s="330" t="s">
        <v>61</v>
      </c>
      <c r="D106" s="350"/>
      <c r="E106" s="350"/>
      <c r="F106" s="352" t="s">
        <v>1303</v>
      </c>
      <c r="G106" s="361"/>
      <c r="H106" s="330" t="s">
        <v>1343</v>
      </c>
      <c r="I106" s="330" t="s">
        <v>1305</v>
      </c>
      <c r="J106" s="330">
        <v>20</v>
      </c>
      <c r="K106" s="344"/>
    </row>
    <row r="107" s="1" customFormat="1" ht="15" customHeight="1">
      <c r="B107" s="342"/>
      <c r="C107" s="330" t="s">
        <v>1306</v>
      </c>
      <c r="D107" s="330"/>
      <c r="E107" s="330"/>
      <c r="F107" s="352" t="s">
        <v>1303</v>
      </c>
      <c r="G107" s="330"/>
      <c r="H107" s="330" t="s">
        <v>1343</v>
      </c>
      <c r="I107" s="330" t="s">
        <v>1305</v>
      </c>
      <c r="J107" s="330">
        <v>120</v>
      </c>
      <c r="K107" s="344"/>
    </row>
    <row r="108" s="1" customFormat="1" ht="15" customHeight="1">
      <c r="B108" s="353"/>
      <c r="C108" s="330" t="s">
        <v>1308</v>
      </c>
      <c r="D108" s="330"/>
      <c r="E108" s="330"/>
      <c r="F108" s="352" t="s">
        <v>1309</v>
      </c>
      <c r="G108" s="330"/>
      <c r="H108" s="330" t="s">
        <v>1343</v>
      </c>
      <c r="I108" s="330" t="s">
        <v>1305</v>
      </c>
      <c r="J108" s="330">
        <v>50</v>
      </c>
      <c r="K108" s="344"/>
    </row>
    <row r="109" s="1" customFormat="1" ht="15" customHeight="1">
      <c r="B109" s="353"/>
      <c r="C109" s="330" t="s">
        <v>1311</v>
      </c>
      <c r="D109" s="330"/>
      <c r="E109" s="330"/>
      <c r="F109" s="352" t="s">
        <v>1303</v>
      </c>
      <c r="G109" s="330"/>
      <c r="H109" s="330" t="s">
        <v>1343</v>
      </c>
      <c r="I109" s="330" t="s">
        <v>1313</v>
      </c>
      <c r="J109" s="330"/>
      <c r="K109" s="344"/>
    </row>
    <row r="110" s="1" customFormat="1" ht="15" customHeight="1">
      <c r="B110" s="353"/>
      <c r="C110" s="330" t="s">
        <v>1322</v>
      </c>
      <c r="D110" s="330"/>
      <c r="E110" s="330"/>
      <c r="F110" s="352" t="s">
        <v>1309</v>
      </c>
      <c r="G110" s="330"/>
      <c r="H110" s="330" t="s">
        <v>1343</v>
      </c>
      <c r="I110" s="330" t="s">
        <v>1305</v>
      </c>
      <c r="J110" s="330">
        <v>50</v>
      </c>
      <c r="K110" s="344"/>
    </row>
    <row r="111" s="1" customFormat="1" ht="15" customHeight="1">
      <c r="B111" s="353"/>
      <c r="C111" s="330" t="s">
        <v>1330</v>
      </c>
      <c r="D111" s="330"/>
      <c r="E111" s="330"/>
      <c r="F111" s="352" t="s">
        <v>1309</v>
      </c>
      <c r="G111" s="330"/>
      <c r="H111" s="330" t="s">
        <v>1343</v>
      </c>
      <c r="I111" s="330" t="s">
        <v>1305</v>
      </c>
      <c r="J111" s="330">
        <v>50</v>
      </c>
      <c r="K111" s="344"/>
    </row>
    <row r="112" s="1" customFormat="1" ht="15" customHeight="1">
      <c r="B112" s="353"/>
      <c r="C112" s="330" t="s">
        <v>1328</v>
      </c>
      <c r="D112" s="330"/>
      <c r="E112" s="330"/>
      <c r="F112" s="352" t="s">
        <v>1309</v>
      </c>
      <c r="G112" s="330"/>
      <c r="H112" s="330" t="s">
        <v>1343</v>
      </c>
      <c r="I112" s="330" t="s">
        <v>1305</v>
      </c>
      <c r="J112" s="330">
        <v>50</v>
      </c>
      <c r="K112" s="344"/>
    </row>
    <row r="113" s="1" customFormat="1" ht="15" customHeight="1">
      <c r="B113" s="353"/>
      <c r="C113" s="330" t="s">
        <v>61</v>
      </c>
      <c r="D113" s="330"/>
      <c r="E113" s="330"/>
      <c r="F113" s="352" t="s">
        <v>1303</v>
      </c>
      <c r="G113" s="330"/>
      <c r="H113" s="330" t="s">
        <v>1344</v>
      </c>
      <c r="I113" s="330" t="s">
        <v>1305</v>
      </c>
      <c r="J113" s="330">
        <v>20</v>
      </c>
      <c r="K113" s="344"/>
    </row>
    <row r="114" s="1" customFormat="1" ht="15" customHeight="1">
      <c r="B114" s="353"/>
      <c r="C114" s="330" t="s">
        <v>1345</v>
      </c>
      <c r="D114" s="330"/>
      <c r="E114" s="330"/>
      <c r="F114" s="352" t="s">
        <v>1303</v>
      </c>
      <c r="G114" s="330"/>
      <c r="H114" s="330" t="s">
        <v>1346</v>
      </c>
      <c r="I114" s="330" t="s">
        <v>1305</v>
      </c>
      <c r="J114" s="330">
        <v>120</v>
      </c>
      <c r="K114" s="344"/>
    </row>
    <row r="115" s="1" customFormat="1" ht="15" customHeight="1">
      <c r="B115" s="353"/>
      <c r="C115" s="330" t="s">
        <v>46</v>
      </c>
      <c r="D115" s="330"/>
      <c r="E115" s="330"/>
      <c r="F115" s="352" t="s">
        <v>1303</v>
      </c>
      <c r="G115" s="330"/>
      <c r="H115" s="330" t="s">
        <v>1347</v>
      </c>
      <c r="I115" s="330" t="s">
        <v>1338</v>
      </c>
      <c r="J115" s="330"/>
      <c r="K115" s="344"/>
    </row>
    <row r="116" s="1" customFormat="1" ht="15" customHeight="1">
      <c r="B116" s="353"/>
      <c r="C116" s="330" t="s">
        <v>56</v>
      </c>
      <c r="D116" s="330"/>
      <c r="E116" s="330"/>
      <c r="F116" s="352" t="s">
        <v>1303</v>
      </c>
      <c r="G116" s="330"/>
      <c r="H116" s="330" t="s">
        <v>1348</v>
      </c>
      <c r="I116" s="330" t="s">
        <v>1338</v>
      </c>
      <c r="J116" s="330"/>
      <c r="K116" s="344"/>
    </row>
    <row r="117" s="1" customFormat="1" ht="15" customHeight="1">
      <c r="B117" s="353"/>
      <c r="C117" s="330" t="s">
        <v>65</v>
      </c>
      <c r="D117" s="330"/>
      <c r="E117" s="330"/>
      <c r="F117" s="352" t="s">
        <v>1303</v>
      </c>
      <c r="G117" s="330"/>
      <c r="H117" s="330" t="s">
        <v>1349</v>
      </c>
      <c r="I117" s="330" t="s">
        <v>1350</v>
      </c>
      <c r="J117" s="330"/>
      <c r="K117" s="344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27"/>
      <c r="D119" s="327"/>
      <c r="E119" s="327"/>
      <c r="F119" s="364"/>
      <c r="G119" s="327"/>
      <c r="H119" s="327"/>
      <c r="I119" s="327"/>
      <c r="J119" s="327"/>
      <c r="K119" s="363"/>
    </row>
    <row r="120" s="1" customFormat="1" ht="18.75" customHeight="1"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</row>
    <row r="121" s="1" customFormat="1" ht="7.5" customHeight="1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</row>
    <row r="122" s="1" customFormat="1" ht="45" customHeight="1">
      <c r="B122" s="368"/>
      <c r="C122" s="321" t="s">
        <v>1351</v>
      </c>
      <c r="D122" s="321"/>
      <c r="E122" s="321"/>
      <c r="F122" s="321"/>
      <c r="G122" s="321"/>
      <c r="H122" s="321"/>
      <c r="I122" s="321"/>
      <c r="J122" s="321"/>
      <c r="K122" s="369"/>
    </row>
    <row r="123" s="1" customFormat="1" ht="17.25" customHeight="1">
      <c r="B123" s="370"/>
      <c r="C123" s="345" t="s">
        <v>1297</v>
      </c>
      <c r="D123" s="345"/>
      <c r="E123" s="345"/>
      <c r="F123" s="345" t="s">
        <v>1298</v>
      </c>
      <c r="G123" s="346"/>
      <c r="H123" s="345" t="s">
        <v>62</v>
      </c>
      <c r="I123" s="345" t="s">
        <v>65</v>
      </c>
      <c r="J123" s="345" t="s">
        <v>1299</v>
      </c>
      <c r="K123" s="371"/>
    </row>
    <row r="124" s="1" customFormat="1" ht="17.25" customHeight="1">
      <c r="B124" s="370"/>
      <c r="C124" s="347" t="s">
        <v>1300</v>
      </c>
      <c r="D124" s="347"/>
      <c r="E124" s="347"/>
      <c r="F124" s="348" t="s">
        <v>1301</v>
      </c>
      <c r="G124" s="349"/>
      <c r="H124" s="347"/>
      <c r="I124" s="347"/>
      <c r="J124" s="347" t="s">
        <v>1302</v>
      </c>
      <c r="K124" s="371"/>
    </row>
    <row r="125" s="1" customFormat="1" ht="5.25" customHeight="1">
      <c r="B125" s="372"/>
      <c r="C125" s="350"/>
      <c r="D125" s="350"/>
      <c r="E125" s="350"/>
      <c r="F125" s="350"/>
      <c r="G125" s="330"/>
      <c r="H125" s="350"/>
      <c r="I125" s="350"/>
      <c r="J125" s="350"/>
      <c r="K125" s="373"/>
    </row>
    <row r="126" s="1" customFormat="1" ht="15" customHeight="1">
      <c r="B126" s="372"/>
      <c r="C126" s="330" t="s">
        <v>1306</v>
      </c>
      <c r="D126" s="350"/>
      <c r="E126" s="350"/>
      <c r="F126" s="352" t="s">
        <v>1303</v>
      </c>
      <c r="G126" s="330"/>
      <c r="H126" s="330" t="s">
        <v>1343</v>
      </c>
      <c r="I126" s="330" t="s">
        <v>1305</v>
      </c>
      <c r="J126" s="330">
        <v>120</v>
      </c>
      <c r="K126" s="374"/>
    </row>
    <row r="127" s="1" customFormat="1" ht="15" customHeight="1">
      <c r="B127" s="372"/>
      <c r="C127" s="330" t="s">
        <v>1352</v>
      </c>
      <c r="D127" s="330"/>
      <c r="E127" s="330"/>
      <c r="F127" s="352" t="s">
        <v>1303</v>
      </c>
      <c r="G127" s="330"/>
      <c r="H127" s="330" t="s">
        <v>1353</v>
      </c>
      <c r="I127" s="330" t="s">
        <v>1305</v>
      </c>
      <c r="J127" s="330" t="s">
        <v>1354</v>
      </c>
      <c r="K127" s="374"/>
    </row>
    <row r="128" s="1" customFormat="1" ht="15" customHeight="1">
      <c r="B128" s="372"/>
      <c r="C128" s="330" t="s">
        <v>93</v>
      </c>
      <c r="D128" s="330"/>
      <c r="E128" s="330"/>
      <c r="F128" s="352" t="s">
        <v>1303</v>
      </c>
      <c r="G128" s="330"/>
      <c r="H128" s="330" t="s">
        <v>1355</v>
      </c>
      <c r="I128" s="330" t="s">
        <v>1305</v>
      </c>
      <c r="J128" s="330" t="s">
        <v>1354</v>
      </c>
      <c r="K128" s="374"/>
    </row>
    <row r="129" s="1" customFormat="1" ht="15" customHeight="1">
      <c r="B129" s="372"/>
      <c r="C129" s="330" t="s">
        <v>1314</v>
      </c>
      <c r="D129" s="330"/>
      <c r="E129" s="330"/>
      <c r="F129" s="352" t="s">
        <v>1309</v>
      </c>
      <c r="G129" s="330"/>
      <c r="H129" s="330" t="s">
        <v>1315</v>
      </c>
      <c r="I129" s="330" t="s">
        <v>1305</v>
      </c>
      <c r="J129" s="330">
        <v>15</v>
      </c>
      <c r="K129" s="374"/>
    </row>
    <row r="130" s="1" customFormat="1" ht="15" customHeight="1">
      <c r="B130" s="372"/>
      <c r="C130" s="354" t="s">
        <v>1316</v>
      </c>
      <c r="D130" s="354"/>
      <c r="E130" s="354"/>
      <c r="F130" s="355" t="s">
        <v>1309</v>
      </c>
      <c r="G130" s="354"/>
      <c r="H130" s="354" t="s">
        <v>1317</v>
      </c>
      <c r="I130" s="354" t="s">
        <v>1305</v>
      </c>
      <c r="J130" s="354">
        <v>15</v>
      </c>
      <c r="K130" s="374"/>
    </row>
    <row r="131" s="1" customFormat="1" ht="15" customHeight="1">
      <c r="B131" s="372"/>
      <c r="C131" s="354" t="s">
        <v>1318</v>
      </c>
      <c r="D131" s="354"/>
      <c r="E131" s="354"/>
      <c r="F131" s="355" t="s">
        <v>1309</v>
      </c>
      <c r="G131" s="354"/>
      <c r="H131" s="354" t="s">
        <v>1319</v>
      </c>
      <c r="I131" s="354" t="s">
        <v>1305</v>
      </c>
      <c r="J131" s="354">
        <v>20</v>
      </c>
      <c r="K131" s="374"/>
    </row>
    <row r="132" s="1" customFormat="1" ht="15" customHeight="1">
      <c r="B132" s="372"/>
      <c r="C132" s="354" t="s">
        <v>1320</v>
      </c>
      <c r="D132" s="354"/>
      <c r="E132" s="354"/>
      <c r="F132" s="355" t="s">
        <v>1309</v>
      </c>
      <c r="G132" s="354"/>
      <c r="H132" s="354" t="s">
        <v>1321</v>
      </c>
      <c r="I132" s="354" t="s">
        <v>1305</v>
      </c>
      <c r="J132" s="354">
        <v>20</v>
      </c>
      <c r="K132" s="374"/>
    </row>
    <row r="133" s="1" customFormat="1" ht="15" customHeight="1">
      <c r="B133" s="372"/>
      <c r="C133" s="330" t="s">
        <v>1308</v>
      </c>
      <c r="D133" s="330"/>
      <c r="E133" s="330"/>
      <c r="F133" s="352" t="s">
        <v>1309</v>
      </c>
      <c r="G133" s="330"/>
      <c r="H133" s="330" t="s">
        <v>1343</v>
      </c>
      <c r="I133" s="330" t="s">
        <v>1305</v>
      </c>
      <c r="J133" s="330">
        <v>50</v>
      </c>
      <c r="K133" s="374"/>
    </row>
    <row r="134" s="1" customFormat="1" ht="15" customHeight="1">
      <c r="B134" s="372"/>
      <c r="C134" s="330" t="s">
        <v>1322</v>
      </c>
      <c r="D134" s="330"/>
      <c r="E134" s="330"/>
      <c r="F134" s="352" t="s">
        <v>1309</v>
      </c>
      <c r="G134" s="330"/>
      <c r="H134" s="330" t="s">
        <v>1343</v>
      </c>
      <c r="I134" s="330" t="s">
        <v>1305</v>
      </c>
      <c r="J134" s="330">
        <v>50</v>
      </c>
      <c r="K134" s="374"/>
    </row>
    <row r="135" s="1" customFormat="1" ht="15" customHeight="1">
      <c r="B135" s="372"/>
      <c r="C135" s="330" t="s">
        <v>1328</v>
      </c>
      <c r="D135" s="330"/>
      <c r="E135" s="330"/>
      <c r="F135" s="352" t="s">
        <v>1309</v>
      </c>
      <c r="G135" s="330"/>
      <c r="H135" s="330" t="s">
        <v>1343</v>
      </c>
      <c r="I135" s="330" t="s">
        <v>1305</v>
      </c>
      <c r="J135" s="330">
        <v>50</v>
      </c>
      <c r="K135" s="374"/>
    </row>
    <row r="136" s="1" customFormat="1" ht="15" customHeight="1">
      <c r="B136" s="372"/>
      <c r="C136" s="330" t="s">
        <v>1330</v>
      </c>
      <c r="D136" s="330"/>
      <c r="E136" s="330"/>
      <c r="F136" s="352" t="s">
        <v>1309</v>
      </c>
      <c r="G136" s="330"/>
      <c r="H136" s="330" t="s">
        <v>1343</v>
      </c>
      <c r="I136" s="330" t="s">
        <v>1305</v>
      </c>
      <c r="J136" s="330">
        <v>50</v>
      </c>
      <c r="K136" s="374"/>
    </row>
    <row r="137" s="1" customFormat="1" ht="15" customHeight="1">
      <c r="B137" s="372"/>
      <c r="C137" s="330" t="s">
        <v>1331</v>
      </c>
      <c r="D137" s="330"/>
      <c r="E137" s="330"/>
      <c r="F137" s="352" t="s">
        <v>1309</v>
      </c>
      <c r="G137" s="330"/>
      <c r="H137" s="330" t="s">
        <v>1356</v>
      </c>
      <c r="I137" s="330" t="s">
        <v>1305</v>
      </c>
      <c r="J137" s="330">
        <v>255</v>
      </c>
      <c r="K137" s="374"/>
    </row>
    <row r="138" s="1" customFormat="1" ht="15" customHeight="1">
      <c r="B138" s="372"/>
      <c r="C138" s="330" t="s">
        <v>1333</v>
      </c>
      <c r="D138" s="330"/>
      <c r="E138" s="330"/>
      <c r="F138" s="352" t="s">
        <v>1303</v>
      </c>
      <c r="G138" s="330"/>
      <c r="H138" s="330" t="s">
        <v>1357</v>
      </c>
      <c r="I138" s="330" t="s">
        <v>1335</v>
      </c>
      <c r="J138" s="330"/>
      <c r="K138" s="374"/>
    </row>
    <row r="139" s="1" customFormat="1" ht="15" customHeight="1">
      <c r="B139" s="372"/>
      <c r="C139" s="330" t="s">
        <v>1336</v>
      </c>
      <c r="D139" s="330"/>
      <c r="E139" s="330"/>
      <c r="F139" s="352" t="s">
        <v>1303</v>
      </c>
      <c r="G139" s="330"/>
      <c r="H139" s="330" t="s">
        <v>1358</v>
      </c>
      <c r="I139" s="330" t="s">
        <v>1338</v>
      </c>
      <c r="J139" s="330"/>
      <c r="K139" s="374"/>
    </row>
    <row r="140" s="1" customFormat="1" ht="15" customHeight="1">
      <c r="B140" s="372"/>
      <c r="C140" s="330" t="s">
        <v>1339</v>
      </c>
      <c r="D140" s="330"/>
      <c r="E140" s="330"/>
      <c r="F140" s="352" t="s">
        <v>1303</v>
      </c>
      <c r="G140" s="330"/>
      <c r="H140" s="330" t="s">
        <v>1339</v>
      </c>
      <c r="I140" s="330" t="s">
        <v>1338</v>
      </c>
      <c r="J140" s="330"/>
      <c r="K140" s="374"/>
    </row>
    <row r="141" s="1" customFormat="1" ht="15" customHeight="1">
      <c r="B141" s="372"/>
      <c r="C141" s="330" t="s">
        <v>46</v>
      </c>
      <c r="D141" s="330"/>
      <c r="E141" s="330"/>
      <c r="F141" s="352" t="s">
        <v>1303</v>
      </c>
      <c r="G141" s="330"/>
      <c r="H141" s="330" t="s">
        <v>1359</v>
      </c>
      <c r="I141" s="330" t="s">
        <v>1338</v>
      </c>
      <c r="J141" s="330"/>
      <c r="K141" s="374"/>
    </row>
    <row r="142" s="1" customFormat="1" ht="15" customHeight="1">
      <c r="B142" s="372"/>
      <c r="C142" s="330" t="s">
        <v>1360</v>
      </c>
      <c r="D142" s="330"/>
      <c r="E142" s="330"/>
      <c r="F142" s="352" t="s">
        <v>1303</v>
      </c>
      <c r="G142" s="330"/>
      <c r="H142" s="330" t="s">
        <v>1361</v>
      </c>
      <c r="I142" s="330" t="s">
        <v>1338</v>
      </c>
      <c r="J142" s="330"/>
      <c r="K142" s="374"/>
    </row>
    <row r="143" s="1" customFormat="1" ht="15" customHeight="1">
      <c r="B143" s="375"/>
      <c r="C143" s="376"/>
      <c r="D143" s="376"/>
      <c r="E143" s="376"/>
      <c r="F143" s="376"/>
      <c r="G143" s="376"/>
      <c r="H143" s="376"/>
      <c r="I143" s="376"/>
      <c r="J143" s="376"/>
      <c r="K143" s="377"/>
    </row>
    <row r="144" s="1" customFormat="1" ht="18.75" customHeight="1">
      <c r="B144" s="327"/>
      <c r="C144" s="327"/>
      <c r="D144" s="327"/>
      <c r="E144" s="327"/>
      <c r="F144" s="364"/>
      <c r="G144" s="327"/>
      <c r="H144" s="327"/>
      <c r="I144" s="327"/>
      <c r="J144" s="327"/>
      <c r="K144" s="327"/>
    </row>
    <row r="145" s="1" customFormat="1" ht="18.75" customHeight="1"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</row>
    <row r="146" s="1" customFormat="1" ht="7.5" customHeight="1">
      <c r="B146" s="339"/>
      <c r="C146" s="340"/>
      <c r="D146" s="340"/>
      <c r="E146" s="340"/>
      <c r="F146" s="340"/>
      <c r="G146" s="340"/>
      <c r="H146" s="340"/>
      <c r="I146" s="340"/>
      <c r="J146" s="340"/>
      <c r="K146" s="341"/>
    </row>
    <row r="147" s="1" customFormat="1" ht="45" customHeight="1">
      <c r="B147" s="342"/>
      <c r="C147" s="343" t="s">
        <v>1362</v>
      </c>
      <c r="D147" s="343"/>
      <c r="E147" s="343"/>
      <c r="F147" s="343"/>
      <c r="G147" s="343"/>
      <c r="H147" s="343"/>
      <c r="I147" s="343"/>
      <c r="J147" s="343"/>
      <c r="K147" s="344"/>
    </row>
    <row r="148" s="1" customFormat="1" ht="17.25" customHeight="1">
      <c r="B148" s="342"/>
      <c r="C148" s="345" t="s">
        <v>1297</v>
      </c>
      <c r="D148" s="345"/>
      <c r="E148" s="345"/>
      <c r="F148" s="345" t="s">
        <v>1298</v>
      </c>
      <c r="G148" s="346"/>
      <c r="H148" s="345" t="s">
        <v>62</v>
      </c>
      <c r="I148" s="345" t="s">
        <v>65</v>
      </c>
      <c r="J148" s="345" t="s">
        <v>1299</v>
      </c>
      <c r="K148" s="344"/>
    </row>
    <row r="149" s="1" customFormat="1" ht="17.25" customHeight="1">
      <c r="B149" s="342"/>
      <c r="C149" s="347" t="s">
        <v>1300</v>
      </c>
      <c r="D149" s="347"/>
      <c r="E149" s="347"/>
      <c r="F149" s="348" t="s">
        <v>1301</v>
      </c>
      <c r="G149" s="349"/>
      <c r="H149" s="347"/>
      <c r="I149" s="347"/>
      <c r="J149" s="347" t="s">
        <v>1302</v>
      </c>
      <c r="K149" s="344"/>
    </row>
    <row r="150" s="1" customFormat="1" ht="5.25" customHeight="1">
      <c r="B150" s="353"/>
      <c r="C150" s="350"/>
      <c r="D150" s="350"/>
      <c r="E150" s="350"/>
      <c r="F150" s="350"/>
      <c r="G150" s="351"/>
      <c r="H150" s="350"/>
      <c r="I150" s="350"/>
      <c r="J150" s="350"/>
      <c r="K150" s="374"/>
    </row>
    <row r="151" s="1" customFormat="1" ht="15" customHeight="1">
      <c r="B151" s="353"/>
      <c r="C151" s="378" t="s">
        <v>1306</v>
      </c>
      <c r="D151" s="330"/>
      <c r="E151" s="330"/>
      <c r="F151" s="379" t="s">
        <v>1303</v>
      </c>
      <c r="G151" s="330"/>
      <c r="H151" s="378" t="s">
        <v>1343</v>
      </c>
      <c r="I151" s="378" t="s">
        <v>1305</v>
      </c>
      <c r="J151" s="378">
        <v>120</v>
      </c>
      <c r="K151" s="374"/>
    </row>
    <row r="152" s="1" customFormat="1" ht="15" customHeight="1">
      <c r="B152" s="353"/>
      <c r="C152" s="378" t="s">
        <v>1352</v>
      </c>
      <c r="D152" s="330"/>
      <c r="E152" s="330"/>
      <c r="F152" s="379" t="s">
        <v>1303</v>
      </c>
      <c r="G152" s="330"/>
      <c r="H152" s="378" t="s">
        <v>1363</v>
      </c>
      <c r="I152" s="378" t="s">
        <v>1305</v>
      </c>
      <c r="J152" s="378" t="s">
        <v>1354</v>
      </c>
      <c r="K152" s="374"/>
    </row>
    <row r="153" s="1" customFormat="1" ht="15" customHeight="1">
      <c r="B153" s="353"/>
      <c r="C153" s="378" t="s">
        <v>93</v>
      </c>
      <c r="D153" s="330"/>
      <c r="E153" s="330"/>
      <c r="F153" s="379" t="s">
        <v>1303</v>
      </c>
      <c r="G153" s="330"/>
      <c r="H153" s="378" t="s">
        <v>1364</v>
      </c>
      <c r="I153" s="378" t="s">
        <v>1305</v>
      </c>
      <c r="J153" s="378" t="s">
        <v>1354</v>
      </c>
      <c r="K153" s="374"/>
    </row>
    <row r="154" s="1" customFormat="1" ht="15" customHeight="1">
      <c r="B154" s="353"/>
      <c r="C154" s="378" t="s">
        <v>1308</v>
      </c>
      <c r="D154" s="330"/>
      <c r="E154" s="330"/>
      <c r="F154" s="379" t="s">
        <v>1309</v>
      </c>
      <c r="G154" s="330"/>
      <c r="H154" s="378" t="s">
        <v>1343</v>
      </c>
      <c r="I154" s="378" t="s">
        <v>1305</v>
      </c>
      <c r="J154" s="378">
        <v>50</v>
      </c>
      <c r="K154" s="374"/>
    </row>
    <row r="155" s="1" customFormat="1" ht="15" customHeight="1">
      <c r="B155" s="353"/>
      <c r="C155" s="378" t="s">
        <v>1311</v>
      </c>
      <c r="D155" s="330"/>
      <c r="E155" s="330"/>
      <c r="F155" s="379" t="s">
        <v>1303</v>
      </c>
      <c r="G155" s="330"/>
      <c r="H155" s="378" t="s">
        <v>1343</v>
      </c>
      <c r="I155" s="378" t="s">
        <v>1313</v>
      </c>
      <c r="J155" s="378"/>
      <c r="K155" s="374"/>
    </row>
    <row r="156" s="1" customFormat="1" ht="15" customHeight="1">
      <c r="B156" s="353"/>
      <c r="C156" s="378" t="s">
        <v>1322</v>
      </c>
      <c r="D156" s="330"/>
      <c r="E156" s="330"/>
      <c r="F156" s="379" t="s">
        <v>1309</v>
      </c>
      <c r="G156" s="330"/>
      <c r="H156" s="378" t="s">
        <v>1343</v>
      </c>
      <c r="I156" s="378" t="s">
        <v>1305</v>
      </c>
      <c r="J156" s="378">
        <v>50</v>
      </c>
      <c r="K156" s="374"/>
    </row>
    <row r="157" s="1" customFormat="1" ht="15" customHeight="1">
      <c r="B157" s="353"/>
      <c r="C157" s="378" t="s">
        <v>1330</v>
      </c>
      <c r="D157" s="330"/>
      <c r="E157" s="330"/>
      <c r="F157" s="379" t="s">
        <v>1309</v>
      </c>
      <c r="G157" s="330"/>
      <c r="H157" s="378" t="s">
        <v>1343</v>
      </c>
      <c r="I157" s="378" t="s">
        <v>1305</v>
      </c>
      <c r="J157" s="378">
        <v>50</v>
      </c>
      <c r="K157" s="374"/>
    </row>
    <row r="158" s="1" customFormat="1" ht="15" customHeight="1">
      <c r="B158" s="353"/>
      <c r="C158" s="378" t="s">
        <v>1328</v>
      </c>
      <c r="D158" s="330"/>
      <c r="E158" s="330"/>
      <c r="F158" s="379" t="s">
        <v>1309</v>
      </c>
      <c r="G158" s="330"/>
      <c r="H158" s="378" t="s">
        <v>1343</v>
      </c>
      <c r="I158" s="378" t="s">
        <v>1305</v>
      </c>
      <c r="J158" s="378">
        <v>50</v>
      </c>
      <c r="K158" s="374"/>
    </row>
    <row r="159" s="1" customFormat="1" ht="15" customHeight="1">
      <c r="B159" s="353"/>
      <c r="C159" s="378" t="s">
        <v>118</v>
      </c>
      <c r="D159" s="330"/>
      <c r="E159" s="330"/>
      <c r="F159" s="379" t="s">
        <v>1303</v>
      </c>
      <c r="G159" s="330"/>
      <c r="H159" s="378" t="s">
        <v>1365</v>
      </c>
      <c r="I159" s="378" t="s">
        <v>1305</v>
      </c>
      <c r="J159" s="378" t="s">
        <v>1366</v>
      </c>
      <c r="K159" s="374"/>
    </row>
    <row r="160" s="1" customFormat="1" ht="15" customHeight="1">
      <c r="B160" s="353"/>
      <c r="C160" s="378" t="s">
        <v>1367</v>
      </c>
      <c r="D160" s="330"/>
      <c r="E160" s="330"/>
      <c r="F160" s="379" t="s">
        <v>1303</v>
      </c>
      <c r="G160" s="330"/>
      <c r="H160" s="378" t="s">
        <v>1368</v>
      </c>
      <c r="I160" s="378" t="s">
        <v>1338</v>
      </c>
      <c r="J160" s="378"/>
      <c r="K160" s="374"/>
    </row>
    <row r="161" s="1" customFormat="1" ht="15" customHeight="1">
      <c r="B161" s="380"/>
      <c r="C161" s="362"/>
      <c r="D161" s="362"/>
      <c r="E161" s="362"/>
      <c r="F161" s="362"/>
      <c r="G161" s="362"/>
      <c r="H161" s="362"/>
      <c r="I161" s="362"/>
      <c r="J161" s="362"/>
      <c r="K161" s="381"/>
    </row>
    <row r="162" s="1" customFormat="1" ht="18.75" customHeight="1">
      <c r="B162" s="327"/>
      <c r="C162" s="330"/>
      <c r="D162" s="330"/>
      <c r="E162" s="330"/>
      <c r="F162" s="352"/>
      <c r="G162" s="330"/>
      <c r="H162" s="330"/>
      <c r="I162" s="330"/>
      <c r="J162" s="330"/>
      <c r="K162" s="327"/>
    </row>
    <row r="163" s="1" customFormat="1" ht="18.75" customHeight="1">
      <c r="B163" s="327"/>
      <c r="C163" s="330"/>
      <c r="D163" s="330"/>
      <c r="E163" s="330"/>
      <c r="F163" s="352"/>
      <c r="G163" s="330"/>
      <c r="H163" s="330"/>
      <c r="I163" s="330"/>
      <c r="J163" s="330"/>
      <c r="K163" s="327"/>
    </row>
    <row r="164" s="1" customFormat="1" ht="18.75" customHeight="1">
      <c r="B164" s="327"/>
      <c r="C164" s="330"/>
      <c r="D164" s="330"/>
      <c r="E164" s="330"/>
      <c r="F164" s="352"/>
      <c r="G164" s="330"/>
      <c r="H164" s="330"/>
      <c r="I164" s="330"/>
      <c r="J164" s="330"/>
      <c r="K164" s="327"/>
    </row>
    <row r="165" s="1" customFormat="1" ht="18.75" customHeight="1">
      <c r="B165" s="327"/>
      <c r="C165" s="330"/>
      <c r="D165" s="330"/>
      <c r="E165" s="330"/>
      <c r="F165" s="352"/>
      <c r="G165" s="330"/>
      <c r="H165" s="330"/>
      <c r="I165" s="330"/>
      <c r="J165" s="330"/>
      <c r="K165" s="327"/>
    </row>
    <row r="166" s="1" customFormat="1" ht="18.75" customHeight="1">
      <c r="B166" s="327"/>
      <c r="C166" s="330"/>
      <c r="D166" s="330"/>
      <c r="E166" s="330"/>
      <c r="F166" s="352"/>
      <c r="G166" s="330"/>
      <c r="H166" s="330"/>
      <c r="I166" s="330"/>
      <c r="J166" s="330"/>
      <c r="K166" s="327"/>
    </row>
    <row r="167" s="1" customFormat="1" ht="18.75" customHeight="1">
      <c r="B167" s="327"/>
      <c r="C167" s="330"/>
      <c r="D167" s="330"/>
      <c r="E167" s="330"/>
      <c r="F167" s="352"/>
      <c r="G167" s="330"/>
      <c r="H167" s="330"/>
      <c r="I167" s="330"/>
      <c r="J167" s="330"/>
      <c r="K167" s="327"/>
    </row>
    <row r="168" s="1" customFormat="1" ht="18.75" customHeight="1">
      <c r="B168" s="327"/>
      <c r="C168" s="330"/>
      <c r="D168" s="330"/>
      <c r="E168" s="330"/>
      <c r="F168" s="352"/>
      <c r="G168" s="330"/>
      <c r="H168" s="330"/>
      <c r="I168" s="330"/>
      <c r="J168" s="330"/>
      <c r="K168" s="327"/>
    </row>
    <row r="169" s="1" customFormat="1" ht="18.75" customHeight="1"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</row>
    <row r="170" s="1" customFormat="1" ht="7.5" customHeight="1">
      <c r="B170" s="317"/>
      <c r="C170" s="318"/>
      <c r="D170" s="318"/>
      <c r="E170" s="318"/>
      <c r="F170" s="318"/>
      <c r="G170" s="318"/>
      <c r="H170" s="318"/>
      <c r="I170" s="318"/>
      <c r="J170" s="318"/>
      <c r="K170" s="319"/>
    </row>
    <row r="171" s="1" customFormat="1" ht="45" customHeight="1">
      <c r="B171" s="320"/>
      <c r="C171" s="321" t="s">
        <v>1369</v>
      </c>
      <c r="D171" s="321"/>
      <c r="E171" s="321"/>
      <c r="F171" s="321"/>
      <c r="G171" s="321"/>
      <c r="H171" s="321"/>
      <c r="I171" s="321"/>
      <c r="J171" s="321"/>
      <c r="K171" s="322"/>
    </row>
    <row r="172" s="1" customFormat="1" ht="17.25" customHeight="1">
      <c r="B172" s="320"/>
      <c r="C172" s="345" t="s">
        <v>1297</v>
      </c>
      <c r="D172" s="345"/>
      <c r="E172" s="345"/>
      <c r="F172" s="345" t="s">
        <v>1298</v>
      </c>
      <c r="G172" s="382"/>
      <c r="H172" s="383" t="s">
        <v>62</v>
      </c>
      <c r="I172" s="383" t="s">
        <v>65</v>
      </c>
      <c r="J172" s="345" t="s">
        <v>1299</v>
      </c>
      <c r="K172" s="322"/>
    </row>
    <row r="173" s="1" customFormat="1" ht="17.25" customHeight="1">
      <c r="B173" s="323"/>
      <c r="C173" s="347" t="s">
        <v>1300</v>
      </c>
      <c r="D173" s="347"/>
      <c r="E173" s="347"/>
      <c r="F173" s="348" t="s">
        <v>1301</v>
      </c>
      <c r="G173" s="384"/>
      <c r="H173" s="385"/>
      <c r="I173" s="385"/>
      <c r="J173" s="347" t="s">
        <v>1302</v>
      </c>
      <c r="K173" s="325"/>
    </row>
    <row r="174" s="1" customFormat="1" ht="5.25" customHeight="1">
      <c r="B174" s="353"/>
      <c r="C174" s="350"/>
      <c r="D174" s="350"/>
      <c r="E174" s="350"/>
      <c r="F174" s="350"/>
      <c r="G174" s="351"/>
      <c r="H174" s="350"/>
      <c r="I174" s="350"/>
      <c r="J174" s="350"/>
      <c r="K174" s="374"/>
    </row>
    <row r="175" s="1" customFormat="1" ht="15" customHeight="1">
      <c r="B175" s="353"/>
      <c r="C175" s="330" t="s">
        <v>1306</v>
      </c>
      <c r="D175" s="330"/>
      <c r="E175" s="330"/>
      <c r="F175" s="352" t="s">
        <v>1303</v>
      </c>
      <c r="G175" s="330"/>
      <c r="H175" s="330" t="s">
        <v>1343</v>
      </c>
      <c r="I175" s="330" t="s">
        <v>1305</v>
      </c>
      <c r="J175" s="330">
        <v>120</v>
      </c>
      <c r="K175" s="374"/>
    </row>
    <row r="176" s="1" customFormat="1" ht="15" customHeight="1">
      <c r="B176" s="353"/>
      <c r="C176" s="330" t="s">
        <v>1352</v>
      </c>
      <c r="D176" s="330"/>
      <c r="E176" s="330"/>
      <c r="F176" s="352" t="s">
        <v>1303</v>
      </c>
      <c r="G176" s="330"/>
      <c r="H176" s="330" t="s">
        <v>1353</v>
      </c>
      <c r="I176" s="330" t="s">
        <v>1305</v>
      </c>
      <c r="J176" s="330" t="s">
        <v>1354</v>
      </c>
      <c r="K176" s="374"/>
    </row>
    <row r="177" s="1" customFormat="1" ht="15" customHeight="1">
      <c r="B177" s="353"/>
      <c r="C177" s="330" t="s">
        <v>93</v>
      </c>
      <c r="D177" s="330"/>
      <c r="E177" s="330"/>
      <c r="F177" s="352" t="s">
        <v>1303</v>
      </c>
      <c r="G177" s="330"/>
      <c r="H177" s="330" t="s">
        <v>1370</v>
      </c>
      <c r="I177" s="330" t="s">
        <v>1305</v>
      </c>
      <c r="J177" s="330" t="s">
        <v>1354</v>
      </c>
      <c r="K177" s="374"/>
    </row>
    <row r="178" s="1" customFormat="1" ht="15" customHeight="1">
      <c r="B178" s="353"/>
      <c r="C178" s="330" t="s">
        <v>1308</v>
      </c>
      <c r="D178" s="330"/>
      <c r="E178" s="330"/>
      <c r="F178" s="352" t="s">
        <v>1309</v>
      </c>
      <c r="G178" s="330"/>
      <c r="H178" s="330" t="s">
        <v>1370</v>
      </c>
      <c r="I178" s="330" t="s">
        <v>1305</v>
      </c>
      <c r="J178" s="330">
        <v>50</v>
      </c>
      <c r="K178" s="374"/>
    </row>
    <row r="179" s="1" customFormat="1" ht="15" customHeight="1">
      <c r="B179" s="353"/>
      <c r="C179" s="330" t="s">
        <v>1311</v>
      </c>
      <c r="D179" s="330"/>
      <c r="E179" s="330"/>
      <c r="F179" s="352" t="s">
        <v>1303</v>
      </c>
      <c r="G179" s="330"/>
      <c r="H179" s="330" t="s">
        <v>1370</v>
      </c>
      <c r="I179" s="330" t="s">
        <v>1313</v>
      </c>
      <c r="J179" s="330"/>
      <c r="K179" s="374"/>
    </row>
    <row r="180" s="1" customFormat="1" ht="15" customHeight="1">
      <c r="B180" s="353"/>
      <c r="C180" s="330" t="s">
        <v>1322</v>
      </c>
      <c r="D180" s="330"/>
      <c r="E180" s="330"/>
      <c r="F180" s="352" t="s">
        <v>1309</v>
      </c>
      <c r="G180" s="330"/>
      <c r="H180" s="330" t="s">
        <v>1370</v>
      </c>
      <c r="I180" s="330" t="s">
        <v>1305</v>
      </c>
      <c r="J180" s="330">
        <v>50</v>
      </c>
      <c r="K180" s="374"/>
    </row>
    <row r="181" s="1" customFormat="1" ht="15" customHeight="1">
      <c r="B181" s="353"/>
      <c r="C181" s="330" t="s">
        <v>1330</v>
      </c>
      <c r="D181" s="330"/>
      <c r="E181" s="330"/>
      <c r="F181" s="352" t="s">
        <v>1309</v>
      </c>
      <c r="G181" s="330"/>
      <c r="H181" s="330" t="s">
        <v>1370</v>
      </c>
      <c r="I181" s="330" t="s">
        <v>1305</v>
      </c>
      <c r="J181" s="330">
        <v>50</v>
      </c>
      <c r="K181" s="374"/>
    </row>
    <row r="182" s="1" customFormat="1" ht="15" customHeight="1">
      <c r="B182" s="353"/>
      <c r="C182" s="330" t="s">
        <v>1328</v>
      </c>
      <c r="D182" s="330"/>
      <c r="E182" s="330"/>
      <c r="F182" s="352" t="s">
        <v>1309</v>
      </c>
      <c r="G182" s="330"/>
      <c r="H182" s="330" t="s">
        <v>1370</v>
      </c>
      <c r="I182" s="330" t="s">
        <v>1305</v>
      </c>
      <c r="J182" s="330">
        <v>50</v>
      </c>
      <c r="K182" s="374"/>
    </row>
    <row r="183" s="1" customFormat="1" ht="15" customHeight="1">
      <c r="B183" s="353"/>
      <c r="C183" s="330" t="s">
        <v>122</v>
      </c>
      <c r="D183" s="330"/>
      <c r="E183" s="330"/>
      <c r="F183" s="352" t="s">
        <v>1303</v>
      </c>
      <c r="G183" s="330"/>
      <c r="H183" s="330" t="s">
        <v>1371</v>
      </c>
      <c r="I183" s="330" t="s">
        <v>1372</v>
      </c>
      <c r="J183" s="330"/>
      <c r="K183" s="374"/>
    </row>
    <row r="184" s="1" customFormat="1" ht="15" customHeight="1">
      <c r="B184" s="353"/>
      <c r="C184" s="330" t="s">
        <v>65</v>
      </c>
      <c r="D184" s="330"/>
      <c r="E184" s="330"/>
      <c r="F184" s="352" t="s">
        <v>1303</v>
      </c>
      <c r="G184" s="330"/>
      <c r="H184" s="330" t="s">
        <v>1373</v>
      </c>
      <c r="I184" s="330" t="s">
        <v>1374</v>
      </c>
      <c r="J184" s="330">
        <v>1</v>
      </c>
      <c r="K184" s="374"/>
    </row>
    <row r="185" s="1" customFormat="1" ht="15" customHeight="1">
      <c r="B185" s="353"/>
      <c r="C185" s="330" t="s">
        <v>61</v>
      </c>
      <c r="D185" s="330"/>
      <c r="E185" s="330"/>
      <c r="F185" s="352" t="s">
        <v>1303</v>
      </c>
      <c r="G185" s="330"/>
      <c r="H185" s="330" t="s">
        <v>1375</v>
      </c>
      <c r="I185" s="330" t="s">
        <v>1305</v>
      </c>
      <c r="J185" s="330">
        <v>20</v>
      </c>
      <c r="K185" s="374"/>
    </row>
    <row r="186" s="1" customFormat="1" ht="15" customHeight="1">
      <c r="B186" s="353"/>
      <c r="C186" s="330" t="s">
        <v>62</v>
      </c>
      <c r="D186" s="330"/>
      <c r="E186" s="330"/>
      <c r="F186" s="352" t="s">
        <v>1303</v>
      </c>
      <c r="G186" s="330"/>
      <c r="H186" s="330" t="s">
        <v>1376</v>
      </c>
      <c r="I186" s="330" t="s">
        <v>1305</v>
      </c>
      <c r="J186" s="330">
        <v>255</v>
      </c>
      <c r="K186" s="374"/>
    </row>
    <row r="187" s="1" customFormat="1" ht="15" customHeight="1">
      <c r="B187" s="353"/>
      <c r="C187" s="330" t="s">
        <v>123</v>
      </c>
      <c r="D187" s="330"/>
      <c r="E187" s="330"/>
      <c r="F187" s="352" t="s">
        <v>1303</v>
      </c>
      <c r="G187" s="330"/>
      <c r="H187" s="330" t="s">
        <v>1267</v>
      </c>
      <c r="I187" s="330" t="s">
        <v>1305</v>
      </c>
      <c r="J187" s="330">
        <v>10</v>
      </c>
      <c r="K187" s="374"/>
    </row>
    <row r="188" s="1" customFormat="1" ht="15" customHeight="1">
      <c r="B188" s="353"/>
      <c r="C188" s="330" t="s">
        <v>124</v>
      </c>
      <c r="D188" s="330"/>
      <c r="E188" s="330"/>
      <c r="F188" s="352" t="s">
        <v>1303</v>
      </c>
      <c r="G188" s="330"/>
      <c r="H188" s="330" t="s">
        <v>1377</v>
      </c>
      <c r="I188" s="330" t="s">
        <v>1338</v>
      </c>
      <c r="J188" s="330"/>
      <c r="K188" s="374"/>
    </row>
    <row r="189" s="1" customFormat="1" ht="15" customHeight="1">
      <c r="B189" s="353"/>
      <c r="C189" s="330" t="s">
        <v>1378</v>
      </c>
      <c r="D189" s="330"/>
      <c r="E189" s="330"/>
      <c r="F189" s="352" t="s">
        <v>1303</v>
      </c>
      <c r="G189" s="330"/>
      <c r="H189" s="330" t="s">
        <v>1379</v>
      </c>
      <c r="I189" s="330" t="s">
        <v>1338</v>
      </c>
      <c r="J189" s="330"/>
      <c r="K189" s="374"/>
    </row>
    <row r="190" s="1" customFormat="1" ht="15" customHeight="1">
      <c r="B190" s="353"/>
      <c r="C190" s="330" t="s">
        <v>1367</v>
      </c>
      <c r="D190" s="330"/>
      <c r="E190" s="330"/>
      <c r="F190" s="352" t="s">
        <v>1303</v>
      </c>
      <c r="G190" s="330"/>
      <c r="H190" s="330" t="s">
        <v>1380</v>
      </c>
      <c r="I190" s="330" t="s">
        <v>1338</v>
      </c>
      <c r="J190" s="330"/>
      <c r="K190" s="374"/>
    </row>
    <row r="191" s="1" customFormat="1" ht="15" customHeight="1">
      <c r="B191" s="353"/>
      <c r="C191" s="330" t="s">
        <v>126</v>
      </c>
      <c r="D191" s="330"/>
      <c r="E191" s="330"/>
      <c r="F191" s="352" t="s">
        <v>1309</v>
      </c>
      <c r="G191" s="330"/>
      <c r="H191" s="330" t="s">
        <v>1381</v>
      </c>
      <c r="I191" s="330" t="s">
        <v>1305</v>
      </c>
      <c r="J191" s="330">
        <v>50</v>
      </c>
      <c r="K191" s="374"/>
    </row>
    <row r="192" s="1" customFormat="1" ht="15" customHeight="1">
      <c r="B192" s="353"/>
      <c r="C192" s="330" t="s">
        <v>1382</v>
      </c>
      <c r="D192" s="330"/>
      <c r="E192" s="330"/>
      <c r="F192" s="352" t="s">
        <v>1309</v>
      </c>
      <c r="G192" s="330"/>
      <c r="H192" s="330" t="s">
        <v>1383</v>
      </c>
      <c r="I192" s="330" t="s">
        <v>1384</v>
      </c>
      <c r="J192" s="330"/>
      <c r="K192" s="374"/>
    </row>
    <row r="193" s="1" customFormat="1" ht="15" customHeight="1">
      <c r="B193" s="353"/>
      <c r="C193" s="330" t="s">
        <v>1385</v>
      </c>
      <c r="D193" s="330"/>
      <c r="E193" s="330"/>
      <c r="F193" s="352" t="s">
        <v>1309</v>
      </c>
      <c r="G193" s="330"/>
      <c r="H193" s="330" t="s">
        <v>1386</v>
      </c>
      <c r="I193" s="330" t="s">
        <v>1384</v>
      </c>
      <c r="J193" s="330"/>
      <c r="K193" s="374"/>
    </row>
    <row r="194" s="1" customFormat="1" ht="15" customHeight="1">
      <c r="B194" s="353"/>
      <c r="C194" s="330" t="s">
        <v>1387</v>
      </c>
      <c r="D194" s="330"/>
      <c r="E194" s="330"/>
      <c r="F194" s="352" t="s">
        <v>1309</v>
      </c>
      <c r="G194" s="330"/>
      <c r="H194" s="330" t="s">
        <v>1388</v>
      </c>
      <c r="I194" s="330" t="s">
        <v>1384</v>
      </c>
      <c r="J194" s="330"/>
      <c r="K194" s="374"/>
    </row>
    <row r="195" s="1" customFormat="1" ht="15" customHeight="1">
      <c r="B195" s="353"/>
      <c r="C195" s="386" t="s">
        <v>1389</v>
      </c>
      <c r="D195" s="330"/>
      <c r="E195" s="330"/>
      <c r="F195" s="352" t="s">
        <v>1309</v>
      </c>
      <c r="G195" s="330"/>
      <c r="H195" s="330" t="s">
        <v>1390</v>
      </c>
      <c r="I195" s="330" t="s">
        <v>1391</v>
      </c>
      <c r="J195" s="387" t="s">
        <v>1392</v>
      </c>
      <c r="K195" s="374"/>
    </row>
    <row r="196" s="1" customFormat="1" ht="15" customHeight="1">
      <c r="B196" s="353"/>
      <c r="C196" s="337" t="s">
        <v>50</v>
      </c>
      <c r="D196" s="330"/>
      <c r="E196" s="330"/>
      <c r="F196" s="352" t="s">
        <v>1303</v>
      </c>
      <c r="G196" s="330"/>
      <c r="H196" s="327" t="s">
        <v>1393</v>
      </c>
      <c r="I196" s="330" t="s">
        <v>1394</v>
      </c>
      <c r="J196" s="330"/>
      <c r="K196" s="374"/>
    </row>
    <row r="197" s="1" customFormat="1" ht="15" customHeight="1">
      <c r="B197" s="353"/>
      <c r="C197" s="337" t="s">
        <v>1395</v>
      </c>
      <c r="D197" s="330"/>
      <c r="E197" s="330"/>
      <c r="F197" s="352" t="s">
        <v>1303</v>
      </c>
      <c r="G197" s="330"/>
      <c r="H197" s="330" t="s">
        <v>1396</v>
      </c>
      <c r="I197" s="330" t="s">
        <v>1338</v>
      </c>
      <c r="J197" s="330"/>
      <c r="K197" s="374"/>
    </row>
    <row r="198" s="1" customFormat="1" ht="15" customHeight="1">
      <c r="B198" s="353"/>
      <c r="C198" s="337" t="s">
        <v>1397</v>
      </c>
      <c r="D198" s="330"/>
      <c r="E198" s="330"/>
      <c r="F198" s="352" t="s">
        <v>1303</v>
      </c>
      <c r="G198" s="330"/>
      <c r="H198" s="330" t="s">
        <v>1398</v>
      </c>
      <c r="I198" s="330" t="s">
        <v>1338</v>
      </c>
      <c r="J198" s="330"/>
      <c r="K198" s="374"/>
    </row>
    <row r="199" s="1" customFormat="1" ht="15" customHeight="1">
      <c r="B199" s="353"/>
      <c r="C199" s="337" t="s">
        <v>1399</v>
      </c>
      <c r="D199" s="330"/>
      <c r="E199" s="330"/>
      <c r="F199" s="352" t="s">
        <v>1309</v>
      </c>
      <c r="G199" s="330"/>
      <c r="H199" s="330" t="s">
        <v>1400</v>
      </c>
      <c r="I199" s="330" t="s">
        <v>1338</v>
      </c>
      <c r="J199" s="330"/>
      <c r="K199" s="374"/>
    </row>
    <row r="200" s="1" customFormat="1" ht="15" customHeight="1">
      <c r="B200" s="380"/>
      <c r="C200" s="388"/>
      <c r="D200" s="362"/>
      <c r="E200" s="362"/>
      <c r="F200" s="362"/>
      <c r="G200" s="362"/>
      <c r="H200" s="362"/>
      <c r="I200" s="362"/>
      <c r="J200" s="362"/>
      <c r="K200" s="381"/>
    </row>
    <row r="201" s="1" customFormat="1" ht="18.75" customHeight="1">
      <c r="B201" s="327"/>
      <c r="C201" s="330"/>
      <c r="D201" s="330"/>
      <c r="E201" s="330"/>
      <c r="F201" s="352"/>
      <c r="G201" s="330"/>
      <c r="H201" s="330"/>
      <c r="I201" s="330"/>
      <c r="J201" s="330"/>
      <c r="K201" s="327"/>
    </row>
    <row r="202" s="1" customFormat="1" ht="18.75" customHeight="1"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</row>
    <row r="203" s="1" customFormat="1" ht="13.5">
      <c r="B203" s="317"/>
      <c r="C203" s="318"/>
      <c r="D203" s="318"/>
      <c r="E203" s="318"/>
      <c r="F203" s="318"/>
      <c r="G203" s="318"/>
      <c r="H203" s="318"/>
      <c r="I203" s="318"/>
      <c r="J203" s="318"/>
      <c r="K203" s="319"/>
    </row>
    <row r="204" s="1" customFormat="1" ht="21" customHeight="1">
      <c r="B204" s="320"/>
      <c r="C204" s="321" t="s">
        <v>1401</v>
      </c>
      <c r="D204" s="321"/>
      <c r="E204" s="321"/>
      <c r="F204" s="321"/>
      <c r="G204" s="321"/>
      <c r="H204" s="321"/>
      <c r="I204" s="321"/>
      <c r="J204" s="321"/>
      <c r="K204" s="322"/>
    </row>
    <row r="205" s="1" customFormat="1" ht="25.5" customHeight="1">
      <c r="B205" s="320"/>
      <c r="C205" s="389" t="s">
        <v>1402</v>
      </c>
      <c r="D205" s="389"/>
      <c r="E205" s="389"/>
      <c r="F205" s="389" t="s">
        <v>1403</v>
      </c>
      <c r="G205" s="390"/>
      <c r="H205" s="389" t="s">
        <v>1404</v>
      </c>
      <c r="I205" s="389"/>
      <c r="J205" s="389"/>
      <c r="K205" s="322"/>
    </row>
    <row r="206" s="1" customFormat="1" ht="5.25" customHeight="1">
      <c r="B206" s="353"/>
      <c r="C206" s="350"/>
      <c r="D206" s="350"/>
      <c r="E206" s="350"/>
      <c r="F206" s="350"/>
      <c r="G206" s="330"/>
      <c r="H206" s="350"/>
      <c r="I206" s="350"/>
      <c r="J206" s="350"/>
      <c r="K206" s="374"/>
    </row>
    <row r="207" s="1" customFormat="1" ht="15" customHeight="1">
      <c r="B207" s="353"/>
      <c r="C207" s="330" t="s">
        <v>1394</v>
      </c>
      <c r="D207" s="330"/>
      <c r="E207" s="330"/>
      <c r="F207" s="352" t="s">
        <v>51</v>
      </c>
      <c r="G207" s="330"/>
      <c r="H207" s="330" t="s">
        <v>1405</v>
      </c>
      <c r="I207" s="330"/>
      <c r="J207" s="330"/>
      <c r="K207" s="374"/>
    </row>
    <row r="208" s="1" customFormat="1" ht="15" customHeight="1">
      <c r="B208" s="353"/>
      <c r="C208" s="359"/>
      <c r="D208" s="330"/>
      <c r="E208" s="330"/>
      <c r="F208" s="352" t="s">
        <v>52</v>
      </c>
      <c r="G208" s="330"/>
      <c r="H208" s="330" t="s">
        <v>1406</v>
      </c>
      <c r="I208" s="330"/>
      <c r="J208" s="330"/>
      <c r="K208" s="374"/>
    </row>
    <row r="209" s="1" customFormat="1" ht="15" customHeight="1">
      <c r="B209" s="353"/>
      <c r="C209" s="359"/>
      <c r="D209" s="330"/>
      <c r="E209" s="330"/>
      <c r="F209" s="352" t="s">
        <v>55</v>
      </c>
      <c r="G209" s="330"/>
      <c r="H209" s="330" t="s">
        <v>1407</v>
      </c>
      <c r="I209" s="330"/>
      <c r="J209" s="330"/>
      <c r="K209" s="374"/>
    </row>
    <row r="210" s="1" customFormat="1" ht="15" customHeight="1">
      <c r="B210" s="353"/>
      <c r="C210" s="330"/>
      <c r="D210" s="330"/>
      <c r="E210" s="330"/>
      <c r="F210" s="352" t="s">
        <v>53</v>
      </c>
      <c r="G210" s="330"/>
      <c r="H210" s="330" t="s">
        <v>1408</v>
      </c>
      <c r="I210" s="330"/>
      <c r="J210" s="330"/>
      <c r="K210" s="374"/>
    </row>
    <row r="211" s="1" customFormat="1" ht="15" customHeight="1">
      <c r="B211" s="353"/>
      <c r="C211" s="330"/>
      <c r="D211" s="330"/>
      <c r="E211" s="330"/>
      <c r="F211" s="352" t="s">
        <v>54</v>
      </c>
      <c r="G211" s="330"/>
      <c r="H211" s="330" t="s">
        <v>1409</v>
      </c>
      <c r="I211" s="330"/>
      <c r="J211" s="330"/>
      <c r="K211" s="374"/>
    </row>
    <row r="212" s="1" customFormat="1" ht="15" customHeight="1">
      <c r="B212" s="353"/>
      <c r="C212" s="330"/>
      <c r="D212" s="330"/>
      <c r="E212" s="330"/>
      <c r="F212" s="352"/>
      <c r="G212" s="330"/>
      <c r="H212" s="330"/>
      <c r="I212" s="330"/>
      <c r="J212" s="330"/>
      <c r="K212" s="374"/>
    </row>
    <row r="213" s="1" customFormat="1" ht="15" customHeight="1">
      <c r="B213" s="353"/>
      <c r="C213" s="330" t="s">
        <v>1350</v>
      </c>
      <c r="D213" s="330"/>
      <c r="E213" s="330"/>
      <c r="F213" s="352" t="s">
        <v>86</v>
      </c>
      <c r="G213" s="330"/>
      <c r="H213" s="330" t="s">
        <v>1410</v>
      </c>
      <c r="I213" s="330"/>
      <c r="J213" s="330"/>
      <c r="K213" s="374"/>
    </row>
    <row r="214" s="1" customFormat="1" ht="15" customHeight="1">
      <c r="B214" s="353"/>
      <c r="C214" s="359"/>
      <c r="D214" s="330"/>
      <c r="E214" s="330"/>
      <c r="F214" s="352" t="s">
        <v>1248</v>
      </c>
      <c r="G214" s="330"/>
      <c r="H214" s="330" t="s">
        <v>1249</v>
      </c>
      <c r="I214" s="330"/>
      <c r="J214" s="330"/>
      <c r="K214" s="374"/>
    </row>
    <row r="215" s="1" customFormat="1" ht="15" customHeight="1">
      <c r="B215" s="353"/>
      <c r="C215" s="330"/>
      <c r="D215" s="330"/>
      <c r="E215" s="330"/>
      <c r="F215" s="352" t="s">
        <v>1246</v>
      </c>
      <c r="G215" s="330"/>
      <c r="H215" s="330" t="s">
        <v>1411</v>
      </c>
      <c r="I215" s="330"/>
      <c r="J215" s="330"/>
      <c r="K215" s="374"/>
    </row>
    <row r="216" s="1" customFormat="1" ht="15" customHeight="1">
      <c r="B216" s="391"/>
      <c r="C216" s="359"/>
      <c r="D216" s="359"/>
      <c r="E216" s="359"/>
      <c r="F216" s="352" t="s">
        <v>1250</v>
      </c>
      <c r="G216" s="337"/>
      <c r="H216" s="378" t="s">
        <v>1251</v>
      </c>
      <c r="I216" s="378"/>
      <c r="J216" s="378"/>
      <c r="K216" s="392"/>
    </row>
    <row r="217" s="1" customFormat="1" ht="15" customHeight="1">
      <c r="B217" s="391"/>
      <c r="C217" s="359"/>
      <c r="D217" s="359"/>
      <c r="E217" s="359"/>
      <c r="F217" s="352" t="s">
        <v>1131</v>
      </c>
      <c r="G217" s="337"/>
      <c r="H217" s="378" t="s">
        <v>1412</v>
      </c>
      <c r="I217" s="378"/>
      <c r="J217" s="378"/>
      <c r="K217" s="392"/>
    </row>
    <row r="218" s="1" customFormat="1" ht="15" customHeight="1">
      <c r="B218" s="391"/>
      <c r="C218" s="359"/>
      <c r="D218" s="359"/>
      <c r="E218" s="359"/>
      <c r="F218" s="393"/>
      <c r="G218" s="337"/>
      <c r="H218" s="394"/>
      <c r="I218" s="394"/>
      <c r="J218" s="394"/>
      <c r="K218" s="392"/>
    </row>
    <row r="219" s="1" customFormat="1" ht="15" customHeight="1">
      <c r="B219" s="391"/>
      <c r="C219" s="330" t="s">
        <v>1374</v>
      </c>
      <c r="D219" s="359"/>
      <c r="E219" s="359"/>
      <c r="F219" s="352">
        <v>1</v>
      </c>
      <c r="G219" s="337"/>
      <c r="H219" s="378" t="s">
        <v>1413</v>
      </c>
      <c r="I219" s="378"/>
      <c r="J219" s="378"/>
      <c r="K219" s="392"/>
    </row>
    <row r="220" s="1" customFormat="1" ht="15" customHeight="1">
      <c r="B220" s="391"/>
      <c r="C220" s="359"/>
      <c r="D220" s="359"/>
      <c r="E220" s="359"/>
      <c r="F220" s="352">
        <v>2</v>
      </c>
      <c r="G220" s="337"/>
      <c r="H220" s="378" t="s">
        <v>1414</v>
      </c>
      <c r="I220" s="378"/>
      <c r="J220" s="378"/>
      <c r="K220" s="392"/>
    </row>
    <row r="221" s="1" customFormat="1" ht="15" customHeight="1">
      <c r="B221" s="391"/>
      <c r="C221" s="359"/>
      <c r="D221" s="359"/>
      <c r="E221" s="359"/>
      <c r="F221" s="352">
        <v>3</v>
      </c>
      <c r="G221" s="337"/>
      <c r="H221" s="378" t="s">
        <v>1415</v>
      </c>
      <c r="I221" s="378"/>
      <c r="J221" s="378"/>
      <c r="K221" s="392"/>
    </row>
    <row r="222" s="1" customFormat="1" ht="15" customHeight="1">
      <c r="B222" s="391"/>
      <c r="C222" s="359"/>
      <c r="D222" s="359"/>
      <c r="E222" s="359"/>
      <c r="F222" s="352">
        <v>4</v>
      </c>
      <c r="G222" s="337"/>
      <c r="H222" s="378" t="s">
        <v>1416</v>
      </c>
      <c r="I222" s="378"/>
      <c r="J222" s="378"/>
      <c r="K222" s="392"/>
    </row>
    <row r="223" s="1" customFormat="1" ht="12.75" customHeight="1">
      <c r="B223" s="395"/>
      <c r="C223" s="396"/>
      <c r="D223" s="396"/>
      <c r="E223" s="396"/>
      <c r="F223" s="396"/>
      <c r="G223" s="396"/>
      <c r="H223" s="396"/>
      <c r="I223" s="396"/>
      <c r="J223" s="396"/>
      <c r="K223" s="39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Horák Jiří, Ing.</dc:creator>
  <cp:lastModifiedBy>Horák Jiří, Ing.</cp:lastModifiedBy>
  <dcterms:created xsi:type="dcterms:W3CDTF">2020-02-25T13:16:25Z</dcterms:created>
  <dcterms:modified xsi:type="dcterms:W3CDTF">2020-02-25T13:16:34Z</dcterms:modified>
</cp:coreProperties>
</file>