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Č11 - 1.TK Ohníč-Světec" sheetId="2" r:id="rId2"/>
    <sheet name="Č21 - Oprava zab.zař. Svě..." sheetId="3" r:id="rId3"/>
    <sheet name="Č31 - VRN - změna_1" sheetId="4" r:id="rId4"/>
    <sheet name="Seznam figur" sheetId="5" r:id="rId5"/>
    <sheet name="Pokyny pro vyplnění" sheetId="6" r:id="rId6"/>
  </sheets>
  <definedNames>
    <definedName name="_xlnm.Print_Area" localSheetId="0">'Rekapitulace zakázky'!$D$4:$AO$36,'Rekapitulace zakázky'!$C$42:$AQ$61</definedName>
    <definedName name="_xlnm.Print_Titles" localSheetId="0">'Rekapitulace zakázky'!$52:$52</definedName>
    <definedName name="_xlnm._FilterDatabase" localSheetId="1" hidden="1">'Č11 - 1.TK Ohníč-Světec'!$C$86:$K$384</definedName>
    <definedName name="_xlnm.Print_Area" localSheetId="1">'Č11 - 1.TK Ohníč-Světec'!$C$4:$J$41,'Č11 - 1.TK Ohníč-Světec'!$C$47:$J$66,'Č11 - 1.TK Ohníč-Světec'!$C$72:$K$384</definedName>
    <definedName name="_xlnm.Print_Titles" localSheetId="1">'Č11 - 1.TK Ohníč-Světec'!$86:$86</definedName>
    <definedName name="_xlnm._FilterDatabase" localSheetId="2" hidden="1">'Č21 - Oprava zab.zař. Svě...'!$C$85:$K$120</definedName>
    <definedName name="_xlnm.Print_Area" localSheetId="2">'Č21 - Oprava zab.zař. Svě...'!$C$4:$J$41,'Č21 - Oprava zab.zař. Svě...'!$C$47:$J$65,'Č21 - Oprava zab.zař. Svě...'!$C$71:$K$120</definedName>
    <definedName name="_xlnm.Print_Titles" localSheetId="2">'Č21 - Oprava zab.zař. Svě...'!$85:$85</definedName>
    <definedName name="_xlnm._FilterDatabase" localSheetId="3" hidden="1">'Č31 - VRN - změna_1'!$C$85:$K$118</definedName>
    <definedName name="_xlnm.Print_Area" localSheetId="3">'Č31 - VRN - změna_1'!$C$4:$J$41,'Č31 - VRN - změna_1'!$C$47:$J$65,'Č31 - VRN - změna_1'!$C$71:$K$118</definedName>
    <definedName name="_xlnm.Print_Titles" localSheetId="3">'Č31 - VRN - změna_1'!$85:$85</definedName>
    <definedName name="_xlnm.Print_Area" localSheetId="4">'Seznam figur'!$C$4:$G$149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9"/>
  <c r="J38"/>
  <c i="1" r="AY60"/>
  <c i="4" r="J37"/>
  <c i="1" r="AX60"/>
  <c i="4" r="BI117"/>
  <c r="BH117"/>
  <c r="BF117"/>
  <c r="BE117"/>
  <c r="T117"/>
  <c r="R117"/>
  <c r="P117"/>
  <c r="BI115"/>
  <c r="BH115"/>
  <c r="BF115"/>
  <c r="BE115"/>
  <c r="T115"/>
  <c r="R115"/>
  <c r="P115"/>
  <c r="BI113"/>
  <c r="BH113"/>
  <c r="BF113"/>
  <c r="BE113"/>
  <c r="T113"/>
  <c r="R113"/>
  <c r="P113"/>
  <c r="BI111"/>
  <c r="BH111"/>
  <c r="BF111"/>
  <c r="BE111"/>
  <c r="T111"/>
  <c r="R111"/>
  <c r="P111"/>
  <c r="BI106"/>
  <c r="BH106"/>
  <c r="BF106"/>
  <c r="BE106"/>
  <c r="T106"/>
  <c r="R106"/>
  <c r="P106"/>
  <c r="BI104"/>
  <c r="BH104"/>
  <c r="BF104"/>
  <c r="BE104"/>
  <c r="T104"/>
  <c r="R104"/>
  <c r="P104"/>
  <c r="BI102"/>
  <c r="BH102"/>
  <c r="BF102"/>
  <c r="BE102"/>
  <c r="T102"/>
  <c r="R102"/>
  <c r="P102"/>
  <c r="BI99"/>
  <c r="BH99"/>
  <c r="BF99"/>
  <c r="BE99"/>
  <c r="T99"/>
  <c r="R99"/>
  <c r="P99"/>
  <c r="BI97"/>
  <c r="BH97"/>
  <c r="BF97"/>
  <c r="BE97"/>
  <c r="T97"/>
  <c r="R97"/>
  <c r="P97"/>
  <c r="BI93"/>
  <c r="BH93"/>
  <c r="BF93"/>
  <c r="BE93"/>
  <c r="T93"/>
  <c r="R93"/>
  <c r="P93"/>
  <c r="BI91"/>
  <c r="BH91"/>
  <c r="BF91"/>
  <c r="BE91"/>
  <c r="T91"/>
  <c r="R91"/>
  <c r="P91"/>
  <c r="BI89"/>
  <c r="BH89"/>
  <c r="BF89"/>
  <c r="BE89"/>
  <c r="T89"/>
  <c r="R89"/>
  <c r="P89"/>
  <c r="BI87"/>
  <c r="BH87"/>
  <c r="BF87"/>
  <c r="BE87"/>
  <c r="T87"/>
  <c r="R87"/>
  <c r="P87"/>
  <c r="J83"/>
  <c r="J82"/>
  <c r="F82"/>
  <c r="J80"/>
  <c r="F80"/>
  <c r="E78"/>
  <c r="J59"/>
  <c r="J58"/>
  <c r="F58"/>
  <c r="F56"/>
  <c r="E54"/>
  <c r="J20"/>
  <c r="E20"/>
  <c r="F83"/>
  <c r="J19"/>
  <c r="J14"/>
  <c r="J56"/>
  <c r="E7"/>
  <c r="E74"/>
  <c i="3" r="J39"/>
  <c r="J38"/>
  <c i="1" r="AY58"/>
  <c i="3" r="J37"/>
  <c i="1" r="AX58"/>
  <c i="3" r="BI119"/>
  <c r="BH119"/>
  <c r="BF119"/>
  <c r="BE119"/>
  <c r="T119"/>
  <c r="R119"/>
  <c r="P119"/>
  <c r="BI117"/>
  <c r="BH117"/>
  <c r="BF117"/>
  <c r="BE117"/>
  <c r="T117"/>
  <c r="R117"/>
  <c r="P117"/>
  <c r="BI115"/>
  <c r="BH115"/>
  <c r="BF115"/>
  <c r="BE115"/>
  <c r="T115"/>
  <c r="R115"/>
  <c r="P115"/>
  <c r="BI113"/>
  <c r="BH113"/>
  <c r="BF113"/>
  <c r="BE113"/>
  <c r="T113"/>
  <c r="R113"/>
  <c r="P113"/>
  <c r="BI111"/>
  <c r="BH111"/>
  <c r="BF111"/>
  <c r="BE111"/>
  <c r="T111"/>
  <c r="R111"/>
  <c r="P111"/>
  <c r="BI109"/>
  <c r="BH109"/>
  <c r="BF109"/>
  <c r="BE109"/>
  <c r="T109"/>
  <c r="R109"/>
  <c r="P109"/>
  <c r="BI106"/>
  <c r="BH106"/>
  <c r="BF106"/>
  <c r="BE106"/>
  <c r="T106"/>
  <c r="R106"/>
  <c r="P106"/>
  <c r="BI104"/>
  <c r="BH104"/>
  <c r="BF104"/>
  <c r="BE104"/>
  <c r="T104"/>
  <c r="R104"/>
  <c r="P104"/>
  <c r="BI102"/>
  <c r="BH102"/>
  <c r="BF102"/>
  <c r="BE102"/>
  <c r="T102"/>
  <c r="R102"/>
  <c r="P102"/>
  <c r="BI100"/>
  <c r="BH100"/>
  <c r="BF100"/>
  <c r="BE100"/>
  <c r="T100"/>
  <c r="R100"/>
  <c r="P100"/>
  <c r="BI98"/>
  <c r="BH98"/>
  <c r="BF98"/>
  <c r="BE98"/>
  <c r="T98"/>
  <c r="R98"/>
  <c r="P98"/>
  <c r="BI96"/>
  <c r="BH96"/>
  <c r="BF96"/>
  <c r="BE96"/>
  <c r="T96"/>
  <c r="R96"/>
  <c r="P96"/>
  <c r="BI94"/>
  <c r="BH94"/>
  <c r="BF94"/>
  <c r="BE94"/>
  <c r="T94"/>
  <c r="R94"/>
  <c r="P94"/>
  <c r="BI92"/>
  <c r="BH92"/>
  <c r="BF92"/>
  <c r="BE92"/>
  <c r="T92"/>
  <c r="R92"/>
  <c r="P92"/>
  <c r="BI90"/>
  <c r="BH90"/>
  <c r="BF90"/>
  <c r="BE90"/>
  <c r="T90"/>
  <c r="R90"/>
  <c r="P90"/>
  <c r="BI88"/>
  <c r="BH88"/>
  <c r="BF88"/>
  <c r="BE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74"/>
  <c i="2" r="J39"/>
  <c r="J38"/>
  <c i="1" r="AY56"/>
  <c i="2" r="J37"/>
  <c i="1" r="AX56"/>
  <c i="2" r="BI379"/>
  <c r="BH379"/>
  <c r="BF379"/>
  <c r="BE379"/>
  <c r="T379"/>
  <c r="R379"/>
  <c r="P379"/>
  <c r="BI372"/>
  <c r="BH372"/>
  <c r="BF372"/>
  <c r="BE372"/>
  <c r="T372"/>
  <c r="R372"/>
  <c r="P372"/>
  <c r="BI368"/>
  <c r="BH368"/>
  <c r="BF368"/>
  <c r="BE368"/>
  <c r="T368"/>
  <c r="R368"/>
  <c r="P368"/>
  <c r="BI361"/>
  <c r="BH361"/>
  <c r="BF361"/>
  <c r="BE361"/>
  <c r="T361"/>
  <c r="R361"/>
  <c r="P361"/>
  <c r="BI356"/>
  <c r="BH356"/>
  <c r="BF356"/>
  <c r="BE356"/>
  <c r="T356"/>
  <c r="R356"/>
  <c r="P356"/>
  <c r="BI351"/>
  <c r="BH351"/>
  <c r="BF351"/>
  <c r="BE351"/>
  <c r="T351"/>
  <c r="R351"/>
  <c r="P351"/>
  <c r="BI343"/>
  <c r="BH343"/>
  <c r="BF343"/>
  <c r="BE343"/>
  <c r="T343"/>
  <c r="R343"/>
  <c r="P343"/>
  <c r="BI338"/>
  <c r="BH338"/>
  <c r="BF338"/>
  <c r="BE338"/>
  <c r="T338"/>
  <c r="R338"/>
  <c r="P338"/>
  <c r="BI335"/>
  <c r="BH335"/>
  <c r="BF335"/>
  <c r="BE335"/>
  <c r="T335"/>
  <c r="R335"/>
  <c r="P335"/>
  <c r="BI332"/>
  <c r="BH332"/>
  <c r="BF332"/>
  <c r="BE332"/>
  <c r="T332"/>
  <c r="R332"/>
  <c r="P332"/>
  <c r="BI328"/>
  <c r="BH328"/>
  <c r="BF328"/>
  <c r="BE328"/>
  <c r="T328"/>
  <c r="R328"/>
  <c r="P328"/>
  <c r="BI323"/>
  <c r="BH323"/>
  <c r="BF323"/>
  <c r="BE323"/>
  <c r="T323"/>
  <c r="R323"/>
  <c r="P323"/>
  <c r="BI318"/>
  <c r="BH318"/>
  <c r="BF318"/>
  <c r="BE318"/>
  <c r="T318"/>
  <c r="R318"/>
  <c r="P318"/>
  <c r="BI315"/>
  <c r="BH315"/>
  <c r="BF315"/>
  <c r="BE315"/>
  <c r="T315"/>
  <c r="R315"/>
  <c r="P315"/>
  <c r="BI312"/>
  <c r="BH312"/>
  <c r="BF312"/>
  <c r="BE312"/>
  <c r="T312"/>
  <c r="R312"/>
  <c r="P312"/>
  <c r="BI309"/>
  <c r="BH309"/>
  <c r="BF309"/>
  <c r="BE309"/>
  <c r="T309"/>
  <c r="R309"/>
  <c r="P309"/>
  <c r="BI307"/>
  <c r="BH307"/>
  <c r="BF307"/>
  <c r="BE307"/>
  <c r="T307"/>
  <c r="R307"/>
  <c r="P307"/>
  <c r="BI305"/>
  <c r="BH305"/>
  <c r="BF305"/>
  <c r="BE305"/>
  <c r="T305"/>
  <c r="R305"/>
  <c r="P305"/>
  <c r="BI303"/>
  <c r="BH303"/>
  <c r="BF303"/>
  <c r="BE303"/>
  <c r="T303"/>
  <c r="R303"/>
  <c r="P303"/>
  <c r="BI301"/>
  <c r="BH301"/>
  <c r="BF301"/>
  <c r="BE301"/>
  <c r="T301"/>
  <c r="R301"/>
  <c r="P301"/>
  <c r="BI298"/>
  <c r="BH298"/>
  <c r="BF298"/>
  <c r="BE298"/>
  <c r="T298"/>
  <c r="R298"/>
  <c r="P298"/>
  <c r="BI295"/>
  <c r="BH295"/>
  <c r="BF295"/>
  <c r="BE295"/>
  <c r="T295"/>
  <c r="R295"/>
  <c r="P295"/>
  <c r="BI292"/>
  <c r="BH292"/>
  <c r="BF292"/>
  <c r="BE292"/>
  <c r="T292"/>
  <c r="R292"/>
  <c r="P292"/>
  <c r="BI289"/>
  <c r="BH289"/>
  <c r="BF289"/>
  <c r="BE289"/>
  <c r="T289"/>
  <c r="R289"/>
  <c r="P289"/>
  <c r="BI286"/>
  <c r="BH286"/>
  <c r="BF286"/>
  <c r="BE286"/>
  <c r="T286"/>
  <c r="R286"/>
  <c r="P286"/>
  <c r="BI283"/>
  <c r="BH283"/>
  <c r="BF283"/>
  <c r="BE283"/>
  <c r="T283"/>
  <c r="R283"/>
  <c r="P283"/>
  <c r="BI280"/>
  <c r="BH280"/>
  <c r="BF280"/>
  <c r="BE280"/>
  <c r="T280"/>
  <c r="R280"/>
  <c r="P280"/>
  <c r="BI277"/>
  <c r="BH277"/>
  <c r="BF277"/>
  <c r="BE277"/>
  <c r="T277"/>
  <c r="R277"/>
  <c r="P277"/>
  <c r="BI274"/>
  <c r="BH274"/>
  <c r="BF274"/>
  <c r="BE274"/>
  <c r="T274"/>
  <c r="R274"/>
  <c r="P274"/>
  <c r="BI271"/>
  <c r="BH271"/>
  <c r="BF271"/>
  <c r="BE271"/>
  <c r="T271"/>
  <c r="R271"/>
  <c r="P271"/>
  <c r="BI268"/>
  <c r="BH268"/>
  <c r="BF268"/>
  <c r="BE268"/>
  <c r="T268"/>
  <c r="R268"/>
  <c r="P268"/>
  <c r="BI265"/>
  <c r="BH265"/>
  <c r="BF265"/>
  <c r="BE265"/>
  <c r="T265"/>
  <c r="R265"/>
  <c r="P265"/>
  <c r="BI260"/>
  <c r="BH260"/>
  <c r="BF260"/>
  <c r="BE260"/>
  <c r="T260"/>
  <c r="R260"/>
  <c r="P260"/>
  <c r="BI255"/>
  <c r="BH255"/>
  <c r="BF255"/>
  <c r="BE255"/>
  <c r="T255"/>
  <c r="R255"/>
  <c r="P255"/>
  <c r="BI250"/>
  <c r="BH250"/>
  <c r="BF250"/>
  <c r="BE250"/>
  <c r="T250"/>
  <c r="R250"/>
  <c r="P250"/>
  <c r="BI245"/>
  <c r="BH245"/>
  <c r="BF245"/>
  <c r="BE245"/>
  <c r="T245"/>
  <c r="R245"/>
  <c r="P245"/>
  <c r="BI238"/>
  <c r="BH238"/>
  <c r="BF238"/>
  <c r="BE238"/>
  <c r="T238"/>
  <c r="R238"/>
  <c r="P238"/>
  <c r="BI236"/>
  <c r="BH236"/>
  <c r="BF236"/>
  <c r="BE236"/>
  <c r="T236"/>
  <c r="R236"/>
  <c r="P236"/>
  <c r="BI232"/>
  <c r="BH232"/>
  <c r="BF232"/>
  <c r="BE232"/>
  <c r="T232"/>
  <c r="R232"/>
  <c r="P232"/>
  <c r="BI226"/>
  <c r="BH226"/>
  <c r="BF226"/>
  <c r="BE226"/>
  <c r="T226"/>
  <c r="R226"/>
  <c r="P226"/>
  <c r="BI222"/>
  <c r="BH222"/>
  <c r="BF222"/>
  <c r="BE222"/>
  <c r="T222"/>
  <c r="R222"/>
  <c r="P222"/>
  <c r="BI217"/>
  <c r="BH217"/>
  <c r="BF217"/>
  <c r="BE217"/>
  <c r="T217"/>
  <c r="R217"/>
  <c r="P217"/>
  <c r="BI212"/>
  <c r="BH212"/>
  <c r="BF212"/>
  <c r="BE212"/>
  <c r="T212"/>
  <c r="R212"/>
  <c r="P212"/>
  <c r="BI206"/>
  <c r="BH206"/>
  <c r="BF206"/>
  <c r="BE206"/>
  <c r="T206"/>
  <c r="R206"/>
  <c r="P206"/>
  <c r="BI201"/>
  <c r="BH201"/>
  <c r="BF201"/>
  <c r="BE201"/>
  <c r="T201"/>
  <c r="R201"/>
  <c r="P201"/>
  <c r="BI194"/>
  <c r="BH194"/>
  <c r="BF194"/>
  <c r="BE194"/>
  <c r="T194"/>
  <c r="R194"/>
  <c r="P194"/>
  <c r="BI189"/>
  <c r="BH189"/>
  <c r="BF189"/>
  <c r="BE189"/>
  <c r="T189"/>
  <c r="R189"/>
  <c r="P189"/>
  <c r="BI186"/>
  <c r="BH186"/>
  <c r="BF186"/>
  <c r="BE186"/>
  <c r="T186"/>
  <c r="R186"/>
  <c r="P186"/>
  <c r="BI183"/>
  <c r="BH183"/>
  <c r="BF183"/>
  <c r="BE183"/>
  <c r="T183"/>
  <c r="R183"/>
  <c r="P183"/>
  <c r="BI179"/>
  <c r="BH179"/>
  <c r="BF179"/>
  <c r="BE179"/>
  <c r="T179"/>
  <c r="R179"/>
  <c r="P179"/>
  <c r="BI175"/>
  <c r="BH175"/>
  <c r="BF175"/>
  <c r="BE175"/>
  <c r="T175"/>
  <c r="R175"/>
  <c r="P175"/>
  <c r="BI169"/>
  <c r="BH169"/>
  <c r="BF169"/>
  <c r="BE169"/>
  <c r="T169"/>
  <c r="R169"/>
  <c r="P169"/>
  <c r="BI166"/>
  <c r="BH166"/>
  <c r="BF166"/>
  <c r="BE166"/>
  <c r="T166"/>
  <c r="R166"/>
  <c r="P166"/>
  <c r="BI163"/>
  <c r="BH163"/>
  <c r="BF163"/>
  <c r="BE163"/>
  <c r="T163"/>
  <c r="R163"/>
  <c r="P163"/>
  <c r="BI158"/>
  <c r="BH158"/>
  <c r="BF158"/>
  <c r="BE158"/>
  <c r="T158"/>
  <c r="R158"/>
  <c r="P158"/>
  <c r="BI154"/>
  <c r="BH154"/>
  <c r="BF154"/>
  <c r="BE154"/>
  <c r="T154"/>
  <c r="R154"/>
  <c r="P154"/>
  <c r="BI148"/>
  <c r="BH148"/>
  <c r="BF148"/>
  <c r="BE148"/>
  <c r="T148"/>
  <c r="R148"/>
  <c r="P148"/>
  <c r="BI144"/>
  <c r="BH144"/>
  <c r="BF144"/>
  <c r="BE144"/>
  <c r="T144"/>
  <c r="R144"/>
  <c r="P144"/>
  <c r="BI140"/>
  <c r="BH140"/>
  <c r="BF140"/>
  <c r="BE140"/>
  <c r="T140"/>
  <c r="R140"/>
  <c r="P140"/>
  <c r="BI136"/>
  <c r="BH136"/>
  <c r="BF136"/>
  <c r="BE136"/>
  <c r="T136"/>
  <c r="R136"/>
  <c r="P136"/>
  <c r="BI131"/>
  <c r="BH131"/>
  <c r="BF131"/>
  <c r="BE131"/>
  <c r="T131"/>
  <c r="R131"/>
  <c r="P131"/>
  <c r="BI127"/>
  <c r="BH127"/>
  <c r="BF127"/>
  <c r="BE127"/>
  <c r="T127"/>
  <c r="R127"/>
  <c r="P127"/>
  <c r="BI124"/>
  <c r="BH124"/>
  <c r="BF124"/>
  <c r="BE124"/>
  <c r="T124"/>
  <c r="R124"/>
  <c r="P124"/>
  <c r="BI121"/>
  <c r="BH121"/>
  <c r="BF121"/>
  <c r="BE121"/>
  <c r="T121"/>
  <c r="R121"/>
  <c r="P121"/>
  <c r="BI118"/>
  <c r="BH118"/>
  <c r="BF118"/>
  <c r="BE118"/>
  <c r="T118"/>
  <c r="R118"/>
  <c r="P118"/>
  <c r="BI112"/>
  <c r="BH112"/>
  <c r="BF112"/>
  <c r="BE112"/>
  <c r="T112"/>
  <c r="R112"/>
  <c r="P112"/>
  <c r="BI109"/>
  <c r="BH109"/>
  <c r="BF109"/>
  <c r="BE109"/>
  <c r="T109"/>
  <c r="R109"/>
  <c r="P109"/>
  <c r="BI106"/>
  <c r="BH106"/>
  <c r="BF106"/>
  <c r="BE106"/>
  <c r="T106"/>
  <c r="R106"/>
  <c r="P106"/>
  <c r="BI100"/>
  <c r="BH100"/>
  <c r="BF100"/>
  <c r="BE100"/>
  <c r="T100"/>
  <c r="R100"/>
  <c r="P100"/>
  <c r="BI96"/>
  <c r="BH96"/>
  <c r="BF96"/>
  <c r="BE96"/>
  <c r="T96"/>
  <c r="R96"/>
  <c r="P96"/>
  <c r="BI91"/>
  <c r="BH91"/>
  <c r="BF91"/>
  <c r="BE91"/>
  <c r="T91"/>
  <c r="R91"/>
  <c r="P91"/>
  <c r="BI88"/>
  <c r="BH88"/>
  <c r="BF88"/>
  <c r="BE88"/>
  <c r="T88"/>
  <c r="R88"/>
  <c r="P88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1" r="L50"/>
  <c r="AM50"/>
  <c r="AM49"/>
  <c r="L49"/>
  <c r="AM47"/>
  <c r="L47"/>
  <c r="L45"/>
  <c r="L44"/>
  <c i="4" r="J106"/>
  <c r="BK104"/>
  <c r="J93"/>
  <c r="J91"/>
  <c r="J89"/>
  <c r="J87"/>
  <c i="3" r="J119"/>
  <c r="BK117"/>
  <c r="BK115"/>
  <c r="BK113"/>
  <c r="J111"/>
  <c r="J109"/>
  <c r="BK104"/>
  <c r="J100"/>
  <c r="J98"/>
  <c r="J96"/>
  <c r="BK94"/>
  <c r="BK92"/>
  <c r="J90"/>
  <c r="BK88"/>
  <c i="2" r="J379"/>
  <c r="BK372"/>
  <c r="BK368"/>
  <c r="J361"/>
  <c r="J343"/>
  <c r="BK332"/>
  <c r="J323"/>
  <c r="J318"/>
  <c r="J309"/>
  <c r="J303"/>
  <c r="J301"/>
  <c r="BK298"/>
  <c r="J295"/>
  <c r="J292"/>
  <c r="J286"/>
  <c r="J283"/>
  <c r="J277"/>
  <c r="J271"/>
  <c r="J268"/>
  <c r="BK265"/>
  <c r="BK236"/>
  <c r="J212"/>
  <c r="J206"/>
  <c r="J189"/>
  <c r="BK186"/>
  <c r="BK183"/>
  <c r="BK175"/>
  <c r="BK169"/>
  <c r="BK163"/>
  <c r="J158"/>
  <c r="BK154"/>
  <c r="BK148"/>
  <c r="J140"/>
  <c r="J131"/>
  <c r="BK127"/>
  <c r="BK121"/>
  <c r="J112"/>
  <c r="J109"/>
  <c r="BK106"/>
  <c r="J96"/>
  <c r="J91"/>
  <c r="J88"/>
  <c i="4" r="BK117"/>
  <c r="J117"/>
  <c r="BK115"/>
  <c r="J115"/>
  <c r="BK113"/>
  <c r="J113"/>
  <c r="BK111"/>
  <c r="J111"/>
  <c r="J104"/>
  <c r="BK102"/>
  <c r="J102"/>
  <c r="BK99"/>
  <c r="J99"/>
  <c r="BK97"/>
  <c r="J97"/>
  <c r="BK93"/>
  <c r="BK91"/>
  <c r="BK89"/>
  <c r="BK87"/>
  <c i="3" r="J106"/>
  <c r="J102"/>
  <c r="BK100"/>
  <c r="BK98"/>
  <c r="BK96"/>
  <c r="BK90"/>
  <c r="J88"/>
  <c i="2" r="BK356"/>
  <c r="J351"/>
  <c r="BK338"/>
  <c r="J335"/>
  <c r="J328"/>
  <c r="BK318"/>
  <c r="J315"/>
  <c r="J312"/>
  <c r="BK309"/>
  <c r="BK307"/>
  <c r="J305"/>
  <c r="BK303"/>
  <c r="J298"/>
  <c r="BK295"/>
  <c r="BK289"/>
  <c r="BK286"/>
  <c r="BK283"/>
  <c r="BK280"/>
  <c r="BK277"/>
  <c r="BK274"/>
  <c r="BK268"/>
  <c r="J265"/>
  <c r="J260"/>
  <c r="J255"/>
  <c r="BK250"/>
  <c r="BK245"/>
  <c r="BK238"/>
  <c r="BK232"/>
  <c r="J226"/>
  <c r="J222"/>
  <c r="J217"/>
  <c r="BK212"/>
  <c r="BK201"/>
  <c r="J201"/>
  <c r="BK194"/>
  <c r="BK189"/>
  <c r="BK179"/>
  <c r="J175"/>
  <c r="J169"/>
  <c r="BK166"/>
  <c r="BK158"/>
  <c r="J148"/>
  <c r="BK144"/>
  <c r="J136"/>
  <c r="J127"/>
  <c r="J124"/>
  <c r="J121"/>
  <c r="BK118"/>
  <c r="BK112"/>
  <c r="BK100"/>
  <c r="BK96"/>
  <c r="BK88"/>
  <c i="1" r="AS59"/>
  <c r="AS55"/>
  <c i="4" r="BK106"/>
  <c i="3" r="BK119"/>
  <c r="J117"/>
  <c r="J115"/>
  <c r="J113"/>
  <c r="BK111"/>
  <c r="BK109"/>
  <c r="BK106"/>
  <c r="J104"/>
  <c r="BK102"/>
  <c r="J94"/>
  <c r="J92"/>
  <c i="2" r="BK379"/>
  <c r="J372"/>
  <c r="J368"/>
  <c r="BK361"/>
  <c r="J356"/>
  <c r="BK351"/>
  <c r="BK343"/>
  <c r="J338"/>
  <c r="BK335"/>
  <c r="J332"/>
  <c r="BK328"/>
  <c r="BK323"/>
  <c r="BK315"/>
  <c r="BK312"/>
  <c r="J307"/>
  <c r="BK305"/>
  <c r="BK301"/>
  <c r="BK292"/>
  <c r="J289"/>
  <c r="J280"/>
  <c r="J274"/>
  <c r="BK271"/>
  <c r="BK260"/>
  <c r="BK255"/>
  <c r="J250"/>
  <c r="J245"/>
  <c r="J238"/>
  <c r="J236"/>
  <c r="J232"/>
  <c r="BK226"/>
  <c r="BK222"/>
  <c r="BK217"/>
  <c r="BK206"/>
  <c r="J194"/>
  <c r="J186"/>
  <c r="J183"/>
  <c r="J179"/>
  <c r="J166"/>
  <c r="J163"/>
  <c r="J154"/>
  <c r="J144"/>
  <c r="BK140"/>
  <c r="BK136"/>
  <c r="BK131"/>
  <c r="BK124"/>
  <c r="J118"/>
  <c r="BK109"/>
  <c r="J106"/>
  <c r="J100"/>
  <c r="BK91"/>
  <c i="1" r="AS57"/>
  <c i="2" l="1" r="P322"/>
  <c r="P321"/>
  <c r="P87"/>
  <c i="1" r="AU56"/>
  <c i="3" r="BK87"/>
  <c r="J87"/>
  <c r="J64"/>
  <c r="T87"/>
  <c r="T86"/>
  <c i="4" r="P110"/>
  <c r="P86"/>
  <c i="1" r="AU60"/>
  <c i="2" r="R322"/>
  <c r="R321"/>
  <c r="R87"/>
  <c i="3" r="P87"/>
  <c r="P86"/>
  <c i="1" r="AU58"/>
  <c i="3" r="R87"/>
  <c r="R86"/>
  <c i="4" r="R110"/>
  <c r="R86"/>
  <c i="2" r="BK322"/>
  <c r="BK321"/>
  <c r="J321"/>
  <c r="J64"/>
  <c r="T322"/>
  <c r="T321"/>
  <c r="T87"/>
  <c i="4" r="T110"/>
  <c r="T86"/>
  <c r="BK110"/>
  <c r="J110"/>
  <c r="J64"/>
  <c i="2" r="J56"/>
  <c r="BG96"/>
  <c r="BG100"/>
  <c r="BG131"/>
  <c r="BG140"/>
  <c r="BG148"/>
  <c r="BG163"/>
  <c r="BG179"/>
  <c r="BG189"/>
  <c r="BG226"/>
  <c r="BG271"/>
  <c r="BG274"/>
  <c r="BG312"/>
  <c r="BG315"/>
  <c r="BG318"/>
  <c r="BG361"/>
  <c r="BG372"/>
  <c i="3" r="J56"/>
  <c r="F59"/>
  <c r="BG100"/>
  <c r="BG102"/>
  <c r="BG106"/>
  <c r="BG111"/>
  <c r="BG113"/>
  <c r="BG115"/>
  <c i="4" r="E50"/>
  <c r="BG115"/>
  <c i="2" r="F59"/>
  <c r="BG112"/>
  <c r="BG118"/>
  <c r="BG121"/>
  <c r="BG124"/>
  <c r="BG144"/>
  <c r="BG166"/>
  <c r="BG169"/>
  <c r="BG175"/>
  <c r="BG194"/>
  <c r="BG201"/>
  <c r="BG217"/>
  <c r="BG232"/>
  <c r="BG236"/>
  <c r="BG238"/>
  <c r="BG245"/>
  <c r="BG250"/>
  <c r="BG286"/>
  <c r="BG292"/>
  <c r="BG295"/>
  <c r="BG303"/>
  <c r="BG305"/>
  <c r="BG309"/>
  <c r="BG323"/>
  <c r="BG332"/>
  <c r="BK87"/>
  <c r="J87"/>
  <c i="3" r="E50"/>
  <c r="BG92"/>
  <c r="BG98"/>
  <c r="BG104"/>
  <c r="BG109"/>
  <c r="BG117"/>
  <c r="BG119"/>
  <c i="4" r="F59"/>
  <c r="BG93"/>
  <c r="BG97"/>
  <c r="BG99"/>
  <c r="BG102"/>
  <c r="BG106"/>
  <c r="BG111"/>
  <c r="BG113"/>
  <c r="BG117"/>
  <c i="2" r="E50"/>
  <c r="BG88"/>
  <c r="BG91"/>
  <c r="BG106"/>
  <c r="BG109"/>
  <c r="BG127"/>
  <c r="BG136"/>
  <c r="BG154"/>
  <c r="BG158"/>
  <c r="BG183"/>
  <c r="BG186"/>
  <c r="BG206"/>
  <c r="BG212"/>
  <c r="BG222"/>
  <c r="BG255"/>
  <c r="BG260"/>
  <c r="BG265"/>
  <c r="BG268"/>
  <c r="BG277"/>
  <c r="BG280"/>
  <c r="BG283"/>
  <c r="BG289"/>
  <c r="BG298"/>
  <c r="BG301"/>
  <c r="BG307"/>
  <c r="BG328"/>
  <c r="BG335"/>
  <c r="BG338"/>
  <c r="BG343"/>
  <c r="BG351"/>
  <c r="BG356"/>
  <c r="BG368"/>
  <c r="BG379"/>
  <c i="3" r="BG88"/>
  <c r="BG90"/>
  <c r="BG94"/>
  <c r="BG96"/>
  <c i="4" r="BG87"/>
  <c r="BG89"/>
  <c r="BG91"/>
  <c r="BG104"/>
  <c r="BK86"/>
  <c r="J86"/>
  <c r="J63"/>
  <c i="2" r="J35"/>
  <c i="1" r="AV56"/>
  <c i="3" r="F38"/>
  <c i="1" r="BC58"/>
  <c r="BC57"/>
  <c r="AY57"/>
  <c i="4" r="F36"/>
  <c i="1" r="BA60"/>
  <c r="BA59"/>
  <c r="AW59"/>
  <c i="2" r="F35"/>
  <c i="1" r="AZ56"/>
  <c r="AZ55"/>
  <c r="AV55"/>
  <c i="3" r="F36"/>
  <c i="1" r="BA58"/>
  <c r="BA57"/>
  <c r="AW57"/>
  <c r="AU57"/>
  <c i="2" r="F36"/>
  <c i="1" r="BA56"/>
  <c r="BA55"/>
  <c r="AW55"/>
  <c i="4" r="J35"/>
  <c i="1" r="AV60"/>
  <c r="AS54"/>
  <c i="2" r="F39"/>
  <c i="1" r="BD56"/>
  <c r="BD55"/>
  <c i="3" r="F39"/>
  <c i="1" r="BD58"/>
  <c r="BD57"/>
  <c i="4" r="F35"/>
  <c i="1" r="AZ60"/>
  <c r="AZ59"/>
  <c r="AV59"/>
  <c i="4" r="F39"/>
  <c i="1" r="BD60"/>
  <c r="BD59"/>
  <c i="2" r="F38"/>
  <c i="1" r="BC56"/>
  <c r="BC55"/>
  <c r="AY55"/>
  <c i="3" r="F35"/>
  <c i="1" r="AZ58"/>
  <c r="AZ57"/>
  <c r="AV57"/>
  <c i="3" r="J36"/>
  <c i="1" r="AW58"/>
  <c i="4" r="J36"/>
  <c i="1" r="AW60"/>
  <c i="2" r="J32"/>
  <c i="1" r="AG56"/>
  <c i="3" r="J35"/>
  <c i="1" r="AV58"/>
  <c i="2" r="J36"/>
  <c i="1" r="AW56"/>
  <c i="4" r="F38"/>
  <c i="1" r="BC60"/>
  <c r="BC59"/>
  <c r="AY59"/>
  <c r="AU55"/>
  <c r="AU59"/>
  <c i="2" l="1" r="J322"/>
  <c r="J65"/>
  <c i="3" r="BK86"/>
  <c r="J86"/>
  <c r="J63"/>
  <c i="2" r="J63"/>
  <c r="J41"/>
  <c i="1" r="BD54"/>
  <c r="W33"/>
  <c r="AU54"/>
  <c r="AG55"/>
  <c r="AZ54"/>
  <c r="AV54"/>
  <c r="AK29"/>
  <c r="BA54"/>
  <c r="W30"/>
  <c r="AT58"/>
  <c r="AT57"/>
  <c i="4" r="F37"/>
  <c i="1" r="BB60"/>
  <c r="BB59"/>
  <c r="AX59"/>
  <c r="AT59"/>
  <c r="BC54"/>
  <c r="W32"/>
  <c i="4" r="J32"/>
  <c i="1" r="AG60"/>
  <c r="AT60"/>
  <c i="3" r="F37"/>
  <c i="1" r="BB58"/>
  <c r="BB57"/>
  <c r="AX57"/>
  <c r="AT56"/>
  <c r="AT55"/>
  <c i="2" r="F37"/>
  <c i="1" r="BB56"/>
  <c r="BB55"/>
  <c r="AX55"/>
  <c i="4" l="1" r="J41"/>
  <c i="1" r="AN55"/>
  <c r="AN56"/>
  <c r="AN60"/>
  <c r="AW54"/>
  <c r="AK30"/>
  <c r="BB54"/>
  <c r="AX54"/>
  <c r="AG59"/>
  <c r="AN59"/>
  <c i="3" r="J32"/>
  <c i="1" r="AG58"/>
  <c r="AG57"/>
  <c r="AN57"/>
  <c r="AY54"/>
  <c r="W29"/>
  <c l="1" r="AN58"/>
  <c i="3" r="J41"/>
  <c i="1" r="AG54"/>
  <c r="AK26"/>
  <c r="AK35"/>
  <c r="W31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<sst xmlns="http://schemas.openxmlformats.org/spreadsheetml/2006/main">
  <si>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</si>
  <si>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</si>
  <si>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</si>
  <si>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</si>
  <si>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</si>
  <si>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{71c10d24-9d4f-4fbb-b2db-8d26422227b1}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</si>
  <si>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</si>
  <si>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</si>
  <si>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</si>
  <si>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</si>
  <si>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</si>
  <si>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</si>
  <si>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</si>
  <si>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</si>
  <si>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65020010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</si>
  <si>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</si>
  <si>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</si>
  <si>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trati v úseku Světec - Ohníč - změna č_1</t>
  </si>
  <si>
    <t>KSO:</t>
  </si>
  <si>
    <t>824 26</t>
  </si>
  <si>
    <t>CC-CZ:</t>
  </si>
  <si>
    <t>21212</t>
  </si>
  <si>
    <t>Místo:</t>
  </si>
  <si>
    <t>Světec - Ohníč</t>
  </si>
  <si>
    <t>Datum:</t>
  </si>
  <si>
    <t>11. 2. 2020</t>
  </si>
  <si>
    <t>CZ-CPV:</t>
  </si>
  <si>
    <t>44212000-9</t>
  </si>
  <si>
    <t>CZ-CPA:</t>
  </si>
  <si>
    <t>42.12.10</t>
  </si>
  <si>
    <t>Zadavatel:</t>
  </si>
  <si>
    <t>IČ:</t>
  </si>
  <si>
    <t>70994234</t>
  </si>
  <si>
    <t>Správa železnic, OŘ UNL, ST Most</t>
  </si>
  <si>
    <t>DIČ:</t>
  </si>
  <si>
    <t>CZ70994234</t>
  </si>
  <si>
    <t>Uchazeč:</t>
  </si>
  <si>
    <t>Vyplň údaj</t>
  </si>
  <si>
    <t>Projektant:</t>
  </si>
  <si>
    <t/>
  </si>
  <si>
    <t xml:space="preserve"> </t>
  </si>
  <si>
    <t>True</t>
  </si>
  <si>
    <t>Zpracovatel:</t>
  </si>
  <si>
    <t>Ing. Horák Jiří, horak@szdc.cz, +420 602155923</t>
  </si>
  <si>
    <t>Poznámka:</t>
  </si>
  <si>
    <t xml:space="preserve">Změna č.1 - Opravena položka O3 - VRN _x000d_
 9 K 033131001 Provozní vlivy Organizační zajištění prací při zřizování a udržování BK kolejí a výhybek na  4 576 m_x000d_
*****************************************************************_x000d_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</si>
  <si>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</si>
  <si>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</si>
  <si>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</si>
  <si>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</si>
  <si>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</si>
  <si>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</si>
  <si>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</si>
  <si>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</si>
  <si>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</si>
  <si>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</si>
  <si>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</si>
  <si>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</si>
  <si>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</si>
  <si>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</si>
  <si>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</si>
  <si>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</si>
  <si>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</si>
  <si>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</si>
  <si>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</si>
  <si>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</si>
  <si>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</si>
  <si>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</si>
  <si>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</si>
  <si>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</si>
  <si>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</si>
  <si>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</si>
  <si>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</si>
  <si>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</si>
  <si>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</si>
  <si>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</si>
  <si>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</si>
  <si>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</si>
  <si>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</si>
  <si>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</si>
  <si>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</si>
  <si>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</si>
  <si>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</si>
  <si>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</si>
  <si>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O1</t>
  </si>
  <si>
    <t>Železniční svršek a spodek</t>
  </si>
  <si>
    <t>STA</t>
  </si>
  <si>
    <t>1</t>
  </si>
  <si>
    <t>{be623f1a-46ac-45b2-b903-8a825c2a06f0}</t>
  </si>
  <si>
    <t>2</t>
  </si>
  <si>
    <t>/</t>
  </si>
  <si>
    <t>Č11</t>
  </si>
  <si>
    <t>1.TK Ohníč-Světec</t>
  </si>
  <si>
    <t>Soupis</t>
  </si>
  <si>
    <t>{2ccd412e-2107-4f19-b78c-81df4e88dc58}</t>
  </si>
  <si>
    <t>O2</t>
  </si>
  <si>
    <t>Zabezpečovací začízení</t>
  </si>
  <si>
    <t>{71483d1d-f420-495e-8ae1-54b9676c9dae}</t>
  </si>
  <si>
    <t>Č21</t>
  </si>
  <si>
    <t>Oprava zab.zař. Světec - Ohníč</t>
  </si>
  <si>
    <t>{054d947f-5389-4602-8df9-e1d3710ea0db}</t>
  </si>
  <si>
    <t>O3</t>
  </si>
  <si>
    <t>VRN - změna_1</t>
  </si>
  <si>
    <t>{c7d92426-6469-4da4-bcac-f1996043970f}</t>
  </si>
  <si>
    <t>Č31</t>
  </si>
  <si>
    <t>{5cc4c149-9789-4247-9fe5-ba6f5ac2a5ac}</t>
  </si>
  <si>
    <t>Zemina_skládka_11</t>
  </si>
  <si>
    <t>Odvoz odpadu z KL a zeminy na skládku</t>
  </si>
  <si>
    <t>t</t>
  </si>
  <si>
    <t>3432,6</t>
  </si>
  <si>
    <t>SČ_u_11</t>
  </si>
  <si>
    <t>Strojní čištění "u"</t>
  </si>
  <si>
    <t>km</t>
  </si>
  <si>
    <t>0,727</t>
  </si>
  <si>
    <t>KRYCÍ LIST SOUPISU PRACÍ</t>
  </si>
  <si>
    <t>SČ_e_11</t>
  </si>
  <si>
    <t>Strojní čištění "e"</t>
  </si>
  <si>
    <t>1,34</t>
  </si>
  <si>
    <t>Štěrk_11</t>
  </si>
  <si>
    <t>Kamenivo B1 32/63</t>
  </si>
  <si>
    <t>m3</t>
  </si>
  <si>
    <t>1397</t>
  </si>
  <si>
    <t>LIS_R65_44_11</t>
  </si>
  <si>
    <t xml:space="preserve">LIS  R65 4,4 m</t>
  </si>
  <si>
    <t>kus</t>
  </si>
  <si>
    <t>LIS_S49_38_11</t>
  </si>
  <si>
    <t>LIS S49 3,8 m</t>
  </si>
  <si>
    <t>Objekt:</t>
  </si>
  <si>
    <t>LIS_S49_48_11</t>
  </si>
  <si>
    <t>LIS S49 4,8 m</t>
  </si>
  <si>
    <t>O1 - Železniční svršek a spodek</t>
  </si>
  <si>
    <t>GPK_11</t>
  </si>
  <si>
    <t>Geometrická poloha koleje</t>
  </si>
  <si>
    <t>2,067</t>
  </si>
  <si>
    <t>Soupis:</t>
  </si>
  <si>
    <t>Dilatace_u_11</t>
  </si>
  <si>
    <t>Umožnění volné dilatace kolejnice "u"</t>
  </si>
  <si>
    <t>m</t>
  </si>
  <si>
    <t>1454</t>
  </si>
  <si>
    <t>Č11 - 1.TK Ohníč-Světec</t>
  </si>
  <si>
    <t>Dilatace_e_11</t>
  </si>
  <si>
    <t>Umožnění volné dilatace kolejnice "e"</t>
  </si>
  <si>
    <t>2680</t>
  </si>
  <si>
    <t>Pryžovky_183_11</t>
  </si>
  <si>
    <t>Pryžovky S49</t>
  </si>
  <si>
    <t>4932</t>
  </si>
  <si>
    <t>Pryžovky_S4M_11</t>
  </si>
  <si>
    <t>Pryžovky S49 do mostní podkladnice S4M šířka 200 mm</t>
  </si>
  <si>
    <t>100</t>
  </si>
  <si>
    <t>Podkložka_WS7_11</t>
  </si>
  <si>
    <t>Podložky WS7_11</t>
  </si>
  <si>
    <t>2230</t>
  </si>
  <si>
    <t>Pryžovky_skládka_11</t>
  </si>
  <si>
    <t>Podložky na skládku</t>
  </si>
  <si>
    <t>1,272</t>
  </si>
  <si>
    <t>Beton_skládka_11</t>
  </si>
  <si>
    <t>Betonové prefabrikáty na skládku</t>
  </si>
  <si>
    <t>3,28</t>
  </si>
  <si>
    <t>Doprava_na_TO_11</t>
  </si>
  <si>
    <t>Doprava výzisku na TO</t>
  </si>
  <si>
    <t>6,31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</si>
  <si>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</si>
  <si>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</si>
  <si>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</si>
  <si>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</si>
  <si>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</si>
  <si>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</si>
  <si>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pozemní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</si>
  <si>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</si>
  <si>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</si>
  <si>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</si>
  <si>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</si>
  <si>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</si>
  <si>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</si>
  <si>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</si>
  <si>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</si>
  <si>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</si>
  <si>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</si>
  <si>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</si>
  <si>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</si>
  <si>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</si>
  <si>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</si>
  <si>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K</t>
  </si>
  <si>
    <t>5905020020</t>
  </si>
  <si>
    <t>Oprava stezky strojně s odstraněním drnu a nánosu přes 10 cm do 20 cm</t>
  </si>
  <si>
    <t>m2</t>
  </si>
  <si>
    <t>Sborník UOŽI 01 2019</t>
  </si>
  <si>
    <t>4</t>
  </si>
  <si>
    <t>ROZPOCET</t>
  </si>
  <si>
    <t>-987986603</t>
  </si>
  <si>
    <t>PP</t>
  </si>
  <si>
    <t>Oprava stezky strojně s odstraněním drnu a nánosu přes 10 cm do 20 cm. Poznámka: 1. V cenách jsou započteny náklady na odtěžení nánosu stezky a rozprostření výzisku na terén nebo naložení na dopravní prostředek a úprava povrchu stezky.</t>
  </si>
  <si>
    <t>P</t>
  </si>
  <si>
    <t>Poznámka k položce:_x000d_
odstranění nánosu mouru na stezce vně koleje v š.2m</t>
  </si>
  <si>
    <t>5905085055</t>
  </si>
  <si>
    <t>Souvislé čištění KL strojně koleje pražce betonové rozdělení "u"</t>
  </si>
  <si>
    <t>-2088639476</t>
  </si>
  <si>
    <t>Souvislé čištění KL strojně koleje pražce betonové rozdělení "u".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</si>
  <si>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>Poznámka k položce:_x000d_
km 21,040-21,772 (ZV1)</t>
  </si>
  <si>
    <t>VV</t>
  </si>
  <si>
    <t xml:space="preserve">"km  " (21,045-21,772)*-1 "  (ZV1)"</t>
  </si>
  <si>
    <t>Součet</t>
  </si>
  <si>
    <t>3</t>
  </si>
  <si>
    <t>5905085060</t>
  </si>
  <si>
    <t>Souvislé čištění KL strojně koleje pražce betonové rozdělení "e"</t>
  </si>
  <si>
    <t>1354365615</t>
  </si>
  <si>
    <t>Souvislé čištění KL strojně koleje pražce betonové rozdělení "e".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</si>
  <si>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>"km "(19,677-21,017)*-1</t>
  </si>
  <si>
    <t>5905105030</t>
  </si>
  <si>
    <t>Doplnění KL kamenivem souvisle strojně v koleji</t>
  </si>
  <si>
    <t>-211727601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</si>
  <si>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</si>
  <si>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 xml:space="preserve">Poznámka k položce:_x000d_
předpoklad odpadu z čištění KL = 0,5m3/1m   předpoklad odpadu z výměny KL = 2,11m3/1m</t>
  </si>
  <si>
    <t>SČ_u_11*1000</t>
  </si>
  <si>
    <t>SČ_e_11*500</t>
  </si>
  <si>
    <t>5</t>
  </si>
  <si>
    <t>5905110010</t>
  </si>
  <si>
    <t>Snížení KL pod patou kolejnice v koleji</t>
  </si>
  <si>
    <t>1678477343</t>
  </si>
  <si>
    <t>Snížení KL pod patou kolejnice v koleji. Poznámka: 1. V cenách jsou započteny náklady na snížení KL pod patou kolejnice ručně vidlemi. 2. V cenách nejsou obsaženy náklady na doplnění a dodávku kameniva.</t>
  </si>
  <si>
    <t>Poznámka k položce:_x000d_
po propracování</t>
  </si>
  <si>
    <t>6</t>
  </si>
  <si>
    <t>5905115010</t>
  </si>
  <si>
    <t>Příplatek za úpravu nadvýšení KL v oblouku o malém poloměru</t>
  </si>
  <si>
    <t>-1227230589</t>
  </si>
  <si>
    <t>Příplatek za úpravu nadvýšení KL v oblouku o malém poloměru. Poznámka: 1. V cenách jsou započteny náklady na úpravu nadvýšení KL ručně. 2. V cenách nejsou obsaženy náklady na doplnění a zřízení nadvýšení z vozů a na dodávku kameniva.</t>
  </si>
  <si>
    <t>Poznámka k položce:_x000d_
km 19,738-19,873 a 20,059-20,251</t>
  </si>
  <si>
    <t>7</t>
  </si>
  <si>
    <t>5906030120</t>
  </si>
  <si>
    <t>Ojedinělá výměna pražce současně s výměnou nebo čištěním KL pražec betonový příčný vystrojený</t>
  </si>
  <si>
    <t>1463903328</t>
  </si>
  <si>
    <t>Ojedinělá výměna pražce současně s výměnou nebo čištěním KL pražec betonový příčný vystrojený. Poznámka: 1. V cenách jsou započteny náklady na demontáž upevňovadel, výměnu a podbití pražce, montáž upevňovadel a ošetření součástí mazivem. U nevystrojených a výhybkových pražců dřevěných vrtání otvorů pro vrtule. 2. V cenách nejsou obsaženy náklady na odstranění KL, rozrušení lavičky, úpravu KL do profilu, snížení KL pod patou kolejnice, doplnění kameniva, dodávku materiálu, dopravu výzisku na skládku a skládkovné.</t>
  </si>
  <si>
    <t xml:space="preserve">Poznámka k položce:_x000d_
Užité pražce  B91S1 a SB6 dodá TO Bílina ze svých zásob</t>
  </si>
  <si>
    <t xml:space="preserve">"Výměna užitých SB6        "5</t>
  </si>
  <si>
    <t xml:space="preserve">"Výměna užitých B91S/2  "1</t>
  </si>
  <si>
    <t>8</t>
  </si>
  <si>
    <t>5906055020</t>
  </si>
  <si>
    <t>Příplatek za současnou výměnu pražce s podkladnicovým upevněním a kompletů a pryžových podložek</t>
  </si>
  <si>
    <t>-727494301</t>
  </si>
  <si>
    <t>Příplatek za současnou výměnu pražce s podkladnicovým upevněním a kompletů a pryžových podložek. Poznámka: 1. V cenách jsou započteny náklady na potřebnou manipulaci, demontáž, výměnu a montáž součásti současně s výměnou pražce včetně případného ošetření mazivem. Položka platí pro všechny typy podpor. 2. V cenách nejsou obsaženy náklady na dodávku materiálu, dopravu výzisku na skládku a skládkovné.</t>
  </si>
  <si>
    <t>Poznámka k položce:_x000d_
pražce SB6 užité - 5 ks</t>
  </si>
  <si>
    <t>9</t>
  </si>
  <si>
    <t>5906055140</t>
  </si>
  <si>
    <t>Příplatek za současnou výměnu pražce s bezpodkladnicovým upevněním a kompletů a vodicích vložek a pryžových podložek</t>
  </si>
  <si>
    <t>1400261573</t>
  </si>
  <si>
    <t>Příplatek za současnou výměnu pražce s bezpodkladnicovým upevněním a kompletů a vodicích vložek a pryžových podložek. Poznámka: 1. V cenách jsou započteny náklady na potřebnou manipulaci, demontáž, výměnu a montáž součásti současně s výměnou pražce včetně případného ošetření mazivem. Položka platí pro všechny typy podpor. 2. V cenách nejsou obsaženy náklady na dodávku materiálu, dopravu výzisku na skládku a skládkovné.</t>
  </si>
  <si>
    <t>Poznámka k položce:_x000d_
pražec B91S1 užitý - 1 ks</t>
  </si>
  <si>
    <t>10</t>
  </si>
  <si>
    <t>5906105020</t>
  </si>
  <si>
    <t>Demontáž pražce betonový</t>
  </si>
  <si>
    <t>-1779788718</t>
  </si>
  <si>
    <t>Demontáž pražce betonový. Poznámka: 1. V cenách jsou započteny náklady na manipulaci, demontáž, odstrojení do součástí a uložení pražců.</t>
  </si>
  <si>
    <t>Poznámka k položce:_x000d_
pražce SB6 - 5 ks</t>
  </si>
  <si>
    <t>11</t>
  </si>
  <si>
    <t>5907010050</t>
  </si>
  <si>
    <t>Výměna LISŮ tv. R65 rozdělení "u"</t>
  </si>
  <si>
    <t>1671908188</t>
  </si>
  <si>
    <t>Výměna LISŮ tv. R65 rozdělení "u".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</si>
  <si>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"před ZV1 "LIS_R65_44_11*4,4</t>
  </si>
  <si>
    <t>12</t>
  </si>
  <si>
    <t>M</t>
  </si>
  <si>
    <t>5955101000</t>
  </si>
  <si>
    <t>Kamenivo drcené štěrk frakce 31,5/63 třídy BI</t>
  </si>
  <si>
    <t>-739062067</t>
  </si>
  <si>
    <t>"Ohníč - Světec, 1.TK"</t>
  </si>
  <si>
    <t xml:space="preserve">"KL                   "Štěrk_11*1,603</t>
  </si>
  <si>
    <t>13</t>
  </si>
  <si>
    <t>5957128050</t>
  </si>
  <si>
    <t>Lepený izolovaný styk tv. R65 s tepelně zpracovanou hlavou délky 4,40 m</t>
  </si>
  <si>
    <t>-1391228178</t>
  </si>
  <si>
    <t>" LISy u ZV1 "2</t>
  </si>
  <si>
    <t>14</t>
  </si>
  <si>
    <t>5957134020</t>
  </si>
  <si>
    <t>Lepený izolovaný styk tv. S49 s tepelně zpracovanou hlavou délky 3,80 m</t>
  </si>
  <si>
    <t>1658444223</t>
  </si>
  <si>
    <t>"LISy u L1 "2</t>
  </si>
  <si>
    <t>5957134070</t>
  </si>
  <si>
    <t>Lepený izolovaný styk tv. S49 s tepelně zpracovanou hlavou délky 4,80 m</t>
  </si>
  <si>
    <t>-1991692121</t>
  </si>
  <si>
    <t>"LISy u Se10 "2</t>
  </si>
  <si>
    <t>16</t>
  </si>
  <si>
    <t>5958158005</t>
  </si>
  <si>
    <t xml:space="preserve">Podložka pryžová pod patu kolejnice S49  183/126/6</t>
  </si>
  <si>
    <t>556538511</t>
  </si>
  <si>
    <t>Poznámka k položce:_x000d_
km 19,678-20,320</t>
  </si>
  <si>
    <t>SČ_e_11*2000*1,840</t>
  </si>
  <si>
    <t>+0,8</t>
  </si>
  <si>
    <t>17</t>
  </si>
  <si>
    <t>5958128010</t>
  </si>
  <si>
    <t>Komplety ŽS 4 (šroub RS 1, matice M 24, podložka Fe6, svěrka ŽS4)</t>
  </si>
  <si>
    <t>706100797</t>
  </si>
  <si>
    <t xml:space="preserve">"km 20,320-20,380    "440</t>
  </si>
  <si>
    <t>ŽS4_11</t>
  </si>
  <si>
    <t>18</t>
  </si>
  <si>
    <t>5958158005R</t>
  </si>
  <si>
    <t xml:space="preserve">Podložka pryžová pod patu kolejnice S49  200/126/6</t>
  </si>
  <si>
    <t>470859639</t>
  </si>
  <si>
    <t>Poznámka k položce:_x000d_
na mostnicích do podkladnice S4M</t>
  </si>
  <si>
    <t>"Most km 21,031 délka 27 m s mostnicemi "27*1,84*2+0,64</t>
  </si>
  <si>
    <t>19</t>
  </si>
  <si>
    <t>5958134041</t>
  </si>
  <si>
    <t>Součásti upevňovací šroub svěrkový T5</t>
  </si>
  <si>
    <t>-1329432187</t>
  </si>
  <si>
    <t>Poznámka k položce:_x000d_
pro pražcové kotvy</t>
  </si>
  <si>
    <t>20</t>
  </si>
  <si>
    <t>5958134120</t>
  </si>
  <si>
    <t>Součásti upevňovací matice M24 samojistná</t>
  </si>
  <si>
    <t>-224049302</t>
  </si>
  <si>
    <t>Poznámka k položce:_x000d_
pro šrouby T5</t>
  </si>
  <si>
    <t>5958158025</t>
  </si>
  <si>
    <t>Podložka pryžová pod patu kolejnice WS7 149x152x7 (Vossloh)</t>
  </si>
  <si>
    <t>1743198120</t>
  </si>
  <si>
    <t>SČ_u_11*2000*1,640</t>
  </si>
  <si>
    <t xml:space="preserve">"pražce s upevněním E14 na mostě km 21,129      "-77*2</t>
  </si>
  <si>
    <t>-0,560</t>
  </si>
  <si>
    <t>22</t>
  </si>
  <si>
    <t>5907010090</t>
  </si>
  <si>
    <t>Výměna LISŮ tv. S49 rozdělení "u"</t>
  </si>
  <si>
    <t>-1039132030</t>
  </si>
  <si>
    <t>Výměna LISŮ tv. S49 rozdělení "u".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</si>
  <si>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Poznámka k položce:_x000d_
u L1</t>
  </si>
  <si>
    <t>"LIS u u L1" LIS_S49_38_11*3,8</t>
  </si>
  <si>
    <t>23</t>
  </si>
  <si>
    <t>5907010095</t>
  </si>
  <si>
    <t>Výměna LISŮ tv. S49 rozdělení "e"</t>
  </si>
  <si>
    <t>1048241411</t>
  </si>
  <si>
    <t>Výměna LISŮ tv. S49 rozdělení "e".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</si>
  <si>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"LISy u Se10 "LIS_S49_48_11*4,8</t>
  </si>
  <si>
    <t>24</t>
  </si>
  <si>
    <t>5908053250</t>
  </si>
  <si>
    <t>Výměna drobného kolejiva kroužek dvojitý pružný</t>
  </si>
  <si>
    <t>-2137844597</t>
  </si>
  <si>
    <t>Výměna drobného kolejiva kroužek dvojitý pružný. Poznámka: 1. V cenách jsou započteny náklady na demontáž upevňovadel, výměnu součásti, montáž upevňovadel a ošetření součástí mazivem. 2. V cenách nejsou obsaženy náklady na dodávku materiálu.</t>
  </si>
  <si>
    <t>Poznámka k položce:_x000d_
ojedinělá výměna prasklých kroužků, užté Fe6 dodá TO Bílina</t>
  </si>
  <si>
    <t>25</t>
  </si>
  <si>
    <t>5908050010</t>
  </si>
  <si>
    <t>Výměna upevnění podkladnicového komplety a pryžová podložka</t>
  </si>
  <si>
    <t>úl.pl.</t>
  </si>
  <si>
    <t>-609902293</t>
  </si>
  <si>
    <t>Výměna upevnění podkladnicového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</si>
  <si>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 xml:space="preserve">Poznámka k položce:_x000d_
svěrkové komplety ŽS4 a gumy  km 20,320-20,380</t>
  </si>
  <si>
    <t>26</t>
  </si>
  <si>
    <t>5907050110</t>
  </si>
  <si>
    <t>Dělení kolejnic kyslíkem tv. UIC60 nebo R65</t>
  </si>
  <si>
    <t>1949620358</t>
  </si>
  <si>
    <t>Dělení kolejnic kyslíkem tv. UIC60 nebo R65. Poznámka: 1. V cenách jsou započteny náklady na manipulaci podložení, označení a provedení řezu kolejnice.</t>
  </si>
  <si>
    <t>Poznámka k položce:_x000d_
vložení LIS před ZV1</t>
  </si>
  <si>
    <t>LIS_R65_44_11*2</t>
  </si>
  <si>
    <t>27</t>
  </si>
  <si>
    <t>5907050120</t>
  </si>
  <si>
    <t>Dělení kolejnic kyslíkem tv. S49</t>
  </si>
  <si>
    <t>490105104</t>
  </si>
  <si>
    <t>Dělení kolejnic kyslíkem tv. S49. Poznámka: 1. V cenách jsou započteny náklady na manipulaci podložení, označení a provedení řezu kolejnice.</t>
  </si>
  <si>
    <t>Poznámka k položce:_x000d_
úprava UT km 20,400-21,766 a výměna LISů</t>
  </si>
  <si>
    <t>"úprava UT km 20,400-21,766 "8</t>
  </si>
  <si>
    <t>LIS_S49_38_11*2</t>
  </si>
  <si>
    <t>LIS_S49_48_11*2</t>
  </si>
  <si>
    <t>28</t>
  </si>
  <si>
    <t>5907050020</t>
  </si>
  <si>
    <t>Dělení kolejnic řezáním nebo rozbroušením tv. S49</t>
  </si>
  <si>
    <t>-1796031949</t>
  </si>
  <si>
    <t>Dělení kolejnic řezáním nebo rozbroušením tv. S49. Poznámka: 1. V cenách jsou započteny náklady na manipulaci podložení, označení a provedení řezu kolejnice.</t>
  </si>
  <si>
    <t>Poznámka k položce:_x000d_
kolejnice jakosti R350, úprava UT v km 19,680-20,400</t>
  </si>
  <si>
    <t>"kolejnice jakosti R350, úprava UT v km 19,680-20,400"6</t>
  </si>
  <si>
    <t>29</t>
  </si>
  <si>
    <t>5909030020</t>
  </si>
  <si>
    <t>Následná úprava GPK koleje směrové a výškové uspořádání pražce betonové</t>
  </si>
  <si>
    <t>-1057647235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</si>
  <si>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</si>
  <si>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Poznámka k položce:_x000d_
propracování km 19,678-21,018 a 21,040-21,772</t>
  </si>
  <si>
    <t>30</t>
  </si>
  <si>
    <t>5909050010</t>
  </si>
  <si>
    <t>Stabilizace kolejového lože koleje nově zřízeného nebo čistého</t>
  </si>
  <si>
    <t>284296059</t>
  </si>
  <si>
    <t>Stabilizace kolejového lože koleje nově zřízeného nebo čistého. Poznámka: 1. V cenách jsou započteny náklady na stabilizaci v režimu s řízeným (konstantním) poklesem včetně měření a předání tištěných výstupů.</t>
  </si>
  <si>
    <t>Poznámka k položce:_x000d_
etapa TSO</t>
  </si>
  <si>
    <t>31</t>
  </si>
  <si>
    <t>5909050020</t>
  </si>
  <si>
    <t>Stabilizace kolejového lože koleje stávajícího</t>
  </si>
  <si>
    <t>-1394987264</t>
  </si>
  <si>
    <t>Stabilizace kolejového lože koleje stávajícího. Poznámka: 1. V cenách jsou započteny náklady na stabilizaci v režimu s řízeným (konstantním) poklesem včetně měření a předání tištěných výstupů.</t>
  </si>
  <si>
    <t>Poznámka k položce:_x000d_
etapa propracování</t>
  </si>
  <si>
    <t>32</t>
  </si>
  <si>
    <t>5910020120</t>
  </si>
  <si>
    <t>Svařování kolejnic termitem plný předehřev standardní spára svar jednotlivý tv. R65</t>
  </si>
  <si>
    <t>svar</t>
  </si>
  <si>
    <t>785624450</t>
  </si>
  <si>
    <t>Svařování kolejnic termitem plný předehřev standardní spára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</si>
  <si>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33</t>
  </si>
  <si>
    <t>5910020130</t>
  </si>
  <si>
    <t>Svařování kolejnic termitem plný předehřev standardní spára svar jednotlivý tv. S49</t>
  </si>
  <si>
    <t>2077661566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</si>
  <si>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</si>
  <si>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34</t>
  </si>
  <si>
    <t>5910021120</t>
  </si>
  <si>
    <t>Svařování kolejnic termitem zkrácený předehřev standardní spára svar jednotlivý tv. S49</t>
  </si>
  <si>
    <t>1160045668</t>
  </si>
  <si>
    <t>Svařování kolejnic termitem zkrácený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</si>
  <si>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35</t>
  </si>
  <si>
    <t>5910030310</t>
  </si>
  <si>
    <t>Příplatek za směrové vyrovnání kolejnic v obloucích o poloměru 300 m a menším</t>
  </si>
  <si>
    <t>-1361293426</t>
  </si>
  <si>
    <t>Příplatek za směrové vyrovnání kolejnic v obloucích o poloměru 300 m a menším. Poznámka: 1. V cenách jsou započteny náklady na použití přípravku pro směrové vyrovnání kolejnic.</t>
  </si>
  <si>
    <t>36</t>
  </si>
  <si>
    <t>5910035030</t>
  </si>
  <si>
    <t>Dosažení dovolené upínací teploty v BK prodloužením kolejnicového pásu v koleji tv. S49</t>
  </si>
  <si>
    <t>-1053316595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</si>
  <si>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</si>
  <si>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37</t>
  </si>
  <si>
    <t>5910040330</t>
  </si>
  <si>
    <t>Umožnění volné dilatace kolejnice demontáž upevňovadel s osazením kluzných podložek rozdělení pražců "u"</t>
  </si>
  <si>
    <t>-1335060434</t>
  </si>
  <si>
    <t>Umožnění volné dilatace kolejnice demontáž upevňovadel s osazením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</si>
  <si>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km 21,018-21,772 L+P pas</t>
  </si>
  <si>
    <t>SČ_u_11*2000</t>
  </si>
  <si>
    <t>38</t>
  </si>
  <si>
    <t>5910040340</t>
  </si>
  <si>
    <t>Umožnění volné dilatace kolejnice demontáž upevňovadel s osazením kluzných podložek rozdělení pražců "e"</t>
  </si>
  <si>
    <t>1819911315</t>
  </si>
  <si>
    <t>Umožnění volné dilatace kolejnice demontáž upevňovadel s osazením kluzných podložek rozdělení pražců "e".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</si>
  <si>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km 19,677-21,018</t>
  </si>
  <si>
    <t>SČ_e_11*2000</t>
  </si>
  <si>
    <t>39</t>
  </si>
  <si>
    <t>5910040430</t>
  </si>
  <si>
    <t>Umožnění volné dilatace kolejnice montáž upevňovadel s odstraněním kluzných podložek rozdělení pražců "u"</t>
  </si>
  <si>
    <t>-1916839222</t>
  </si>
  <si>
    <t>Umožnění volné dilatace kolejnice montáž upevňovadel s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</si>
  <si>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40</t>
  </si>
  <si>
    <t>5910040440</t>
  </si>
  <si>
    <t>Umožnění volné dilatace kolejnice montáž upevňovadel s odstraněním kluzných podložek rozdělení pražců "e"</t>
  </si>
  <si>
    <t>1032516591</t>
  </si>
  <si>
    <t>Umožnění volné dilatace kolejnice montáž upevňovadel s odstraněním kluzných podložek rozdělení pražců "e".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</si>
  <si>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km 19,678-21,018</t>
  </si>
  <si>
    <t>41</t>
  </si>
  <si>
    <t>5910135010</t>
  </si>
  <si>
    <t>Demontáž pražcové kotvy v koleji</t>
  </si>
  <si>
    <t>524015374</t>
  </si>
  <si>
    <t>Demontáž pražcové kotvy v koleji. Poznámka: 1. V cenách jsou započteny náklady na odstranění kameniva, demontáž, dohození a úpravu kameniva a naložení výzisku na dopravní prostředek.</t>
  </si>
  <si>
    <t>Poznámka k položce:_x000d_
oblouk č.1 = 85ks; oblouk č.2 = 222ks</t>
  </si>
  <si>
    <t>42</t>
  </si>
  <si>
    <t>5910136010</t>
  </si>
  <si>
    <t>Montáž pražcové kotvy v koleji</t>
  </si>
  <si>
    <t>2118548548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</si>
  <si>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</si>
  <si>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 xml:space="preserve">Poznámka k položce:_x000d_
oblouk č.1 = 0ks; oblouk č.2 = 119ks;               před ZV1dl.50m (každý 3.pražec) = 30ks</t>
  </si>
  <si>
    <t>43</t>
  </si>
  <si>
    <t>5913140010</t>
  </si>
  <si>
    <t>Demontáž přejezdové konstrukce se silničními panely vnější i vnitřní část</t>
  </si>
  <si>
    <t>1127501944</t>
  </si>
  <si>
    <t>Demontáž přejezdové konstrukce se silničními panely vnější i vnitřní část. Poznámka: 1. V cenách jsou započteny náklady na demontáž a naložení na dopravní prostředek.</t>
  </si>
  <si>
    <t>Poznámka k položce:_x000d_
P2089 etapa TSO + následné propracování (2*6)</t>
  </si>
  <si>
    <t>44</t>
  </si>
  <si>
    <t>5913145010</t>
  </si>
  <si>
    <t>Montáž přejezdové konstrukce se silničními panely vnější i vnitřní část</t>
  </si>
  <si>
    <t>-1001634247</t>
  </si>
  <si>
    <t>Montáž přejezdové konstrukce se silničními panely vnější i vnitřní část. Poznámka: 1. V cenách jsou započteny náklady na montáž konstrukce. 2. V cenách nejsou obsaženy náklady na dodávku materiálu.</t>
  </si>
  <si>
    <t>45</t>
  </si>
  <si>
    <t>5913060030</t>
  </si>
  <si>
    <t>Demontáž dílů betonové přejezdové konstrukce náběhového klínu</t>
  </si>
  <si>
    <t>9729390</t>
  </si>
  <si>
    <t>Demontáž dílů betonové přejezdové konstrukce náběhového klínu. Poznámka: 1. V cenách jsou započteny náklady na demontáž konstrukce a naložení na dopravní prostředek.</t>
  </si>
  <si>
    <t>Poznámka k položce:_x000d_
P2089 etapa TSO + následné propracování</t>
  </si>
  <si>
    <t>46</t>
  </si>
  <si>
    <t>5913065030</t>
  </si>
  <si>
    <t>Montáž dílů betonové přejezdové konstrukce v koleji náběhového klínu</t>
  </si>
  <si>
    <t>1610875721</t>
  </si>
  <si>
    <t>Montáž dílů betonové přejezdové konstrukce v koleji náběhového klínu. Poznámka: 1. V cenách jsou započteny náklady na montáž dílů. 2. V cenách nejsou obsaženy náklady na dodávku materiálu.</t>
  </si>
  <si>
    <t>47</t>
  </si>
  <si>
    <t>5913190020</t>
  </si>
  <si>
    <t>Demontáž dřevěných dílů přejezdu trámec vnitřní části</t>
  </si>
  <si>
    <t>-2131625604</t>
  </si>
  <si>
    <t>Demontáž dřevěných dílů přejezdu trámec vnitřní části. Poznámka: 1. V cenách jsou započteny náklady na demontáž a naložení na dopravní prostředek.</t>
  </si>
  <si>
    <t>Poznámka k položce:_x000d_
P2088 etapa TSO + následné propracování</t>
  </si>
  <si>
    <t>48</t>
  </si>
  <si>
    <t>5913190030</t>
  </si>
  <si>
    <t>Demontáž dřevěných dílů přejezdu trámec vnější části</t>
  </si>
  <si>
    <t>-25985921</t>
  </si>
  <si>
    <t>Demontáž dřevěných dílů přejezdu trámec vnější části. Poznámka: 1. V cenách jsou započteny náklady na demontáž a naložení na dopravní prostředek.</t>
  </si>
  <si>
    <t>49</t>
  </si>
  <si>
    <t>5913190040</t>
  </si>
  <si>
    <t>Demontáž dřevěných dílů přejezdu náběhový klín</t>
  </si>
  <si>
    <t>2087713603</t>
  </si>
  <si>
    <t>Demontáž dřevěných dílů přejezdu náběhový klín. Poznámka: 1. V cenách jsou započteny náklady na demontáž a naložení na dopravní prostředek.</t>
  </si>
  <si>
    <t>50</t>
  </si>
  <si>
    <t>5913195020</t>
  </si>
  <si>
    <t>Montáž dřevěných dílů přejezdu trámec vnitřní části</t>
  </si>
  <si>
    <t>-1082421320</t>
  </si>
  <si>
    <t>Montáž dřevěných dílů přejezdu trámec vnitřní části. Poznámka: 1. V cenách jsou započteny náklady na montáž a manipulaci. 2. V cenách nejsou obsaženy náklady na dodávku materiálu.</t>
  </si>
  <si>
    <t>51</t>
  </si>
  <si>
    <t>5913195030</t>
  </si>
  <si>
    <t>Montáž dřevěných dílů přejezdu trámec vnější části</t>
  </si>
  <si>
    <t>-473508360</t>
  </si>
  <si>
    <t>Montáž dřevěných dílů přejezdu trámec vnější části. Poznámka: 1. V cenách jsou započteny náklady na montáž a manipulaci. 2. V cenách nejsou obsaženy náklady na dodávku materiálu.</t>
  </si>
  <si>
    <t>52</t>
  </si>
  <si>
    <t>5913195040</t>
  </si>
  <si>
    <t>Montáž dřevěných dílů přejezdu náběhový klín</t>
  </si>
  <si>
    <t>-671981743</t>
  </si>
  <si>
    <t>Montáž dřevěných dílů přejezdu náběhový klín. Poznámka: 1. V cenách jsou započteny náklady na montáž a manipulaci. 2. V cenách nejsou obsaženy náklady na dodávku materiálu.</t>
  </si>
  <si>
    <t>53</t>
  </si>
  <si>
    <t>7497351560</t>
  </si>
  <si>
    <t>Montáž přímého ukolejnění na elektrizovaných tratích nebo v kolejových obvodech</t>
  </si>
  <si>
    <t>40846763</t>
  </si>
  <si>
    <t>54</t>
  </si>
  <si>
    <t>7497371630</t>
  </si>
  <si>
    <t>Demontáže zařízení trakčního vedení svodu propojení nebo ukolejnění na elektrizovaných tratích nebo v kolejových obvodech</t>
  </si>
  <si>
    <t>-1339203459</t>
  </si>
  <si>
    <t>Demontáže zařízení trakčního vedení svodu propojení nebo ukolejnění na elektrizovaných tratích nebo v kolejových obvodech - demontáž stávajícího zařízení se všemi pomocnými doplňujícími úpravami</t>
  </si>
  <si>
    <t>55</t>
  </si>
  <si>
    <t>5914115330</t>
  </si>
  <si>
    <t>Demontáž nástupištních desek Sudop K (KD,KS) 150</t>
  </si>
  <si>
    <t>335782056</t>
  </si>
  <si>
    <t>Demontáž nástupištních desek Sudop K (KD,KS) 150. Poznámka: 1. V cenách jsou započteny náklady na snesení, uložení nebo naložení na dopravní prostředek a uložení na úložišti.</t>
  </si>
  <si>
    <t>56</t>
  </si>
  <si>
    <t>5914125030</t>
  </si>
  <si>
    <t>Montáž nástupištních desek Sudop K (KD,KS) 150</t>
  </si>
  <si>
    <t>738852165</t>
  </si>
  <si>
    <t>Montáž nástupištních desek Sudop K (KD,KS) 150. Poznámka: 1. V cenách jsou započteny náklady na manipulaci a montáž desek podle vzorového listu. 2. V cenách nejsou obsaženy náklady na dodávku materiálu.</t>
  </si>
  <si>
    <t>57</t>
  </si>
  <si>
    <t>5915005030</t>
  </si>
  <si>
    <t>Hloubení rýh nebo jam na železničním spodku III. třídy</t>
  </si>
  <si>
    <t>427606055</t>
  </si>
  <si>
    <t>Hloubení rýh nebo jam na železničním spodku III. třídy. Poznámka: 1. V cenách jsou započteny náklady na hloubení a uložení výzisku na terén nebo naložení na dopravní prostředek a uložení na úložišti.</t>
  </si>
  <si>
    <t>Poznámka k položce:_x000d_
sondy pro zjištění uložení sítí</t>
  </si>
  <si>
    <t>58</t>
  </si>
  <si>
    <t>5915010020</t>
  </si>
  <si>
    <t>Těžení zeminy nebo horniny železničního spodku II. třídy</t>
  </si>
  <si>
    <t>-402990955</t>
  </si>
  <si>
    <t>Těžení zeminy nebo horniny železničního spodku II. třídy. Poznámka: 1. V cenách jsou započteny náklady na těžení a uložení výzisku na terén nebo naložení na dopravní prostředek a uložení na úložišti.</t>
  </si>
  <si>
    <t>Poznámka k položce:_x000d_
z rušené části nástupiště</t>
  </si>
  <si>
    <t>59</t>
  </si>
  <si>
    <t>5917040030</t>
  </si>
  <si>
    <t>Kolejnicový mazník mechanický montáž</t>
  </si>
  <si>
    <t>-1793440407</t>
  </si>
  <si>
    <t>Kolejnicový mazník mechanický montáž. Poznámka: 1. V cenách jsou započteny náklady na demontáž, nebo montáž včetně doplnění mazníku mazivem, natlakování, seřízení a kontrolufunkčnosti.a zajištění funkčnosti. 2. V cenách nejsou obsaženy náklady na dodávku materiálu.</t>
  </si>
  <si>
    <t>Poznámka k položce:_x000d_
etapa TSO + propracování</t>
  </si>
  <si>
    <t>60</t>
  </si>
  <si>
    <t>5917040040</t>
  </si>
  <si>
    <t>Kolejnicový mazník mechanický demontáž</t>
  </si>
  <si>
    <t>2022417082</t>
  </si>
  <si>
    <t>Kolejnicový mazník mechanický demontáž. Poznámka: 1. V cenách jsou započteny náklady na demontáž, nebo montáž včetně doplnění mazníku mazivem, natlakování, seřízení a kontrolufunkčnosti.a zajištění funkčnosti. 2. V cenách nejsou obsaženy náklady na dodávku materiálu.</t>
  </si>
  <si>
    <t>HSV</t>
  </si>
  <si>
    <t>Práce a dodávky HSV</t>
  </si>
  <si>
    <t>Komunikace pozemní</t>
  </si>
  <si>
    <t>61</t>
  </si>
  <si>
    <t>5908052010</t>
  </si>
  <si>
    <t>Výměna podložky pryžové pod patu kolejnice</t>
  </si>
  <si>
    <t>-478783318</t>
  </si>
  <si>
    <t>Výměna podložky pryžové pod patu kolejnice. Poznámka: 1. V cenách jsou započteny náklady na demontáž upevňovadel, výměnu součásti, montáž upevňovadel a ošetření součástí mazivem. 2. V cenách nejsou obsaženy náklady na dodávku materiálu.</t>
  </si>
  <si>
    <t>62</t>
  </si>
  <si>
    <t>5908052020</t>
  </si>
  <si>
    <t>Výměna podložky plastové pod patu kolejnice</t>
  </si>
  <si>
    <t>931178089</t>
  </si>
  <si>
    <t>Výměna podložky plastové pod patu kolejnice. Poznámka: 1. V cenách jsou započteny náklady na demontáž upevňovadel, výměnu součásti, montáž upevňovadel a ošetření součástí mazivem. 2. V cenách nejsou obsaženy náklady na dodávku materiálu.</t>
  </si>
  <si>
    <t>63</t>
  </si>
  <si>
    <t>5914120030</t>
  </si>
  <si>
    <t>Demontáž nástupiště úrovňového Tischer jednostranného včetně podložek</t>
  </si>
  <si>
    <t>-342572579</t>
  </si>
  <si>
    <t>Demontáž nástupiště úrovňového Tischer jednostranného včetně podložek. Poznámka: 1. V cenách jsou započteny náklady na snesení dílů i zásypu a jejich uložení na plochu nebo naložení na dopravní prostředek a uložení na úložišti.</t>
  </si>
  <si>
    <t>Poznámka k položce:_x000d_
Zkrácení nástupiště ze 120 m na 60 m</t>
  </si>
  <si>
    <t>64</t>
  </si>
  <si>
    <t>9901000200</t>
  </si>
  <si>
    <t>Doprava dodávek zhotovitele, dodávek objednatele nebo výzisku mechanizací o nosnosti do 3,5 t do 20 km</t>
  </si>
  <si>
    <t>-501151656</t>
  </si>
  <si>
    <t>Doprava dodávek zhotovitele, dodávek objednatele nebo výzisku mechanizací o nosnosti do 3,5 t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</si>
  <si>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odvoz pryžovek na skládku</t>
  </si>
  <si>
    <t>65</t>
  </si>
  <si>
    <t>9902100100</t>
  </si>
  <si>
    <t xml:space="preserve">Doprava dodávek zhotovitele, dodávek objednatele nebo výzisku mechanizací přes 3,5 t sypanin  do 10 km</t>
  </si>
  <si>
    <t>-1777043061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</si>
  <si>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</si>
  <si>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doprava štěrku pro kol.lože</t>
  </si>
  <si>
    <t>Štěrk_11*1,603</t>
  </si>
  <si>
    <t>66</t>
  </si>
  <si>
    <t>9902100200</t>
  </si>
  <si>
    <t xml:space="preserve">Doprava dodávek zhotovitele, dodávek objednatele nebo výzisku mechanizací přes 3,5 t sypanin  do 20 km</t>
  </si>
  <si>
    <t>-1688745029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</si>
  <si>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</si>
  <si>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odvoz odpadu z KL a stezek na skládku</t>
  </si>
  <si>
    <t xml:space="preserve">"KL                   "Štěrk_11*1,8</t>
  </si>
  <si>
    <t xml:space="preserve">"stezky         "3000*0,15*1,8</t>
  </si>
  <si>
    <t xml:space="preserve">"zemina      "60*1,8</t>
  </si>
  <si>
    <t>67</t>
  </si>
  <si>
    <t>9902200100</t>
  </si>
  <si>
    <t>Doprava dodávek zhotovitele, dodávek objednatele nebo výzisku mechanizací přes 3,5 t objemnějšího kusového materiálu do 10 km</t>
  </si>
  <si>
    <t>183185065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</si>
  <si>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</si>
  <si>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LIS a drobného kolejiva a kotev ze stavby a převoz pražců ze zásob TO Bílina do stavby</t>
  </si>
  <si>
    <t>68</t>
  </si>
  <si>
    <t>9902900100</t>
  </si>
  <si>
    <t xml:space="preserve">Naložení  sypanin, drobného kusového materiálu, suti</t>
  </si>
  <si>
    <t>1920402601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</si>
  <si>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</si>
  <si>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Poznámka k položce:_x000d_
naložení odpadu z KL a stezek na skládku</t>
  </si>
  <si>
    <t>69</t>
  </si>
  <si>
    <t>9902900200</t>
  </si>
  <si>
    <t xml:space="preserve">Naložení  objemnějšího kusového materiálu, vybouraných hmot</t>
  </si>
  <si>
    <t>-674853674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</si>
  <si>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</si>
  <si>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Poznámka k položce:_x000d_
starých zajišťovacích značek a užitých pražců ze zásob TO Bílina</t>
  </si>
  <si>
    <t>"Pražce na stavbu"5*0,290</t>
  </si>
  <si>
    <t xml:space="preserve">"Kotvy navíc na  TO Bílina  "(307-149)*0,010</t>
  </si>
  <si>
    <t>70</t>
  </si>
  <si>
    <t>9909000100</t>
  </si>
  <si>
    <t>Poplatek za uložení suti nebo hmot na oficiální skládku</t>
  </si>
  <si>
    <t>-749678594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</si>
  <si>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</si>
  <si>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Poznámka k položce:_x000d_
odpad z KL a stezek na skládku</t>
  </si>
  <si>
    <t>71</t>
  </si>
  <si>
    <t>9909000400</t>
  </si>
  <si>
    <t>Poplatek za likvidaci plastových součástí</t>
  </si>
  <si>
    <t>-1786938167</t>
  </si>
  <si>
    <t>Poplatek za likvidaci plastových součástí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</si>
  <si>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Poznámka k položce:_x000d_
odpad pryžovky a PE podložky</t>
  </si>
  <si>
    <t>Pryžovky_183_11*0,186/1000</t>
  </si>
  <si>
    <t>Pryžovky_S4M_11*0,2/1000</t>
  </si>
  <si>
    <t>Podkložka_WS7_11*0,15/1000</t>
  </si>
  <si>
    <t>72</t>
  </si>
  <si>
    <t>9909000500</t>
  </si>
  <si>
    <t>Poplatek uložení odpadu betonových prefabrikátů</t>
  </si>
  <si>
    <t>1133933964</t>
  </si>
  <si>
    <t>Poplatek uložení odpadu betonových prefabrikátů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</si>
  <si>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Poznámka k položce:_x000d_
likvidace betonových pražců a starých zajišťovacích značek</t>
  </si>
  <si>
    <t xml:space="preserve">"Pražce  "6*0,280</t>
  </si>
  <si>
    <t>"Značky apod."1,6</t>
  </si>
  <si>
    <t>O2 - Zabezpečovací začízení</t>
  </si>
  <si>
    <t>Č21 - Oprava zab.zař. Světec - Ohníč</t>
  </si>
  <si>
    <t>OST - Ostatní</t>
  </si>
  <si>
    <t>OST</t>
  </si>
  <si>
    <t>Ostatní</t>
  </si>
  <si>
    <t>7592007050</t>
  </si>
  <si>
    <t>Demontáž počítacího bodu (senzoru) RSR 180</t>
  </si>
  <si>
    <t>512</t>
  </si>
  <si>
    <t>-1860402751</t>
  </si>
  <si>
    <t>7594307030</t>
  </si>
  <si>
    <t>Demontáž součástí počítače náprav kabelového závěru KSL-F pro RSR</t>
  </si>
  <si>
    <t>763917174</t>
  </si>
  <si>
    <t>7594207010</t>
  </si>
  <si>
    <t>Demontáž stykového transformátoru DT olejového</t>
  </si>
  <si>
    <t>723157702</t>
  </si>
  <si>
    <t>7594107070</t>
  </si>
  <si>
    <t>Demontáž lanového propojení tlumivek z betonových pražců</t>
  </si>
  <si>
    <t>1149813062</t>
  </si>
  <si>
    <t>7594207080</t>
  </si>
  <si>
    <t>Demontáž kolejové skříně TJA, TJAP</t>
  </si>
  <si>
    <t>464222346</t>
  </si>
  <si>
    <t>7594107272</t>
  </si>
  <si>
    <t>Demontáž kosého lanového propojení pro vystřídání fází střídavá a stejnosměrná trakce</t>
  </si>
  <si>
    <t>-1465370549</t>
  </si>
  <si>
    <t>7592005050</t>
  </si>
  <si>
    <t>Montáž počítacího bodu (senzoru) RSR 180</t>
  </si>
  <si>
    <t>1178352993</t>
  </si>
  <si>
    <t>Montáž počítacího bodu (senzoru) RSR 180 - uložení a připevnění na určené místo, seřízení polohy, přezkoušení</t>
  </si>
  <si>
    <t>7594305030</t>
  </si>
  <si>
    <t>Montáž součástí počítače náprav kabelového závěru KSL-F pro RSR</t>
  </si>
  <si>
    <t>-1101288648</t>
  </si>
  <si>
    <t>7594205010</t>
  </si>
  <si>
    <t>Montáž stykového transformátoru jednoho DT olejového</t>
  </si>
  <si>
    <t>-416238008</t>
  </si>
  <si>
    <t>Montáž stykového transformátoru jednoho DT olejového - usazení stykového transformátoru, montáž ochranných trubek, případně přídavných svorkovnic, jejich propojení a naplnění transformátoru olejem, montáž univerzálního úhelníku na střední vývod, propojení středních vývodů dvojice stykových transformátorů krátkým čtyřlanovým propojením, zatažení kabelů, nátěr, proměření izolačního stavu. Bez vyformování a zapojení kabelů, bez dodání svorkovnic, trubek, úhelníku a propojky</t>
  </si>
  <si>
    <t>7594205020</t>
  </si>
  <si>
    <t>Montáž stykového transformátoru dvojice DT olejových</t>
  </si>
  <si>
    <t>-234125455</t>
  </si>
  <si>
    <t>Montáž stykového transformátoru dvojice DT olejových - usazení stykového transformátoru, montáž ochranných trubek, případně přídavných svorkovnic, jejich propojení a naplnění transformátoru olejem, montáž univerzálního úhelníku na střední vývod, propojení středních vývodů dvojice stykových transformátorů krátkým čtyřlanovým propojením, zatažení kabelů, nátěr, proměření izolačního stavu. Bez vyformování a zapojení kabelů, bez dodání svorkovnic, trubek, úhelníku a propojky</t>
  </si>
  <si>
    <t>1*2 "Přepočtené koeficientem množství</t>
  </si>
  <si>
    <t>7594105072</t>
  </si>
  <si>
    <t>Montáž lanového propojení tlumivek na betonové pražce 3,7 nebo 4,2 m</t>
  </si>
  <si>
    <t>-200451601</t>
  </si>
  <si>
    <t>Montáž lanového propojení tlumivek na betonové pražce 3,7 nebo 4,2 m - propojení stykového transformátoru s kolejnicí nebo s dalším stykovým transformátorem lanovým propojením; usazení pražců nebo trámků mezi koleje nebo podél koleje; připevnění lana k pražcům nebo montážním trámkům</t>
  </si>
  <si>
    <t>7594105070</t>
  </si>
  <si>
    <t>Montáž lanového propojení tlumivek na betonové pražce 1,9 nebo 2,4 m</t>
  </si>
  <si>
    <t>1697371976</t>
  </si>
  <si>
    <t>Montáž lanového propojení tlumivek na betonové pražce 1,9 nebo 2,4 m - propojení stykového transformátoru s kolejnicí nebo s dalším stykovým transformátorem lanovým propojením; usazení pražců nebo trámků mezi koleje nebo podél koleje; připevnění lana k pražcům nebo montážním trámkům</t>
  </si>
  <si>
    <t>7594205082</t>
  </si>
  <si>
    <t>Montáž kolejové skříně TJA, TJAP na betonové pražce</t>
  </si>
  <si>
    <t>2087269238</t>
  </si>
  <si>
    <t>Montáž kolejové skříně TJA, TJAP na betonové pražce - usazení skříně do výkopu bez provedení zemních prací, propojení skříně s kolejnicemi jednokolíkovými lanovými propojeními, připevnění lan k pražci a montážním trámkům, zatažení kabelů, proměření izolačního stavu, označení skříně. Bez zhotovení a zapojení kabelových forem</t>
  </si>
  <si>
    <t>7594105272</t>
  </si>
  <si>
    <t>Montáž kosého lanového propojení P 70 301/1 střídavá a stejnosměrná trakce</t>
  </si>
  <si>
    <t>1828462653</t>
  </si>
  <si>
    <t>Montáž kosého lanového propojení P 70 301/1 střídavá a stejnosměrná trakce - příčné nebo podélné propojení kolejnic přímých kolejí a na výhybkách; usazení pražců mezi souběžnými kolejemi nebo podél koleje; připevnění lanového propojení na pražce nebo montážní trámky</t>
  </si>
  <si>
    <t>7594110650</t>
  </si>
  <si>
    <t>Lanové propojení s kolíkovým ukončením LDI 1xFe6/190</t>
  </si>
  <si>
    <t>128</t>
  </si>
  <si>
    <t>-2059932722</t>
  </si>
  <si>
    <t>7594110665</t>
  </si>
  <si>
    <t>Lanové propojení s kolíkovým ukončením LDI 1xFe6/310 norma 703559002 (HM0404223990061)</t>
  </si>
  <si>
    <t>833847892</t>
  </si>
  <si>
    <t>PPK</t>
  </si>
  <si>
    <t>Prostorová ploha koleje</t>
  </si>
  <si>
    <t>2,288</t>
  </si>
  <si>
    <t>O3 - VRN - změna_1</t>
  </si>
  <si>
    <t>Č31 - VRN - změna_1</t>
  </si>
  <si>
    <t>VRN - Vedlejší rozpočtové náklady</t>
  </si>
  <si>
    <t>011101001</t>
  </si>
  <si>
    <t>Finanční náklady pojistné</t>
  </si>
  <si>
    <t>%</t>
  </si>
  <si>
    <t>615335118</t>
  </si>
  <si>
    <t>021211001</t>
  </si>
  <si>
    <t>Průzkumné práce pro opravy Doplňující laboratorní rozbor kontaminace zeminy nebo kol. lože</t>
  </si>
  <si>
    <t>1024</t>
  </si>
  <si>
    <t>1822035784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</si>
  <si>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</si>
  <si>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022101011</t>
  </si>
  <si>
    <t>Geodetické práce Geodetické práce v průběhu opravy</t>
  </si>
  <si>
    <t>1680217233</t>
  </si>
  <si>
    <t>022111011</t>
  </si>
  <si>
    <t>Geodetické práce Kontrola PPK při směrové a výškové úpravě koleje zaměřením APK trať dvoukolejná</t>
  </si>
  <si>
    <t>-560676219</t>
  </si>
  <si>
    <t>Geodetické práce Kontrola PPK při směrové a výškové úpravě koleje zaměřením APK trať dvoukolejná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</si>
  <si>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022121001</t>
  </si>
  <si>
    <t>Geodetické práce Diagnostika technické infrastruktury Vytýčení trasy inženýrských sítí</t>
  </si>
  <si>
    <t>178553185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</si>
  <si>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</si>
  <si>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023131001</t>
  </si>
  <si>
    <t>Projektové práce Dokumentace skutečného provedení železničního svršku a spodku</t>
  </si>
  <si>
    <t>1475313311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</si>
  <si>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</si>
  <si>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Poznámka k položce:_x000d_
3,892 km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</si>
  <si>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</si>
  <si>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</si>
  <si>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-807279971</t>
  </si>
  <si>
    <t>033111001</t>
  </si>
  <si>
    <t>Provozní vlivy Výluka silničního provozu se zajištěním objížďky</t>
  </si>
  <si>
    <t>482270891</t>
  </si>
  <si>
    <t>033131001</t>
  </si>
  <si>
    <t>Provozní vlivy Organizační zajištění prací při zřizování a udržování BK kolejí a výhybek</t>
  </si>
  <si>
    <t>387294219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</si>
  <si>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</si>
  <si>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PPK*2000</t>
  </si>
  <si>
    <t>VRN</t>
  </si>
  <si>
    <t>Vedlejší rozpočtové náklady</t>
  </si>
  <si>
    <t>021201001</t>
  </si>
  <si>
    <t>Průzkumné práce pro opravy Průzkum výskytu škodlivin kontaminace kameniva ropnými látkami</t>
  </si>
  <si>
    <t>-340843568</t>
  </si>
  <si>
    <t>022101001</t>
  </si>
  <si>
    <t>Geodetické práce Geodetické práce před opravou</t>
  </si>
  <si>
    <t>161693982</t>
  </si>
  <si>
    <t>022101021</t>
  </si>
  <si>
    <t>Geodetické práce Geodetické práce po ukončení opravy</t>
  </si>
  <si>
    <t>-196258718</t>
  </si>
  <si>
    <t>024101401</t>
  </si>
  <si>
    <t>Inženýrská činnost koordinační a kompletační činnost</t>
  </si>
  <si>
    <t>-992993458</t>
  </si>
  <si>
    <t>SEZNAM FIGUR</t>
  </si>
  <si>
    <t>Výměra</t>
  </si>
  <si>
    <t xml:space="preserve"> O1/ Č11</t>
  </si>
  <si>
    <t>Použití figury:</t>
  </si>
  <si>
    <t xml:space="preserve"> O3/ Č31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</si>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</sst>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11" fillId="0" borderId="4" xfId="0" applyFont="1" applyBorder="1" applyAlignment="1"/>
    <xf numFmtId="0" fontId="11" fillId="0" borderId="15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0" fontId="11" fillId="0" borderId="16" xfId="0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39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49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50</v>
      </c>
      <c r="E29" s="49"/>
      <c r="F29" s="33" t="s">
        <v>51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52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54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57</v>
      </c>
      <c r="U35" s="56"/>
      <c r="V35" s="56"/>
      <c r="W35" s="56"/>
      <c r="X35" s="58" t="s">
        <v>58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65020010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trati v úseku Světec - Ohníč - změna č_1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Světec - Ohníč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11. 2. 2020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Správa železnic, OŘ UNL, ST Most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60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40.0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5" t="str">
        <f>IF(E20="","",E20)</f>
        <v>Ing. Horák Jiří, horak@szdc.cz, +420 602155923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61</v>
      </c>
      <c r="D52" s="89"/>
      <c r="E52" s="89"/>
      <c r="F52" s="89"/>
      <c r="G52" s="89"/>
      <c r="H52" s="90"/>
      <c r="I52" s="91" t="s">
        <v>62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63</v>
      </c>
      <c r="AH52" s="89"/>
      <c r="AI52" s="89"/>
      <c r="AJ52" s="89"/>
      <c r="AK52" s="89"/>
      <c r="AL52" s="89"/>
      <c r="AM52" s="89"/>
      <c r="AN52" s="91" t="s">
        <v>64</v>
      </c>
      <c r="AO52" s="89"/>
      <c r="AP52" s="89"/>
      <c r="AQ52" s="93" t="s">
        <v>65</v>
      </c>
      <c r="AR52" s="46"/>
      <c r="AS52" s="94" t="s">
        <v>66</v>
      </c>
      <c r="AT52" s="95" t="s">
        <v>67</v>
      </c>
      <c r="AU52" s="95" t="s">
        <v>68</v>
      </c>
      <c r="AV52" s="95" t="s">
        <v>69</v>
      </c>
      <c r="AW52" s="95" t="s">
        <v>70</v>
      </c>
      <c r="AX52" s="95" t="s">
        <v>71</v>
      </c>
      <c r="AY52" s="95" t="s">
        <v>72</v>
      </c>
      <c r="AZ52" s="95" t="s">
        <v>73</v>
      </c>
      <c r="BA52" s="95" t="s">
        <v>74</v>
      </c>
      <c r="BB52" s="95" t="s">
        <v>75</v>
      </c>
      <c r="BC52" s="95" t="s">
        <v>76</v>
      </c>
      <c r="BD52" s="96" t="s">
        <v>77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ROUND(AG55+AG57+AG59,2)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39</v>
      </c>
      <c r="AR54" s="106"/>
      <c r="AS54" s="107">
        <f>ROUND(AS55+AS57+AS59,2)</f>
        <v>0</v>
      </c>
      <c r="AT54" s="108">
        <f>ROUND(SUM(AV54:AW54),2)</f>
        <v>0</v>
      </c>
      <c r="AU54" s="109">
        <f>ROUND(AU55+AU57+AU59,5)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ROUND(AZ55+AZ57+AZ59,2)</f>
        <v>0</v>
      </c>
      <c r="BA54" s="108">
        <f>ROUND(BA55+BA57+BA59,2)</f>
        <v>0</v>
      </c>
      <c r="BB54" s="108">
        <f>ROUND(BB55+BB57+BB59,2)</f>
        <v>0</v>
      </c>
      <c r="BC54" s="108">
        <f>ROUND(BC55+BC57+BC59,2)</f>
        <v>0</v>
      </c>
      <c r="BD54" s="110">
        <f>ROUND(BD55+BD57+BD59,2)</f>
        <v>0</v>
      </c>
      <c r="BE54" s="6"/>
      <c r="BS54" s="111" t="s">
        <v>79</v>
      </c>
      <c r="BT54" s="111" t="s">
        <v>80</v>
      </c>
      <c r="BU54" s="112" t="s">
        <v>81</v>
      </c>
      <c r="BV54" s="111" t="s">
        <v>82</v>
      </c>
      <c r="BW54" s="111" t="s">
        <v>5</v>
      </c>
      <c r="BX54" s="111" t="s">
        <v>83</v>
      </c>
      <c r="CL54" s="111" t="s">
        <v>19</v>
      </c>
    </row>
    <row r="55" s="7" customFormat="1" ht="16.5" customHeight="1">
      <c r="A55" s="7"/>
      <c r="B55" s="113"/>
      <c r="C55" s="114"/>
      <c r="D55" s="115" t="s">
        <v>84</v>
      </c>
      <c r="E55" s="115"/>
      <c r="F55" s="115"/>
      <c r="G55" s="115"/>
      <c r="H55" s="115"/>
      <c r="I55" s="116"/>
      <c r="J55" s="115" t="s">
        <v>85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86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79</v>
      </c>
      <c r="BT55" s="125" t="s">
        <v>87</v>
      </c>
      <c r="BU55" s="125" t="s">
        <v>81</v>
      </c>
      <c r="BV55" s="125" t="s">
        <v>82</v>
      </c>
      <c r="BW55" s="125" t="s">
        <v>88</v>
      </c>
      <c r="BX55" s="125" t="s">
        <v>5</v>
      </c>
      <c r="CL55" s="125" t="s">
        <v>39</v>
      </c>
      <c r="CM55" s="125" t="s">
        <v>89</v>
      </c>
    </row>
    <row r="56" s="4" customFormat="1" ht="16.5" customHeight="1">
      <c r="A56" s="126" t="s">
        <v>90</v>
      </c>
      <c r="B56" s="65"/>
      <c r="C56" s="127"/>
      <c r="D56" s="127"/>
      <c r="E56" s="128" t="s">
        <v>91</v>
      </c>
      <c r="F56" s="128"/>
      <c r="G56" s="128"/>
      <c r="H56" s="128"/>
      <c r="I56" s="128"/>
      <c r="J56" s="127"/>
      <c r="K56" s="128" t="s">
        <v>92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'Č11 - 1.TK Ohníč-Světec'!J32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93</v>
      </c>
      <c r="AR56" s="67"/>
      <c r="AS56" s="131">
        <v>0</v>
      </c>
      <c r="AT56" s="132">
        <f>ROUND(SUM(AV56:AW56),2)</f>
        <v>0</v>
      </c>
      <c r="AU56" s="133">
        <f>'Č11 - 1.TK Ohníč-Světec'!P87</f>
        <v>0</v>
      </c>
      <c r="AV56" s="132">
        <f>'Č11 - 1.TK Ohníč-Světec'!J35</f>
        <v>0</v>
      </c>
      <c r="AW56" s="132">
        <f>'Č11 - 1.TK Ohníč-Světec'!J36</f>
        <v>0</v>
      </c>
      <c r="AX56" s="132">
        <f>'Č11 - 1.TK Ohníč-Světec'!J37</f>
        <v>0</v>
      </c>
      <c r="AY56" s="132">
        <f>'Č11 - 1.TK Ohníč-Světec'!J38</f>
        <v>0</v>
      </c>
      <c r="AZ56" s="132">
        <f>'Č11 - 1.TK Ohníč-Světec'!F35</f>
        <v>0</v>
      </c>
      <c r="BA56" s="132">
        <f>'Č11 - 1.TK Ohníč-Světec'!F36</f>
        <v>0</v>
      </c>
      <c r="BB56" s="132">
        <f>'Č11 - 1.TK Ohníč-Světec'!F37</f>
        <v>0</v>
      </c>
      <c r="BC56" s="132">
        <f>'Č11 - 1.TK Ohníč-Světec'!F38</f>
        <v>0</v>
      </c>
      <c r="BD56" s="134">
        <f>'Č11 - 1.TK Ohníč-Světec'!F39</f>
        <v>0</v>
      </c>
      <c r="BE56" s="4"/>
      <c r="BT56" s="135" t="s">
        <v>89</v>
      </c>
      <c r="BV56" s="135" t="s">
        <v>82</v>
      </c>
      <c r="BW56" s="135" t="s">
        <v>94</v>
      </c>
      <c r="BX56" s="135" t="s">
        <v>88</v>
      </c>
      <c r="CL56" s="135" t="s">
        <v>39</v>
      </c>
    </row>
    <row r="57" s="7" customFormat="1" ht="16.5" customHeight="1">
      <c r="A57" s="7"/>
      <c r="B57" s="113"/>
      <c r="C57" s="114"/>
      <c r="D57" s="115" t="s">
        <v>95</v>
      </c>
      <c r="E57" s="115"/>
      <c r="F57" s="115"/>
      <c r="G57" s="115"/>
      <c r="H57" s="115"/>
      <c r="I57" s="116"/>
      <c r="J57" s="115" t="s">
        <v>96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ROUND(AG58,2)</f>
        <v>0</v>
      </c>
      <c r="AH57" s="116"/>
      <c r="AI57" s="116"/>
      <c r="AJ57" s="116"/>
      <c r="AK57" s="116"/>
      <c r="AL57" s="116"/>
      <c r="AM57" s="116"/>
      <c r="AN57" s="118">
        <f>SUM(AG57,AT57)</f>
        <v>0</v>
      </c>
      <c r="AO57" s="116"/>
      <c r="AP57" s="116"/>
      <c r="AQ57" s="119" t="s">
        <v>86</v>
      </c>
      <c r="AR57" s="120"/>
      <c r="AS57" s="121">
        <f>ROUND(AS58,2)</f>
        <v>0</v>
      </c>
      <c r="AT57" s="122">
        <f>ROUND(SUM(AV57:AW57),2)</f>
        <v>0</v>
      </c>
      <c r="AU57" s="123">
        <f>ROUND(AU58,5)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ROUND(AZ58,2)</f>
        <v>0</v>
      </c>
      <c r="BA57" s="122">
        <f>ROUND(BA58,2)</f>
        <v>0</v>
      </c>
      <c r="BB57" s="122">
        <f>ROUND(BB58,2)</f>
        <v>0</v>
      </c>
      <c r="BC57" s="122">
        <f>ROUND(BC58,2)</f>
        <v>0</v>
      </c>
      <c r="BD57" s="124">
        <f>ROUND(BD58,2)</f>
        <v>0</v>
      </c>
      <c r="BE57" s="7"/>
      <c r="BS57" s="125" t="s">
        <v>79</v>
      </c>
      <c r="BT57" s="125" t="s">
        <v>87</v>
      </c>
      <c r="BU57" s="125" t="s">
        <v>81</v>
      </c>
      <c r="BV57" s="125" t="s">
        <v>82</v>
      </c>
      <c r="BW57" s="125" t="s">
        <v>97</v>
      </c>
      <c r="BX57" s="125" t="s">
        <v>5</v>
      </c>
      <c r="CL57" s="125" t="s">
        <v>19</v>
      </c>
      <c r="CM57" s="125" t="s">
        <v>89</v>
      </c>
    </row>
    <row r="58" s="4" customFormat="1" ht="16.5" customHeight="1">
      <c r="A58" s="126" t="s">
        <v>90</v>
      </c>
      <c r="B58" s="65"/>
      <c r="C58" s="127"/>
      <c r="D58" s="127"/>
      <c r="E58" s="128" t="s">
        <v>98</v>
      </c>
      <c r="F58" s="128"/>
      <c r="G58" s="128"/>
      <c r="H58" s="128"/>
      <c r="I58" s="128"/>
      <c r="J58" s="127"/>
      <c r="K58" s="128" t="s">
        <v>99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'Č21 - Oprava zab.zař. Svě...'!J32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93</v>
      </c>
      <c r="AR58" s="67"/>
      <c r="AS58" s="131">
        <v>0</v>
      </c>
      <c r="AT58" s="132">
        <f>ROUND(SUM(AV58:AW58),2)</f>
        <v>0</v>
      </c>
      <c r="AU58" s="133">
        <f>'Č21 - Oprava zab.zař. Svě...'!P86</f>
        <v>0</v>
      </c>
      <c r="AV58" s="132">
        <f>'Č21 - Oprava zab.zař. Svě...'!J35</f>
        <v>0</v>
      </c>
      <c r="AW58" s="132">
        <f>'Č21 - Oprava zab.zař. Svě...'!J36</f>
        <v>0</v>
      </c>
      <c r="AX58" s="132">
        <f>'Č21 - Oprava zab.zař. Svě...'!J37</f>
        <v>0</v>
      </c>
      <c r="AY58" s="132">
        <f>'Č21 - Oprava zab.zař. Svě...'!J38</f>
        <v>0</v>
      </c>
      <c r="AZ58" s="132">
        <f>'Č21 - Oprava zab.zař. Svě...'!F35</f>
        <v>0</v>
      </c>
      <c r="BA58" s="132">
        <f>'Č21 - Oprava zab.zař. Svě...'!F36</f>
        <v>0</v>
      </c>
      <c r="BB58" s="132">
        <f>'Č21 - Oprava zab.zař. Svě...'!F37</f>
        <v>0</v>
      </c>
      <c r="BC58" s="132">
        <f>'Č21 - Oprava zab.zař. Svě...'!F38</f>
        <v>0</v>
      </c>
      <c r="BD58" s="134">
        <f>'Č21 - Oprava zab.zař. Svě...'!F39</f>
        <v>0</v>
      </c>
      <c r="BE58" s="4"/>
      <c r="BT58" s="135" t="s">
        <v>89</v>
      </c>
      <c r="BV58" s="135" t="s">
        <v>82</v>
      </c>
      <c r="BW58" s="135" t="s">
        <v>100</v>
      </c>
      <c r="BX58" s="135" t="s">
        <v>97</v>
      </c>
      <c r="CL58" s="135" t="s">
        <v>39</v>
      </c>
    </row>
    <row r="59" s="7" customFormat="1" ht="16.5" customHeight="1">
      <c r="A59" s="7"/>
      <c r="B59" s="113"/>
      <c r="C59" s="114"/>
      <c r="D59" s="115" t="s">
        <v>101</v>
      </c>
      <c r="E59" s="115"/>
      <c r="F59" s="115"/>
      <c r="G59" s="115"/>
      <c r="H59" s="115"/>
      <c r="I59" s="116"/>
      <c r="J59" s="115" t="s">
        <v>102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ROUND(AG60,2)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86</v>
      </c>
      <c r="AR59" s="120"/>
      <c r="AS59" s="121">
        <f>ROUND(AS60,2)</f>
        <v>0</v>
      </c>
      <c r="AT59" s="122">
        <f>ROUND(SUM(AV59:AW59),2)</f>
        <v>0</v>
      </c>
      <c r="AU59" s="123">
        <f>ROUND(AU60,5)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ROUND(AZ60,2)</f>
        <v>0</v>
      </c>
      <c r="BA59" s="122">
        <f>ROUND(BA60,2)</f>
        <v>0</v>
      </c>
      <c r="BB59" s="122">
        <f>ROUND(BB60,2)</f>
        <v>0</v>
      </c>
      <c r="BC59" s="122">
        <f>ROUND(BC60,2)</f>
        <v>0</v>
      </c>
      <c r="BD59" s="124">
        <f>ROUND(BD60,2)</f>
        <v>0</v>
      </c>
      <c r="BE59" s="7"/>
      <c r="BS59" s="125" t="s">
        <v>79</v>
      </c>
      <c r="BT59" s="125" t="s">
        <v>87</v>
      </c>
      <c r="BU59" s="125" t="s">
        <v>81</v>
      </c>
      <c r="BV59" s="125" t="s">
        <v>82</v>
      </c>
      <c r="BW59" s="125" t="s">
        <v>103</v>
      </c>
      <c r="BX59" s="125" t="s">
        <v>5</v>
      </c>
      <c r="CL59" s="125" t="s">
        <v>39</v>
      </c>
      <c r="CM59" s="125" t="s">
        <v>89</v>
      </c>
    </row>
    <row r="60" s="4" customFormat="1" ht="16.5" customHeight="1">
      <c r="A60" s="126" t="s">
        <v>90</v>
      </c>
      <c r="B60" s="65"/>
      <c r="C60" s="127"/>
      <c r="D60" s="127"/>
      <c r="E60" s="128" t="s">
        <v>104</v>
      </c>
      <c r="F60" s="128"/>
      <c r="G60" s="128"/>
      <c r="H60" s="128"/>
      <c r="I60" s="128"/>
      <c r="J60" s="127"/>
      <c r="K60" s="128" t="s">
        <v>102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'Č31 - VRN - změna_1'!J32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93</v>
      </c>
      <c r="AR60" s="67"/>
      <c r="AS60" s="136">
        <v>0</v>
      </c>
      <c r="AT60" s="137">
        <f>ROUND(SUM(AV60:AW60),2)</f>
        <v>0</v>
      </c>
      <c r="AU60" s="138">
        <f>'Č31 - VRN - změna_1'!P86</f>
        <v>0</v>
      </c>
      <c r="AV60" s="137">
        <f>'Č31 - VRN - změna_1'!J35</f>
        <v>0</v>
      </c>
      <c r="AW60" s="137">
        <f>'Č31 - VRN - změna_1'!J36</f>
        <v>0</v>
      </c>
      <c r="AX60" s="137">
        <f>'Č31 - VRN - změna_1'!J37</f>
        <v>0</v>
      </c>
      <c r="AY60" s="137">
        <f>'Č31 - VRN - změna_1'!J38</f>
        <v>0</v>
      </c>
      <c r="AZ60" s="137">
        <f>'Č31 - VRN - změna_1'!F35</f>
        <v>0</v>
      </c>
      <c r="BA60" s="137">
        <f>'Č31 - VRN - změna_1'!F36</f>
        <v>0</v>
      </c>
      <c r="BB60" s="137">
        <f>'Č31 - VRN - změna_1'!F37</f>
        <v>0</v>
      </c>
      <c r="BC60" s="137">
        <f>'Č31 - VRN - změna_1'!F38</f>
        <v>0</v>
      </c>
      <c r="BD60" s="139">
        <f>'Č31 - VRN - změna_1'!F39</f>
        <v>0</v>
      </c>
      <c r="BE60" s="4"/>
      <c r="BT60" s="135" t="s">
        <v>89</v>
      </c>
      <c r="BV60" s="135" t="s">
        <v>82</v>
      </c>
      <c r="BW60" s="135" t="s">
        <v>105</v>
      </c>
      <c r="BX60" s="135" t="s">
        <v>103</v>
      </c>
      <c r="CL60" s="135" t="s">
        <v>39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q/hhiFPN43EatW6Z5jJTlA/seB6RGqnwzXK6sVAndKAI82welZWe+Nyd0boUL9dDwarkQVlJhaLOV960h/Q8ag==" hashValue="K3CRFswnFNQiR3fibgxBvdlxlGIRKmRZBHhoAQIXUB8E+B63CeGF/IldTl+tIANySZs1k3CXHqb/5fQuWKzlSw==" algorithmName="SHA-512" password="CDD6"/>
  <mergeCells count="62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Č11 - 1.TK Ohníč-Světec'!C2" display="/"/>
    <hyperlink ref="A58" location="'Č21 - Oprava zab.zař. Svě...'!C2" display="/"/>
    <hyperlink ref="A60" location="'Č31 - VRN - změna_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  <c r="AZ2" s="141" t="s">
        <v>106</v>
      </c>
      <c r="BA2" s="141" t="s">
        <v>107</v>
      </c>
      <c r="BB2" s="141" t="s">
        <v>108</v>
      </c>
      <c r="BC2" s="141" t="s">
        <v>109</v>
      </c>
      <c r="BD2" s="141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1"/>
      <c r="AT3" s="18" t="s">
        <v>89</v>
      </c>
      <c r="AZ3" s="141" t="s">
        <v>110</v>
      </c>
      <c r="BA3" s="141" t="s">
        <v>111</v>
      </c>
      <c r="BB3" s="141" t="s">
        <v>112</v>
      </c>
      <c r="BC3" s="141" t="s">
        <v>113</v>
      </c>
      <c r="BD3" s="141" t="s">
        <v>89</v>
      </c>
    </row>
    <row r="4" s="1" customFormat="1" ht="24.96" customHeight="1">
      <c r="B4" s="21"/>
      <c r="D4" s="145" t="s">
        <v>114</v>
      </c>
      <c r="I4" s="140"/>
      <c r="L4" s="21"/>
      <c r="M4" s="146" t="s">
        <v>10</v>
      </c>
      <c r="AT4" s="18" t="s">
        <v>41</v>
      </c>
      <c r="AZ4" s="141" t="s">
        <v>115</v>
      </c>
      <c r="BA4" s="141" t="s">
        <v>116</v>
      </c>
      <c r="BB4" s="141" t="s">
        <v>112</v>
      </c>
      <c r="BC4" s="141" t="s">
        <v>117</v>
      </c>
      <c r="BD4" s="141" t="s">
        <v>89</v>
      </c>
    </row>
    <row r="5" s="1" customFormat="1" ht="6.96" customHeight="1">
      <c r="B5" s="21"/>
      <c r="I5" s="140"/>
      <c r="L5" s="21"/>
      <c r="AZ5" s="141" t="s">
        <v>118</v>
      </c>
      <c r="BA5" s="141" t="s">
        <v>119</v>
      </c>
      <c r="BB5" s="141" t="s">
        <v>120</v>
      </c>
      <c r="BC5" s="141" t="s">
        <v>121</v>
      </c>
      <c r="BD5" s="141" t="s">
        <v>89</v>
      </c>
    </row>
    <row r="6" s="1" customFormat="1" ht="12" customHeight="1">
      <c r="B6" s="21"/>
      <c r="D6" s="147" t="s">
        <v>16</v>
      </c>
      <c r="I6" s="140"/>
      <c r="L6" s="21"/>
      <c r="AZ6" s="141" t="s">
        <v>122</v>
      </c>
      <c r="BA6" s="141" t="s">
        <v>123</v>
      </c>
      <c r="BB6" s="141" t="s">
        <v>124</v>
      </c>
      <c r="BC6" s="141" t="s">
        <v>89</v>
      </c>
      <c r="BD6" s="141" t="s">
        <v>89</v>
      </c>
    </row>
    <row r="7" s="1" customFormat="1" ht="16.5" customHeight="1">
      <c r="B7" s="21"/>
      <c r="E7" s="148" t="str">
        <f>'Rekapitulace zakázky'!K6</f>
        <v>Oprava trati v úseku Světec - Ohníč - změna č_1</v>
      </c>
      <c r="F7" s="147"/>
      <c r="G7" s="147"/>
      <c r="H7" s="147"/>
      <c r="I7" s="140"/>
      <c r="L7" s="21"/>
      <c r="AZ7" s="141" t="s">
        <v>125</v>
      </c>
      <c r="BA7" s="141" t="s">
        <v>126</v>
      </c>
      <c r="BB7" s="141" t="s">
        <v>124</v>
      </c>
      <c r="BC7" s="141" t="s">
        <v>89</v>
      </c>
      <c r="BD7" s="141" t="s">
        <v>89</v>
      </c>
    </row>
    <row r="8" s="1" customFormat="1" ht="12" customHeight="1">
      <c r="B8" s="21"/>
      <c r="D8" s="147" t="s">
        <v>127</v>
      </c>
      <c r="I8" s="140"/>
      <c r="L8" s="21"/>
      <c r="AZ8" s="141" t="s">
        <v>128</v>
      </c>
      <c r="BA8" s="141" t="s">
        <v>129</v>
      </c>
      <c r="BB8" s="141" t="s">
        <v>124</v>
      </c>
      <c r="BC8" s="141" t="s">
        <v>89</v>
      </c>
      <c r="BD8" s="141" t="s">
        <v>89</v>
      </c>
    </row>
    <row r="9" s="2" customFormat="1" ht="16.5" customHeight="1">
      <c r="A9" s="40"/>
      <c r="B9" s="46"/>
      <c r="C9" s="40"/>
      <c r="D9" s="40"/>
      <c r="E9" s="148" t="s">
        <v>130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131</v>
      </c>
      <c r="BA9" s="141" t="s">
        <v>132</v>
      </c>
      <c r="BB9" s="141" t="s">
        <v>112</v>
      </c>
      <c r="BC9" s="141" t="s">
        <v>133</v>
      </c>
      <c r="BD9" s="141" t="s">
        <v>89</v>
      </c>
    </row>
    <row r="10" s="2" customFormat="1" ht="12" customHeight="1">
      <c r="A10" s="40"/>
      <c r="B10" s="46"/>
      <c r="C10" s="40"/>
      <c r="D10" s="147" t="s">
        <v>134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135</v>
      </c>
      <c r="BA10" s="141" t="s">
        <v>136</v>
      </c>
      <c r="BB10" s="141" t="s">
        <v>137</v>
      </c>
      <c r="BC10" s="141" t="s">
        <v>138</v>
      </c>
      <c r="BD10" s="141" t="s">
        <v>89</v>
      </c>
    </row>
    <row r="11" s="2" customFormat="1" ht="16.5" customHeight="1">
      <c r="A11" s="40"/>
      <c r="B11" s="46"/>
      <c r="C11" s="40"/>
      <c r="D11" s="40"/>
      <c r="E11" s="151" t="s">
        <v>139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140</v>
      </c>
      <c r="BA11" s="141" t="s">
        <v>141</v>
      </c>
      <c r="BB11" s="141" t="s">
        <v>137</v>
      </c>
      <c r="BC11" s="141" t="s">
        <v>142</v>
      </c>
      <c r="BD11" s="141" t="s">
        <v>89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143</v>
      </c>
      <c r="BA12" s="141" t="s">
        <v>144</v>
      </c>
      <c r="BB12" s="141" t="s">
        <v>124</v>
      </c>
      <c r="BC12" s="141" t="s">
        <v>145</v>
      </c>
      <c r="BD12" s="141" t="s">
        <v>89</v>
      </c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39</v>
      </c>
      <c r="G13" s="40"/>
      <c r="H13" s="40"/>
      <c r="I13" s="152" t="s">
        <v>20</v>
      </c>
      <c r="J13" s="135" t="s">
        <v>39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146</v>
      </c>
      <c r="BA13" s="141" t="s">
        <v>147</v>
      </c>
      <c r="BB13" s="141" t="s">
        <v>124</v>
      </c>
      <c r="BC13" s="141" t="s">
        <v>148</v>
      </c>
      <c r="BD13" s="141" t="s">
        <v>89</v>
      </c>
    </row>
    <row r="14" s="2" customFormat="1" ht="12" customHeight="1">
      <c r="A14" s="40"/>
      <c r="B14" s="46"/>
      <c r="C14" s="40"/>
      <c r="D14" s="147" t="s">
        <v>22</v>
      </c>
      <c r="E14" s="40"/>
      <c r="F14" s="135" t="s">
        <v>23</v>
      </c>
      <c r="G14" s="40"/>
      <c r="H14" s="40"/>
      <c r="I14" s="152" t="s">
        <v>24</v>
      </c>
      <c r="J14" s="153" t="str">
        <f>'Rekapitulace zakázky'!AN8</f>
        <v>11. 2. 2020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149</v>
      </c>
      <c r="BA14" s="141" t="s">
        <v>150</v>
      </c>
      <c r="BB14" s="141" t="s">
        <v>124</v>
      </c>
      <c r="BC14" s="141" t="s">
        <v>151</v>
      </c>
      <c r="BD14" s="141" t="s">
        <v>89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152</v>
      </c>
      <c r="BA15" s="141" t="s">
        <v>153</v>
      </c>
      <c r="BB15" s="141" t="s">
        <v>108</v>
      </c>
      <c r="BC15" s="141" t="s">
        <v>154</v>
      </c>
      <c r="BD15" s="141" t="s">
        <v>89</v>
      </c>
    </row>
    <row r="16" s="2" customFormat="1" ht="12" customHeight="1">
      <c r="A16" s="40"/>
      <c r="B16" s="46"/>
      <c r="C16" s="40"/>
      <c r="D16" s="147" t="s">
        <v>30</v>
      </c>
      <c r="E16" s="40"/>
      <c r="F16" s="40"/>
      <c r="G16" s="40"/>
      <c r="H16" s="40"/>
      <c r="I16" s="152" t="s">
        <v>31</v>
      </c>
      <c r="J16" s="135" t="s">
        <v>32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155</v>
      </c>
      <c r="BA16" s="141" t="s">
        <v>156</v>
      </c>
      <c r="BB16" s="141" t="s">
        <v>108</v>
      </c>
      <c r="BC16" s="141" t="s">
        <v>157</v>
      </c>
      <c r="BD16" s="141" t="s">
        <v>89</v>
      </c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52" t="s">
        <v>34</v>
      </c>
      <c r="J17" s="135" t="s">
        <v>35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158</v>
      </c>
      <c r="BA17" s="141" t="s">
        <v>159</v>
      </c>
      <c r="BB17" s="141" t="s">
        <v>108</v>
      </c>
      <c r="BC17" s="141" t="s">
        <v>160</v>
      </c>
      <c r="BD17" s="141" t="s">
        <v>89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36</v>
      </c>
      <c r="E19" s="40"/>
      <c r="F19" s="40"/>
      <c r="G19" s="40"/>
      <c r="H19" s="40"/>
      <c r="I19" s="152" t="s">
        <v>31</v>
      </c>
      <c r="J19" s="34" t="str">
        <f>'Rekapitulace zakázky'!AN13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5"/>
      <c r="G20" s="135"/>
      <c r="H20" s="135"/>
      <c r="I20" s="152" t="s">
        <v>34</v>
      </c>
      <c r="J20" s="34" t="str">
        <f>'Rekapitulace zakázky'!AN14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38</v>
      </c>
      <c r="E22" s="40"/>
      <c r="F22" s="40"/>
      <c r="G22" s="40"/>
      <c r="H22" s="40"/>
      <c r="I22" s="152" t="s">
        <v>31</v>
      </c>
      <c r="J22" s="135" t="s">
        <v>39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52" t="s">
        <v>34</v>
      </c>
      <c r="J23" s="135" t="s">
        <v>39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42</v>
      </c>
      <c r="E25" s="40"/>
      <c r="F25" s="40"/>
      <c r="G25" s="40"/>
      <c r="H25" s="40"/>
      <c r="I25" s="152" t="s">
        <v>31</v>
      </c>
      <c r="J25" s="135" t="s">
        <v>39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43</v>
      </c>
      <c r="F26" s="40"/>
      <c r="G26" s="40"/>
      <c r="H26" s="40"/>
      <c r="I26" s="152" t="s">
        <v>34</v>
      </c>
      <c r="J26" s="135" t="s">
        <v>39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44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4"/>
      <c r="B29" s="155"/>
      <c r="C29" s="154"/>
      <c r="D29" s="154"/>
      <c r="E29" s="156" t="s">
        <v>161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46</v>
      </c>
      <c r="E32" s="40"/>
      <c r="F32" s="40"/>
      <c r="G32" s="40"/>
      <c r="H32" s="40"/>
      <c r="I32" s="149"/>
      <c r="J32" s="162">
        <f>ROUND(J87,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48</v>
      </c>
      <c r="G34" s="40"/>
      <c r="H34" s="40"/>
      <c r="I34" s="164" t="s">
        <v>47</v>
      </c>
      <c r="J34" s="163" t="s">
        <v>49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50</v>
      </c>
      <c r="E35" s="147" t="s">
        <v>51</v>
      </c>
      <c r="F35" s="166">
        <f>ROUND((SUM(BE87:BE384)),  2)</f>
        <v>0</v>
      </c>
      <c r="G35" s="40"/>
      <c r="H35" s="40"/>
      <c r="I35" s="167">
        <v>0.20999999999999999</v>
      </c>
      <c r="J35" s="166">
        <f>ROUND(((SUM(BE87:BE384))*I35),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52</v>
      </c>
      <c r="F36" s="166">
        <f>ROUND((SUM(BF87:BF384)),  2)</f>
        <v>0</v>
      </c>
      <c r="G36" s="40"/>
      <c r="H36" s="40"/>
      <c r="I36" s="167">
        <v>0.14999999999999999</v>
      </c>
      <c r="J36" s="166">
        <f>ROUND(((SUM(BF87:BF384))*I36),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53</v>
      </c>
      <c r="F37" s="166">
        <f>ROUND((SUM(BG87:BG384)),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54</v>
      </c>
      <c r="F38" s="166">
        <f>ROUND((SUM(BH87:BH384)),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55</v>
      </c>
      <c r="F39" s="166">
        <f>ROUND((SUM(BI87:BI384)),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162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Oprava trati v úseku Světec - Ohníč - změna č_1</v>
      </c>
      <c r="F50" s="33"/>
      <c r="G50" s="33"/>
      <c r="H50" s="33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140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2" t="s">
        <v>130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134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Č11 - 1.TK Ohníč-Světec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Světec - Ohníč</v>
      </c>
      <c r="G56" s="42"/>
      <c r="H56" s="42"/>
      <c r="I56" s="152" t="s">
        <v>24</v>
      </c>
      <c r="J56" s="74" t="str">
        <f>IF(J14="","",J14)</f>
        <v>11. 2. 2020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3" t="s">
        <v>30</v>
      </c>
      <c r="D58" s="42"/>
      <c r="E58" s="42"/>
      <c r="F58" s="28" t="str">
        <f>E17</f>
        <v>Správa železnic, OŘ UNL, ST Most</v>
      </c>
      <c r="G58" s="42"/>
      <c r="H58" s="42"/>
      <c r="I58" s="152" t="s">
        <v>38</v>
      </c>
      <c r="J58" s="38" t="str">
        <f>E23</f>
        <v xml:space="preserve"> 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152" t="s">
        <v>42</v>
      </c>
      <c r="J59" s="38" t="str">
        <f>E26</f>
        <v>Ing. Horák Jiří, horak@szdc.cz, +420 602155923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163</v>
      </c>
      <c r="D61" s="184"/>
      <c r="E61" s="184"/>
      <c r="F61" s="184"/>
      <c r="G61" s="184"/>
      <c r="H61" s="184"/>
      <c r="I61" s="185"/>
      <c r="J61" s="186" t="s">
        <v>164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78</v>
      </c>
      <c r="D63" s="42"/>
      <c r="E63" s="42"/>
      <c r="F63" s="42"/>
      <c r="G63" s="42"/>
      <c r="H63" s="42"/>
      <c r="I63" s="149"/>
      <c r="J63" s="104">
        <f>J87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165</v>
      </c>
    </row>
    <row r="64" s="9" customFormat="1" ht="24.96" customHeight="1">
      <c r="A64" s="9"/>
      <c r="B64" s="188"/>
      <c r="C64" s="189"/>
      <c r="D64" s="190" t="s">
        <v>166</v>
      </c>
      <c r="E64" s="191"/>
      <c r="F64" s="191"/>
      <c r="G64" s="191"/>
      <c r="H64" s="191"/>
      <c r="I64" s="192"/>
      <c r="J64" s="193">
        <f>J321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167</v>
      </c>
      <c r="E65" s="197"/>
      <c r="F65" s="197"/>
      <c r="G65" s="197"/>
      <c r="H65" s="197"/>
      <c r="I65" s="198"/>
      <c r="J65" s="199">
        <f>J322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168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Oprava trati v úseku Světec - Ohníč - změna č_1</v>
      </c>
      <c r="F75" s="33"/>
      <c r="G75" s="33"/>
      <c r="H75" s="33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2"/>
      <c r="C76" s="33" t="s">
        <v>127</v>
      </c>
      <c r="D76" s="23"/>
      <c r="E76" s="23"/>
      <c r="F76" s="23"/>
      <c r="G76" s="23"/>
      <c r="H76" s="23"/>
      <c r="I76" s="140"/>
      <c r="J76" s="23"/>
      <c r="K76" s="23"/>
      <c r="L76" s="21"/>
    </row>
    <row r="77" s="2" customFormat="1" ht="16.5" customHeight="1">
      <c r="A77" s="40"/>
      <c r="B77" s="41"/>
      <c r="C77" s="42"/>
      <c r="D77" s="42"/>
      <c r="E77" s="182" t="s">
        <v>130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134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Č11 - 1.TK Ohníč-Světec</v>
      </c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22</v>
      </c>
      <c r="D81" s="42"/>
      <c r="E81" s="42"/>
      <c r="F81" s="28" t="str">
        <f>F14</f>
        <v>Světec - Ohníč</v>
      </c>
      <c r="G81" s="42"/>
      <c r="H81" s="42"/>
      <c r="I81" s="152" t="s">
        <v>24</v>
      </c>
      <c r="J81" s="74" t="str">
        <f>IF(J14="","",J14)</f>
        <v>11. 2. 2020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30</v>
      </c>
      <c r="D83" s="42"/>
      <c r="E83" s="42"/>
      <c r="F83" s="28" t="str">
        <f>E17</f>
        <v>Správa železnic, OŘ UNL, ST Most</v>
      </c>
      <c r="G83" s="42"/>
      <c r="H83" s="42"/>
      <c r="I83" s="152" t="s">
        <v>38</v>
      </c>
      <c r="J83" s="38" t="str">
        <f>E23</f>
        <v xml:space="preserve"> 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2"/>
      <c r="E84" s="42"/>
      <c r="F84" s="28" t="str">
        <f>IF(E20="","",E20)</f>
        <v>Vyplň údaj</v>
      </c>
      <c r="G84" s="42"/>
      <c r="H84" s="42"/>
      <c r="I84" s="152" t="s">
        <v>42</v>
      </c>
      <c r="J84" s="38" t="str">
        <f>E26</f>
        <v>Ing. Horák Jiří, horak@szdc.cz, +420 602155923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1"/>
      <c r="B86" s="202"/>
      <c r="C86" s="203" t="s">
        <v>169</v>
      </c>
      <c r="D86" s="204" t="s">
        <v>65</v>
      </c>
      <c r="E86" s="204" t="s">
        <v>61</v>
      </c>
      <c r="F86" s="204" t="s">
        <v>62</v>
      </c>
      <c r="G86" s="204" t="s">
        <v>170</v>
      </c>
      <c r="H86" s="204" t="s">
        <v>171</v>
      </c>
      <c r="I86" s="205" t="s">
        <v>172</v>
      </c>
      <c r="J86" s="204" t="s">
        <v>164</v>
      </c>
      <c r="K86" s="206" t="s">
        <v>173</v>
      </c>
      <c r="L86" s="207"/>
      <c r="M86" s="94" t="s">
        <v>39</v>
      </c>
      <c r="N86" s="95" t="s">
        <v>50</v>
      </c>
      <c r="O86" s="95" t="s">
        <v>174</v>
      </c>
      <c r="P86" s="95" t="s">
        <v>175</v>
      </c>
      <c r="Q86" s="95" t="s">
        <v>176</v>
      </c>
      <c r="R86" s="95" t="s">
        <v>177</v>
      </c>
      <c r="S86" s="95" t="s">
        <v>178</v>
      </c>
      <c r="T86" s="95" t="s">
        <v>179</v>
      </c>
      <c r="U86" s="96" t="s">
        <v>180</v>
      </c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0"/>
      <c r="B87" s="41"/>
      <c r="C87" s="101" t="s">
        <v>181</v>
      </c>
      <c r="D87" s="42"/>
      <c r="E87" s="42"/>
      <c r="F87" s="42"/>
      <c r="G87" s="42"/>
      <c r="H87" s="42"/>
      <c r="I87" s="149"/>
      <c r="J87" s="208">
        <f>BK87</f>
        <v>0</v>
      </c>
      <c r="K87" s="42"/>
      <c r="L87" s="46"/>
      <c r="M87" s="97"/>
      <c r="N87" s="209"/>
      <c r="O87" s="98"/>
      <c r="P87" s="210">
        <f>P88+SUM(P89:P321)</f>
        <v>0</v>
      </c>
      <c r="Q87" s="98"/>
      <c r="R87" s="210">
        <f>R88+SUM(R89:R321)</f>
        <v>2243.0313599999999</v>
      </c>
      <c r="S87" s="98"/>
      <c r="T87" s="210">
        <f>T88+SUM(T89:T321)</f>
        <v>0</v>
      </c>
      <c r="U87" s="99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79</v>
      </c>
      <c r="AU87" s="18" t="s">
        <v>165</v>
      </c>
      <c r="BK87" s="211">
        <f>BK88+SUM(BK89:BK321)</f>
        <v>0</v>
      </c>
    </row>
    <row r="88" s="2" customFormat="1" ht="21.75" customHeight="1">
      <c r="A88" s="40"/>
      <c r="B88" s="41"/>
      <c r="C88" s="212" t="s">
        <v>87</v>
      </c>
      <c r="D88" s="212" t="s">
        <v>182</v>
      </c>
      <c r="E88" s="213" t="s">
        <v>183</v>
      </c>
      <c r="F88" s="214" t="s">
        <v>184</v>
      </c>
      <c r="G88" s="215" t="s">
        <v>185</v>
      </c>
      <c r="H88" s="216">
        <v>3000</v>
      </c>
      <c r="I88" s="217"/>
      <c r="J88" s="218">
        <f>ROUND(I88*H88,2)</f>
        <v>0</v>
      </c>
      <c r="K88" s="214" t="s">
        <v>186</v>
      </c>
      <c r="L88" s="46"/>
      <c r="M88" s="219" t="s">
        <v>39</v>
      </c>
      <c r="N88" s="220" t="s">
        <v>53</v>
      </c>
      <c r="O88" s="86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1">
        <f>S88*H88</f>
        <v>0</v>
      </c>
      <c r="U88" s="222" t="s">
        <v>39</v>
      </c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3" t="s">
        <v>187</v>
      </c>
      <c r="AT88" s="223" t="s">
        <v>182</v>
      </c>
      <c r="AU88" s="223" t="s">
        <v>80</v>
      </c>
      <c r="AY88" s="18" t="s">
        <v>188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8" t="s">
        <v>187</v>
      </c>
      <c r="BK88" s="224">
        <f>ROUND(I88*H88,2)</f>
        <v>0</v>
      </c>
      <c r="BL88" s="18" t="s">
        <v>187</v>
      </c>
      <c r="BM88" s="223" t="s">
        <v>189</v>
      </c>
    </row>
    <row r="89" s="2" customFormat="1">
      <c r="A89" s="40"/>
      <c r="B89" s="41"/>
      <c r="C89" s="42"/>
      <c r="D89" s="225" t="s">
        <v>190</v>
      </c>
      <c r="E89" s="42"/>
      <c r="F89" s="226" t="s">
        <v>191</v>
      </c>
      <c r="G89" s="42"/>
      <c r="H89" s="42"/>
      <c r="I89" s="149"/>
      <c r="J89" s="42"/>
      <c r="K89" s="42"/>
      <c r="L89" s="46"/>
      <c r="M89" s="227"/>
      <c r="N89" s="228"/>
      <c r="O89" s="86"/>
      <c r="P89" s="86"/>
      <c r="Q89" s="86"/>
      <c r="R89" s="86"/>
      <c r="S89" s="86"/>
      <c r="T89" s="86"/>
      <c r="U89" s="87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190</v>
      </c>
      <c r="AU89" s="18" t="s">
        <v>80</v>
      </c>
    </row>
    <row r="90" s="2" customFormat="1">
      <c r="A90" s="40"/>
      <c r="B90" s="41"/>
      <c r="C90" s="42"/>
      <c r="D90" s="225" t="s">
        <v>192</v>
      </c>
      <c r="E90" s="42"/>
      <c r="F90" s="229" t="s">
        <v>193</v>
      </c>
      <c r="G90" s="42"/>
      <c r="H90" s="42"/>
      <c r="I90" s="149"/>
      <c r="J90" s="42"/>
      <c r="K90" s="42"/>
      <c r="L90" s="46"/>
      <c r="M90" s="227"/>
      <c r="N90" s="228"/>
      <c r="O90" s="86"/>
      <c r="P90" s="86"/>
      <c r="Q90" s="86"/>
      <c r="R90" s="86"/>
      <c r="S90" s="86"/>
      <c r="T90" s="86"/>
      <c r="U90" s="87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192</v>
      </c>
      <c r="AU90" s="18" t="s">
        <v>80</v>
      </c>
    </row>
    <row r="91" s="2" customFormat="1" ht="21.75" customHeight="1">
      <c r="A91" s="40"/>
      <c r="B91" s="41"/>
      <c r="C91" s="212" t="s">
        <v>89</v>
      </c>
      <c r="D91" s="212" t="s">
        <v>182</v>
      </c>
      <c r="E91" s="213" t="s">
        <v>194</v>
      </c>
      <c r="F91" s="214" t="s">
        <v>195</v>
      </c>
      <c r="G91" s="215" t="s">
        <v>112</v>
      </c>
      <c r="H91" s="216">
        <v>0.72699999999999998</v>
      </c>
      <c r="I91" s="217"/>
      <c r="J91" s="218">
        <f>ROUND(I91*H91,2)</f>
        <v>0</v>
      </c>
      <c r="K91" s="214" t="s">
        <v>186</v>
      </c>
      <c r="L91" s="46"/>
      <c r="M91" s="219" t="s">
        <v>39</v>
      </c>
      <c r="N91" s="220" t="s">
        <v>53</v>
      </c>
      <c r="O91" s="86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1">
        <f>S91*H91</f>
        <v>0</v>
      </c>
      <c r="U91" s="222" t="s">
        <v>39</v>
      </c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3" t="s">
        <v>187</v>
      </c>
      <c r="AT91" s="223" t="s">
        <v>182</v>
      </c>
      <c r="AU91" s="223" t="s">
        <v>80</v>
      </c>
      <c r="AY91" s="18" t="s">
        <v>188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187</v>
      </c>
      <c r="BK91" s="224">
        <f>ROUND(I91*H91,2)</f>
        <v>0</v>
      </c>
      <c r="BL91" s="18" t="s">
        <v>187</v>
      </c>
      <c r="BM91" s="223" t="s">
        <v>196</v>
      </c>
    </row>
    <row r="92" s="2" customFormat="1">
      <c r="A92" s="40"/>
      <c r="B92" s="41"/>
      <c r="C92" s="42"/>
      <c r="D92" s="225" t="s">
        <v>190</v>
      </c>
      <c r="E92" s="42"/>
      <c r="F92" s="226" t="s">
        <v>197</v>
      </c>
      <c r="G92" s="42"/>
      <c r="H92" s="42"/>
      <c r="I92" s="149"/>
      <c r="J92" s="42"/>
      <c r="K92" s="42"/>
      <c r="L92" s="46"/>
      <c r="M92" s="227"/>
      <c r="N92" s="228"/>
      <c r="O92" s="86"/>
      <c r="P92" s="86"/>
      <c r="Q92" s="86"/>
      <c r="R92" s="86"/>
      <c r="S92" s="86"/>
      <c r="T92" s="86"/>
      <c r="U92" s="87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190</v>
      </c>
      <c r="AU92" s="18" t="s">
        <v>80</v>
      </c>
    </row>
    <row r="93" s="2" customFormat="1">
      <c r="A93" s="40"/>
      <c r="B93" s="41"/>
      <c r="C93" s="42"/>
      <c r="D93" s="225" t="s">
        <v>192</v>
      </c>
      <c r="E93" s="42"/>
      <c r="F93" s="229" t="s">
        <v>198</v>
      </c>
      <c r="G93" s="42"/>
      <c r="H93" s="42"/>
      <c r="I93" s="149"/>
      <c r="J93" s="42"/>
      <c r="K93" s="42"/>
      <c r="L93" s="46"/>
      <c r="M93" s="227"/>
      <c r="N93" s="228"/>
      <c r="O93" s="86"/>
      <c r="P93" s="86"/>
      <c r="Q93" s="86"/>
      <c r="R93" s="86"/>
      <c r="S93" s="86"/>
      <c r="T93" s="86"/>
      <c r="U93" s="87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192</v>
      </c>
      <c r="AU93" s="18" t="s">
        <v>80</v>
      </c>
    </row>
    <row r="94" s="12" customFormat="1">
      <c r="A94" s="12"/>
      <c r="B94" s="230"/>
      <c r="C94" s="231"/>
      <c r="D94" s="225" t="s">
        <v>199</v>
      </c>
      <c r="E94" s="232" t="s">
        <v>110</v>
      </c>
      <c r="F94" s="233" t="s">
        <v>200</v>
      </c>
      <c r="G94" s="231"/>
      <c r="H94" s="234">
        <v>0.72699999999999998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8"/>
      <c r="U94" s="239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40" t="s">
        <v>199</v>
      </c>
      <c r="AU94" s="240" t="s">
        <v>80</v>
      </c>
      <c r="AV94" s="12" t="s">
        <v>89</v>
      </c>
      <c r="AW94" s="12" t="s">
        <v>41</v>
      </c>
      <c r="AX94" s="12" t="s">
        <v>80</v>
      </c>
      <c r="AY94" s="240" t="s">
        <v>188</v>
      </c>
    </row>
    <row r="95" s="13" customFormat="1">
      <c r="A95" s="13"/>
      <c r="B95" s="241"/>
      <c r="C95" s="242"/>
      <c r="D95" s="225" t="s">
        <v>199</v>
      </c>
      <c r="E95" s="243" t="s">
        <v>39</v>
      </c>
      <c r="F95" s="244" t="s">
        <v>201</v>
      </c>
      <c r="G95" s="242"/>
      <c r="H95" s="245">
        <v>0.72699999999999998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49"/>
      <c r="U95" s="250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1" t="s">
        <v>199</v>
      </c>
      <c r="AU95" s="251" t="s">
        <v>80</v>
      </c>
      <c r="AV95" s="13" t="s">
        <v>187</v>
      </c>
      <c r="AW95" s="13" t="s">
        <v>41</v>
      </c>
      <c r="AX95" s="13" t="s">
        <v>87</v>
      </c>
      <c r="AY95" s="251" t="s">
        <v>188</v>
      </c>
    </row>
    <row r="96" s="2" customFormat="1" ht="21.75" customHeight="1">
      <c r="A96" s="40"/>
      <c r="B96" s="41"/>
      <c r="C96" s="212" t="s">
        <v>202</v>
      </c>
      <c r="D96" s="212" t="s">
        <v>182</v>
      </c>
      <c r="E96" s="213" t="s">
        <v>203</v>
      </c>
      <c r="F96" s="214" t="s">
        <v>204</v>
      </c>
      <c r="G96" s="215" t="s">
        <v>112</v>
      </c>
      <c r="H96" s="216">
        <v>1.3400000000000001</v>
      </c>
      <c r="I96" s="217"/>
      <c r="J96" s="218">
        <f>ROUND(I96*H96,2)</f>
        <v>0</v>
      </c>
      <c r="K96" s="214" t="s">
        <v>186</v>
      </c>
      <c r="L96" s="46"/>
      <c r="M96" s="219" t="s">
        <v>39</v>
      </c>
      <c r="N96" s="220" t="s">
        <v>53</v>
      </c>
      <c r="O96" s="86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1">
        <f>S96*H96</f>
        <v>0</v>
      </c>
      <c r="U96" s="222" t="s">
        <v>39</v>
      </c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3" t="s">
        <v>187</v>
      </c>
      <c r="AT96" s="223" t="s">
        <v>182</v>
      </c>
      <c r="AU96" s="223" t="s">
        <v>80</v>
      </c>
      <c r="AY96" s="18" t="s">
        <v>188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187</v>
      </c>
      <c r="BK96" s="224">
        <f>ROUND(I96*H96,2)</f>
        <v>0</v>
      </c>
      <c r="BL96" s="18" t="s">
        <v>187</v>
      </c>
      <c r="BM96" s="223" t="s">
        <v>205</v>
      </c>
    </row>
    <row r="97" s="2" customFormat="1">
      <c r="A97" s="40"/>
      <c r="B97" s="41"/>
      <c r="C97" s="42"/>
      <c r="D97" s="225" t="s">
        <v>190</v>
      </c>
      <c r="E97" s="42"/>
      <c r="F97" s="226" t="s">
        <v>206</v>
      </c>
      <c r="G97" s="42"/>
      <c r="H97" s="42"/>
      <c r="I97" s="149"/>
      <c r="J97" s="42"/>
      <c r="K97" s="42"/>
      <c r="L97" s="46"/>
      <c r="M97" s="227"/>
      <c r="N97" s="228"/>
      <c r="O97" s="86"/>
      <c r="P97" s="86"/>
      <c r="Q97" s="86"/>
      <c r="R97" s="86"/>
      <c r="S97" s="86"/>
      <c r="T97" s="86"/>
      <c r="U97" s="87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190</v>
      </c>
      <c r="AU97" s="18" t="s">
        <v>80</v>
      </c>
    </row>
    <row r="98" s="12" customFormat="1">
      <c r="A98" s="12"/>
      <c r="B98" s="230"/>
      <c r="C98" s="231"/>
      <c r="D98" s="225" t="s">
        <v>199</v>
      </c>
      <c r="E98" s="232" t="s">
        <v>39</v>
      </c>
      <c r="F98" s="233" t="s">
        <v>207</v>
      </c>
      <c r="G98" s="231"/>
      <c r="H98" s="234">
        <v>1.3400000000000001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8"/>
      <c r="U98" s="239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40" t="s">
        <v>199</v>
      </c>
      <c r="AU98" s="240" t="s">
        <v>80</v>
      </c>
      <c r="AV98" s="12" t="s">
        <v>89</v>
      </c>
      <c r="AW98" s="12" t="s">
        <v>41</v>
      </c>
      <c r="AX98" s="12" t="s">
        <v>80</v>
      </c>
      <c r="AY98" s="240" t="s">
        <v>188</v>
      </c>
    </row>
    <row r="99" s="13" customFormat="1">
      <c r="A99" s="13"/>
      <c r="B99" s="241"/>
      <c r="C99" s="242"/>
      <c r="D99" s="225" t="s">
        <v>199</v>
      </c>
      <c r="E99" s="243" t="s">
        <v>115</v>
      </c>
      <c r="F99" s="244" t="s">
        <v>201</v>
      </c>
      <c r="G99" s="242"/>
      <c r="H99" s="245">
        <v>1.3400000000000001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49"/>
      <c r="U99" s="250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1" t="s">
        <v>199</v>
      </c>
      <c r="AU99" s="251" t="s">
        <v>80</v>
      </c>
      <c r="AV99" s="13" t="s">
        <v>187</v>
      </c>
      <c r="AW99" s="13" t="s">
        <v>41</v>
      </c>
      <c r="AX99" s="13" t="s">
        <v>87</v>
      </c>
      <c r="AY99" s="251" t="s">
        <v>188</v>
      </c>
    </row>
    <row r="100" s="2" customFormat="1" ht="21.75" customHeight="1">
      <c r="A100" s="40"/>
      <c r="B100" s="41"/>
      <c r="C100" s="212" t="s">
        <v>187</v>
      </c>
      <c r="D100" s="212" t="s">
        <v>182</v>
      </c>
      <c r="E100" s="213" t="s">
        <v>208</v>
      </c>
      <c r="F100" s="214" t="s">
        <v>209</v>
      </c>
      <c r="G100" s="215" t="s">
        <v>120</v>
      </c>
      <c r="H100" s="216">
        <v>1397</v>
      </c>
      <c r="I100" s="217"/>
      <c r="J100" s="218">
        <f>ROUND(I100*H100,2)</f>
        <v>0</v>
      </c>
      <c r="K100" s="214" t="s">
        <v>186</v>
      </c>
      <c r="L100" s="46"/>
      <c r="M100" s="219" t="s">
        <v>39</v>
      </c>
      <c r="N100" s="220" t="s">
        <v>53</v>
      </c>
      <c r="O100" s="86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1">
        <f>S100*H100</f>
        <v>0</v>
      </c>
      <c r="U100" s="222" t="s">
        <v>39</v>
      </c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3" t="s">
        <v>187</v>
      </c>
      <c r="AT100" s="223" t="s">
        <v>182</v>
      </c>
      <c r="AU100" s="223" t="s">
        <v>80</v>
      </c>
      <c r="AY100" s="18" t="s">
        <v>188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187</v>
      </c>
      <c r="BK100" s="224">
        <f>ROUND(I100*H100,2)</f>
        <v>0</v>
      </c>
      <c r="BL100" s="18" t="s">
        <v>187</v>
      </c>
      <c r="BM100" s="223" t="s">
        <v>210</v>
      </c>
    </row>
    <row r="101" s="2" customFormat="1">
      <c r="A101" s="40"/>
      <c r="B101" s="41"/>
      <c r="C101" s="42"/>
      <c r="D101" s="225" t="s">
        <v>190</v>
      </c>
      <c r="E101" s="42"/>
      <c r="F101" s="226" t="s">
        <v>211</v>
      </c>
      <c r="G101" s="42"/>
      <c r="H101" s="42"/>
      <c r="I101" s="149"/>
      <c r="J101" s="42"/>
      <c r="K101" s="42"/>
      <c r="L101" s="46"/>
      <c r="M101" s="227"/>
      <c r="N101" s="228"/>
      <c r="O101" s="86"/>
      <c r="P101" s="86"/>
      <c r="Q101" s="86"/>
      <c r="R101" s="86"/>
      <c r="S101" s="86"/>
      <c r="T101" s="86"/>
      <c r="U101" s="87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190</v>
      </c>
      <c r="AU101" s="18" t="s">
        <v>80</v>
      </c>
    </row>
    <row r="102" s="2" customFormat="1">
      <c r="A102" s="40"/>
      <c r="B102" s="41"/>
      <c r="C102" s="42"/>
      <c r="D102" s="225" t="s">
        <v>192</v>
      </c>
      <c r="E102" s="42"/>
      <c r="F102" s="229" t="s">
        <v>212</v>
      </c>
      <c r="G102" s="42"/>
      <c r="H102" s="42"/>
      <c r="I102" s="149"/>
      <c r="J102" s="42"/>
      <c r="K102" s="42"/>
      <c r="L102" s="46"/>
      <c r="M102" s="227"/>
      <c r="N102" s="228"/>
      <c r="O102" s="86"/>
      <c r="P102" s="86"/>
      <c r="Q102" s="86"/>
      <c r="R102" s="86"/>
      <c r="S102" s="86"/>
      <c r="T102" s="86"/>
      <c r="U102" s="87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192</v>
      </c>
      <c r="AU102" s="18" t="s">
        <v>80</v>
      </c>
    </row>
    <row r="103" s="12" customFormat="1">
      <c r="A103" s="12"/>
      <c r="B103" s="230"/>
      <c r="C103" s="231"/>
      <c r="D103" s="225" t="s">
        <v>199</v>
      </c>
      <c r="E103" s="232" t="s">
        <v>39</v>
      </c>
      <c r="F103" s="233" t="s">
        <v>213</v>
      </c>
      <c r="G103" s="231"/>
      <c r="H103" s="234">
        <v>727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8"/>
      <c r="U103" s="239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40" t="s">
        <v>199</v>
      </c>
      <c r="AU103" s="240" t="s">
        <v>80</v>
      </c>
      <c r="AV103" s="12" t="s">
        <v>89</v>
      </c>
      <c r="AW103" s="12" t="s">
        <v>41</v>
      </c>
      <c r="AX103" s="12" t="s">
        <v>80</v>
      </c>
      <c r="AY103" s="240" t="s">
        <v>188</v>
      </c>
    </row>
    <row r="104" s="12" customFormat="1">
      <c r="A104" s="12"/>
      <c r="B104" s="230"/>
      <c r="C104" s="231"/>
      <c r="D104" s="225" t="s">
        <v>199</v>
      </c>
      <c r="E104" s="232" t="s">
        <v>39</v>
      </c>
      <c r="F104" s="233" t="s">
        <v>214</v>
      </c>
      <c r="G104" s="231"/>
      <c r="H104" s="234">
        <v>670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8"/>
      <c r="U104" s="239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40" t="s">
        <v>199</v>
      </c>
      <c r="AU104" s="240" t="s">
        <v>80</v>
      </c>
      <c r="AV104" s="12" t="s">
        <v>89</v>
      </c>
      <c r="AW104" s="12" t="s">
        <v>41</v>
      </c>
      <c r="AX104" s="12" t="s">
        <v>80</v>
      </c>
      <c r="AY104" s="240" t="s">
        <v>188</v>
      </c>
    </row>
    <row r="105" s="13" customFormat="1">
      <c r="A105" s="13"/>
      <c r="B105" s="241"/>
      <c r="C105" s="242"/>
      <c r="D105" s="225" t="s">
        <v>199</v>
      </c>
      <c r="E105" s="243" t="s">
        <v>118</v>
      </c>
      <c r="F105" s="244" t="s">
        <v>201</v>
      </c>
      <c r="G105" s="242"/>
      <c r="H105" s="245">
        <v>1397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49"/>
      <c r="U105" s="250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199</v>
      </c>
      <c r="AU105" s="251" t="s">
        <v>80</v>
      </c>
      <c r="AV105" s="13" t="s">
        <v>187</v>
      </c>
      <c r="AW105" s="13" t="s">
        <v>41</v>
      </c>
      <c r="AX105" s="13" t="s">
        <v>87</v>
      </c>
      <c r="AY105" s="251" t="s">
        <v>188</v>
      </c>
    </row>
    <row r="106" s="2" customFormat="1" ht="21.75" customHeight="1">
      <c r="A106" s="40"/>
      <c r="B106" s="41"/>
      <c r="C106" s="212" t="s">
        <v>215</v>
      </c>
      <c r="D106" s="212" t="s">
        <v>182</v>
      </c>
      <c r="E106" s="213" t="s">
        <v>216</v>
      </c>
      <c r="F106" s="214" t="s">
        <v>217</v>
      </c>
      <c r="G106" s="215" t="s">
        <v>112</v>
      </c>
      <c r="H106" s="216">
        <v>4.1459999999999999</v>
      </c>
      <c r="I106" s="217"/>
      <c r="J106" s="218">
        <f>ROUND(I106*H106,2)</f>
        <v>0</v>
      </c>
      <c r="K106" s="214" t="s">
        <v>186</v>
      </c>
      <c r="L106" s="46"/>
      <c r="M106" s="219" t="s">
        <v>39</v>
      </c>
      <c r="N106" s="220" t="s">
        <v>53</v>
      </c>
      <c r="O106" s="86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1">
        <f>S106*H106</f>
        <v>0</v>
      </c>
      <c r="U106" s="222" t="s">
        <v>39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3" t="s">
        <v>187</v>
      </c>
      <c r="AT106" s="223" t="s">
        <v>182</v>
      </c>
      <c r="AU106" s="223" t="s">
        <v>80</v>
      </c>
      <c r="AY106" s="18" t="s">
        <v>188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187</v>
      </c>
      <c r="BK106" s="224">
        <f>ROUND(I106*H106,2)</f>
        <v>0</v>
      </c>
      <c r="BL106" s="18" t="s">
        <v>187</v>
      </c>
      <c r="BM106" s="223" t="s">
        <v>218</v>
      </c>
    </row>
    <row r="107" s="2" customFormat="1">
      <c r="A107" s="40"/>
      <c r="B107" s="41"/>
      <c r="C107" s="42"/>
      <c r="D107" s="225" t="s">
        <v>190</v>
      </c>
      <c r="E107" s="42"/>
      <c r="F107" s="226" t="s">
        <v>219</v>
      </c>
      <c r="G107" s="42"/>
      <c r="H107" s="42"/>
      <c r="I107" s="149"/>
      <c r="J107" s="42"/>
      <c r="K107" s="42"/>
      <c r="L107" s="46"/>
      <c r="M107" s="227"/>
      <c r="N107" s="228"/>
      <c r="O107" s="86"/>
      <c r="P107" s="86"/>
      <c r="Q107" s="86"/>
      <c r="R107" s="86"/>
      <c r="S107" s="86"/>
      <c r="T107" s="86"/>
      <c r="U107" s="87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190</v>
      </c>
      <c r="AU107" s="18" t="s">
        <v>80</v>
      </c>
    </row>
    <row r="108" s="2" customFormat="1">
      <c r="A108" s="40"/>
      <c r="B108" s="41"/>
      <c r="C108" s="42"/>
      <c r="D108" s="225" t="s">
        <v>192</v>
      </c>
      <c r="E108" s="42"/>
      <c r="F108" s="229" t="s">
        <v>220</v>
      </c>
      <c r="G108" s="42"/>
      <c r="H108" s="42"/>
      <c r="I108" s="149"/>
      <c r="J108" s="42"/>
      <c r="K108" s="42"/>
      <c r="L108" s="46"/>
      <c r="M108" s="227"/>
      <c r="N108" s="228"/>
      <c r="O108" s="86"/>
      <c r="P108" s="86"/>
      <c r="Q108" s="86"/>
      <c r="R108" s="86"/>
      <c r="S108" s="86"/>
      <c r="T108" s="86"/>
      <c r="U108" s="87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192</v>
      </c>
      <c r="AU108" s="18" t="s">
        <v>80</v>
      </c>
    </row>
    <row r="109" s="2" customFormat="1" ht="21.75" customHeight="1">
      <c r="A109" s="40"/>
      <c r="B109" s="41"/>
      <c r="C109" s="212" t="s">
        <v>221</v>
      </c>
      <c r="D109" s="212" t="s">
        <v>182</v>
      </c>
      <c r="E109" s="213" t="s">
        <v>222</v>
      </c>
      <c r="F109" s="214" t="s">
        <v>223</v>
      </c>
      <c r="G109" s="215" t="s">
        <v>137</v>
      </c>
      <c r="H109" s="216">
        <v>327</v>
      </c>
      <c r="I109" s="217"/>
      <c r="J109" s="218">
        <f>ROUND(I109*H109,2)</f>
        <v>0</v>
      </c>
      <c r="K109" s="214" t="s">
        <v>186</v>
      </c>
      <c r="L109" s="46"/>
      <c r="M109" s="219" t="s">
        <v>39</v>
      </c>
      <c r="N109" s="220" t="s">
        <v>53</v>
      </c>
      <c r="O109" s="86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1">
        <f>S109*H109</f>
        <v>0</v>
      </c>
      <c r="U109" s="222" t="s">
        <v>39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3" t="s">
        <v>187</v>
      </c>
      <c r="AT109" s="223" t="s">
        <v>182</v>
      </c>
      <c r="AU109" s="223" t="s">
        <v>80</v>
      </c>
      <c r="AY109" s="18" t="s">
        <v>188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187</v>
      </c>
      <c r="BK109" s="224">
        <f>ROUND(I109*H109,2)</f>
        <v>0</v>
      </c>
      <c r="BL109" s="18" t="s">
        <v>187</v>
      </c>
      <c r="BM109" s="223" t="s">
        <v>224</v>
      </c>
    </row>
    <row r="110" s="2" customFormat="1">
      <c r="A110" s="40"/>
      <c r="B110" s="41"/>
      <c r="C110" s="42"/>
      <c r="D110" s="225" t="s">
        <v>190</v>
      </c>
      <c r="E110" s="42"/>
      <c r="F110" s="226" t="s">
        <v>225</v>
      </c>
      <c r="G110" s="42"/>
      <c r="H110" s="42"/>
      <c r="I110" s="149"/>
      <c r="J110" s="42"/>
      <c r="K110" s="42"/>
      <c r="L110" s="46"/>
      <c r="M110" s="227"/>
      <c r="N110" s="228"/>
      <c r="O110" s="86"/>
      <c r="P110" s="86"/>
      <c r="Q110" s="86"/>
      <c r="R110" s="86"/>
      <c r="S110" s="86"/>
      <c r="T110" s="86"/>
      <c r="U110" s="87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190</v>
      </c>
      <c r="AU110" s="18" t="s">
        <v>80</v>
      </c>
    </row>
    <row r="111" s="2" customFormat="1">
      <c r="A111" s="40"/>
      <c r="B111" s="41"/>
      <c r="C111" s="42"/>
      <c r="D111" s="225" t="s">
        <v>192</v>
      </c>
      <c r="E111" s="42"/>
      <c r="F111" s="229" t="s">
        <v>226</v>
      </c>
      <c r="G111" s="42"/>
      <c r="H111" s="42"/>
      <c r="I111" s="149"/>
      <c r="J111" s="42"/>
      <c r="K111" s="42"/>
      <c r="L111" s="46"/>
      <c r="M111" s="227"/>
      <c r="N111" s="228"/>
      <c r="O111" s="86"/>
      <c r="P111" s="86"/>
      <c r="Q111" s="86"/>
      <c r="R111" s="86"/>
      <c r="S111" s="86"/>
      <c r="T111" s="86"/>
      <c r="U111" s="87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192</v>
      </c>
      <c r="AU111" s="18" t="s">
        <v>80</v>
      </c>
    </row>
    <row r="112" s="2" customFormat="1" ht="21.75" customHeight="1">
      <c r="A112" s="40"/>
      <c r="B112" s="41"/>
      <c r="C112" s="212" t="s">
        <v>227</v>
      </c>
      <c r="D112" s="212" t="s">
        <v>182</v>
      </c>
      <c r="E112" s="213" t="s">
        <v>228</v>
      </c>
      <c r="F112" s="214" t="s">
        <v>229</v>
      </c>
      <c r="G112" s="215" t="s">
        <v>124</v>
      </c>
      <c r="H112" s="216">
        <v>6</v>
      </c>
      <c r="I112" s="217"/>
      <c r="J112" s="218">
        <f>ROUND(I112*H112,2)</f>
        <v>0</v>
      </c>
      <c r="K112" s="214" t="s">
        <v>186</v>
      </c>
      <c r="L112" s="46"/>
      <c r="M112" s="219" t="s">
        <v>39</v>
      </c>
      <c r="N112" s="220" t="s">
        <v>53</v>
      </c>
      <c r="O112" s="86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1">
        <f>S112*H112</f>
        <v>0</v>
      </c>
      <c r="U112" s="222" t="s">
        <v>39</v>
      </c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3" t="s">
        <v>187</v>
      </c>
      <c r="AT112" s="223" t="s">
        <v>182</v>
      </c>
      <c r="AU112" s="223" t="s">
        <v>80</v>
      </c>
      <c r="AY112" s="18" t="s">
        <v>188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187</v>
      </c>
      <c r="BK112" s="224">
        <f>ROUND(I112*H112,2)</f>
        <v>0</v>
      </c>
      <c r="BL112" s="18" t="s">
        <v>187</v>
      </c>
      <c r="BM112" s="223" t="s">
        <v>230</v>
      </c>
    </row>
    <row r="113" s="2" customFormat="1">
      <c r="A113" s="40"/>
      <c r="B113" s="41"/>
      <c r="C113" s="42"/>
      <c r="D113" s="225" t="s">
        <v>190</v>
      </c>
      <c r="E113" s="42"/>
      <c r="F113" s="226" t="s">
        <v>231</v>
      </c>
      <c r="G113" s="42"/>
      <c r="H113" s="42"/>
      <c r="I113" s="149"/>
      <c r="J113" s="42"/>
      <c r="K113" s="42"/>
      <c r="L113" s="46"/>
      <c r="M113" s="227"/>
      <c r="N113" s="228"/>
      <c r="O113" s="86"/>
      <c r="P113" s="86"/>
      <c r="Q113" s="86"/>
      <c r="R113" s="86"/>
      <c r="S113" s="86"/>
      <c r="T113" s="86"/>
      <c r="U113" s="87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190</v>
      </c>
      <c r="AU113" s="18" t="s">
        <v>80</v>
      </c>
    </row>
    <row r="114" s="2" customFormat="1">
      <c r="A114" s="40"/>
      <c r="B114" s="41"/>
      <c r="C114" s="42"/>
      <c r="D114" s="225" t="s">
        <v>192</v>
      </c>
      <c r="E114" s="42"/>
      <c r="F114" s="229" t="s">
        <v>232</v>
      </c>
      <c r="G114" s="42"/>
      <c r="H114" s="42"/>
      <c r="I114" s="149"/>
      <c r="J114" s="42"/>
      <c r="K114" s="42"/>
      <c r="L114" s="46"/>
      <c r="M114" s="227"/>
      <c r="N114" s="228"/>
      <c r="O114" s="86"/>
      <c r="P114" s="86"/>
      <c r="Q114" s="86"/>
      <c r="R114" s="86"/>
      <c r="S114" s="86"/>
      <c r="T114" s="86"/>
      <c r="U114" s="87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192</v>
      </c>
      <c r="AU114" s="18" t="s">
        <v>80</v>
      </c>
    </row>
    <row r="115" s="12" customFormat="1">
      <c r="A115" s="12"/>
      <c r="B115" s="230"/>
      <c r="C115" s="231"/>
      <c r="D115" s="225" t="s">
        <v>199</v>
      </c>
      <c r="E115" s="232" t="s">
        <v>39</v>
      </c>
      <c r="F115" s="233" t="s">
        <v>233</v>
      </c>
      <c r="G115" s="231"/>
      <c r="H115" s="234">
        <v>5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8"/>
      <c r="U115" s="239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40" t="s">
        <v>199</v>
      </c>
      <c r="AU115" s="240" t="s">
        <v>80</v>
      </c>
      <c r="AV115" s="12" t="s">
        <v>89</v>
      </c>
      <c r="AW115" s="12" t="s">
        <v>41</v>
      </c>
      <c r="AX115" s="12" t="s">
        <v>80</v>
      </c>
      <c r="AY115" s="240" t="s">
        <v>188</v>
      </c>
    </row>
    <row r="116" s="12" customFormat="1">
      <c r="A116" s="12"/>
      <c r="B116" s="230"/>
      <c r="C116" s="231"/>
      <c r="D116" s="225" t="s">
        <v>199</v>
      </c>
      <c r="E116" s="232" t="s">
        <v>39</v>
      </c>
      <c r="F116" s="233" t="s">
        <v>234</v>
      </c>
      <c r="G116" s="231"/>
      <c r="H116" s="234">
        <v>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8"/>
      <c r="U116" s="239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40" t="s">
        <v>199</v>
      </c>
      <c r="AU116" s="240" t="s">
        <v>80</v>
      </c>
      <c r="AV116" s="12" t="s">
        <v>89</v>
      </c>
      <c r="AW116" s="12" t="s">
        <v>41</v>
      </c>
      <c r="AX116" s="12" t="s">
        <v>80</v>
      </c>
      <c r="AY116" s="240" t="s">
        <v>188</v>
      </c>
    </row>
    <row r="117" s="13" customFormat="1">
      <c r="A117" s="13"/>
      <c r="B117" s="241"/>
      <c r="C117" s="242"/>
      <c r="D117" s="225" t="s">
        <v>199</v>
      </c>
      <c r="E117" s="243" t="s">
        <v>39</v>
      </c>
      <c r="F117" s="244" t="s">
        <v>201</v>
      </c>
      <c r="G117" s="242"/>
      <c r="H117" s="245">
        <v>6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49"/>
      <c r="U117" s="250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199</v>
      </c>
      <c r="AU117" s="251" t="s">
        <v>80</v>
      </c>
      <c r="AV117" s="13" t="s">
        <v>187</v>
      </c>
      <c r="AW117" s="13" t="s">
        <v>41</v>
      </c>
      <c r="AX117" s="13" t="s">
        <v>87</v>
      </c>
      <c r="AY117" s="251" t="s">
        <v>188</v>
      </c>
    </row>
    <row r="118" s="2" customFormat="1" ht="33" customHeight="1">
      <c r="A118" s="40"/>
      <c r="B118" s="41"/>
      <c r="C118" s="212" t="s">
        <v>235</v>
      </c>
      <c r="D118" s="212" t="s">
        <v>182</v>
      </c>
      <c r="E118" s="213" t="s">
        <v>236</v>
      </c>
      <c r="F118" s="214" t="s">
        <v>237</v>
      </c>
      <c r="G118" s="215" t="s">
        <v>124</v>
      </c>
      <c r="H118" s="216">
        <v>5</v>
      </c>
      <c r="I118" s="217"/>
      <c r="J118" s="218">
        <f>ROUND(I118*H118,2)</f>
        <v>0</v>
      </c>
      <c r="K118" s="214" t="s">
        <v>186</v>
      </c>
      <c r="L118" s="46"/>
      <c r="M118" s="219" t="s">
        <v>39</v>
      </c>
      <c r="N118" s="220" t="s">
        <v>53</v>
      </c>
      <c r="O118" s="86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1">
        <f>S118*H118</f>
        <v>0</v>
      </c>
      <c r="U118" s="222" t="s">
        <v>39</v>
      </c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3" t="s">
        <v>187</v>
      </c>
      <c r="AT118" s="223" t="s">
        <v>182</v>
      </c>
      <c r="AU118" s="223" t="s">
        <v>80</v>
      </c>
      <c r="AY118" s="18" t="s">
        <v>188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8" t="s">
        <v>187</v>
      </c>
      <c r="BK118" s="224">
        <f>ROUND(I118*H118,2)</f>
        <v>0</v>
      </c>
      <c r="BL118" s="18" t="s">
        <v>187</v>
      </c>
      <c r="BM118" s="223" t="s">
        <v>238</v>
      </c>
    </row>
    <row r="119" s="2" customFormat="1">
      <c r="A119" s="40"/>
      <c r="B119" s="41"/>
      <c r="C119" s="42"/>
      <c r="D119" s="225" t="s">
        <v>190</v>
      </c>
      <c r="E119" s="42"/>
      <c r="F119" s="226" t="s">
        <v>239</v>
      </c>
      <c r="G119" s="42"/>
      <c r="H119" s="42"/>
      <c r="I119" s="149"/>
      <c r="J119" s="42"/>
      <c r="K119" s="42"/>
      <c r="L119" s="46"/>
      <c r="M119" s="227"/>
      <c r="N119" s="228"/>
      <c r="O119" s="86"/>
      <c r="P119" s="86"/>
      <c r="Q119" s="86"/>
      <c r="R119" s="86"/>
      <c r="S119" s="86"/>
      <c r="T119" s="86"/>
      <c r="U119" s="87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190</v>
      </c>
      <c r="AU119" s="18" t="s">
        <v>80</v>
      </c>
    </row>
    <row r="120" s="2" customFormat="1">
      <c r="A120" s="40"/>
      <c r="B120" s="41"/>
      <c r="C120" s="42"/>
      <c r="D120" s="225" t="s">
        <v>192</v>
      </c>
      <c r="E120" s="42"/>
      <c r="F120" s="229" t="s">
        <v>240</v>
      </c>
      <c r="G120" s="42"/>
      <c r="H120" s="42"/>
      <c r="I120" s="149"/>
      <c r="J120" s="42"/>
      <c r="K120" s="42"/>
      <c r="L120" s="46"/>
      <c r="M120" s="227"/>
      <c r="N120" s="228"/>
      <c r="O120" s="86"/>
      <c r="P120" s="86"/>
      <c r="Q120" s="86"/>
      <c r="R120" s="86"/>
      <c r="S120" s="86"/>
      <c r="T120" s="86"/>
      <c r="U120" s="87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192</v>
      </c>
      <c r="AU120" s="18" t="s">
        <v>80</v>
      </c>
    </row>
    <row r="121" s="2" customFormat="1" ht="33" customHeight="1">
      <c r="A121" s="40"/>
      <c r="B121" s="41"/>
      <c r="C121" s="212" t="s">
        <v>241</v>
      </c>
      <c r="D121" s="212" t="s">
        <v>182</v>
      </c>
      <c r="E121" s="213" t="s">
        <v>242</v>
      </c>
      <c r="F121" s="214" t="s">
        <v>243</v>
      </c>
      <c r="G121" s="215" t="s">
        <v>124</v>
      </c>
      <c r="H121" s="216">
        <v>1</v>
      </c>
      <c r="I121" s="217"/>
      <c r="J121" s="218">
        <f>ROUND(I121*H121,2)</f>
        <v>0</v>
      </c>
      <c r="K121" s="214" t="s">
        <v>186</v>
      </c>
      <c r="L121" s="46"/>
      <c r="M121" s="219" t="s">
        <v>39</v>
      </c>
      <c r="N121" s="220" t="s">
        <v>53</v>
      </c>
      <c r="O121" s="86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1">
        <f>S121*H121</f>
        <v>0</v>
      </c>
      <c r="U121" s="222" t="s">
        <v>39</v>
      </c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3" t="s">
        <v>187</v>
      </c>
      <c r="AT121" s="223" t="s">
        <v>182</v>
      </c>
      <c r="AU121" s="223" t="s">
        <v>80</v>
      </c>
      <c r="AY121" s="18" t="s">
        <v>188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187</v>
      </c>
      <c r="BK121" s="224">
        <f>ROUND(I121*H121,2)</f>
        <v>0</v>
      </c>
      <c r="BL121" s="18" t="s">
        <v>187</v>
      </c>
      <c r="BM121" s="223" t="s">
        <v>244</v>
      </c>
    </row>
    <row r="122" s="2" customFormat="1">
      <c r="A122" s="40"/>
      <c r="B122" s="41"/>
      <c r="C122" s="42"/>
      <c r="D122" s="225" t="s">
        <v>190</v>
      </c>
      <c r="E122" s="42"/>
      <c r="F122" s="226" t="s">
        <v>245</v>
      </c>
      <c r="G122" s="42"/>
      <c r="H122" s="42"/>
      <c r="I122" s="149"/>
      <c r="J122" s="42"/>
      <c r="K122" s="42"/>
      <c r="L122" s="46"/>
      <c r="M122" s="227"/>
      <c r="N122" s="228"/>
      <c r="O122" s="86"/>
      <c r="P122" s="86"/>
      <c r="Q122" s="86"/>
      <c r="R122" s="86"/>
      <c r="S122" s="86"/>
      <c r="T122" s="86"/>
      <c r="U122" s="87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190</v>
      </c>
      <c r="AU122" s="18" t="s">
        <v>80</v>
      </c>
    </row>
    <row r="123" s="2" customFormat="1">
      <c r="A123" s="40"/>
      <c r="B123" s="41"/>
      <c r="C123" s="42"/>
      <c r="D123" s="225" t="s">
        <v>192</v>
      </c>
      <c r="E123" s="42"/>
      <c r="F123" s="229" t="s">
        <v>246</v>
      </c>
      <c r="G123" s="42"/>
      <c r="H123" s="42"/>
      <c r="I123" s="149"/>
      <c r="J123" s="42"/>
      <c r="K123" s="42"/>
      <c r="L123" s="46"/>
      <c r="M123" s="227"/>
      <c r="N123" s="228"/>
      <c r="O123" s="86"/>
      <c r="P123" s="86"/>
      <c r="Q123" s="86"/>
      <c r="R123" s="86"/>
      <c r="S123" s="86"/>
      <c r="T123" s="86"/>
      <c r="U123" s="87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192</v>
      </c>
      <c r="AU123" s="18" t="s">
        <v>80</v>
      </c>
    </row>
    <row r="124" s="2" customFormat="1" ht="21.75" customHeight="1">
      <c r="A124" s="40"/>
      <c r="B124" s="41"/>
      <c r="C124" s="212" t="s">
        <v>247</v>
      </c>
      <c r="D124" s="212" t="s">
        <v>182</v>
      </c>
      <c r="E124" s="213" t="s">
        <v>248</v>
      </c>
      <c r="F124" s="214" t="s">
        <v>249</v>
      </c>
      <c r="G124" s="215" t="s">
        <v>124</v>
      </c>
      <c r="H124" s="216">
        <v>5</v>
      </c>
      <c r="I124" s="217"/>
      <c r="J124" s="218">
        <f>ROUND(I124*H124,2)</f>
        <v>0</v>
      </c>
      <c r="K124" s="214" t="s">
        <v>186</v>
      </c>
      <c r="L124" s="46"/>
      <c r="M124" s="219" t="s">
        <v>39</v>
      </c>
      <c r="N124" s="220" t="s">
        <v>53</v>
      </c>
      <c r="O124" s="86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1">
        <f>S124*H124</f>
        <v>0</v>
      </c>
      <c r="U124" s="222" t="s">
        <v>39</v>
      </c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3" t="s">
        <v>187</v>
      </c>
      <c r="AT124" s="223" t="s">
        <v>182</v>
      </c>
      <c r="AU124" s="223" t="s">
        <v>80</v>
      </c>
      <c r="AY124" s="18" t="s">
        <v>188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187</v>
      </c>
      <c r="BK124" s="224">
        <f>ROUND(I124*H124,2)</f>
        <v>0</v>
      </c>
      <c r="BL124" s="18" t="s">
        <v>187</v>
      </c>
      <c r="BM124" s="223" t="s">
        <v>250</v>
      </c>
    </row>
    <row r="125" s="2" customFormat="1">
      <c r="A125" s="40"/>
      <c r="B125" s="41"/>
      <c r="C125" s="42"/>
      <c r="D125" s="225" t="s">
        <v>190</v>
      </c>
      <c r="E125" s="42"/>
      <c r="F125" s="226" t="s">
        <v>251</v>
      </c>
      <c r="G125" s="42"/>
      <c r="H125" s="42"/>
      <c r="I125" s="149"/>
      <c r="J125" s="42"/>
      <c r="K125" s="42"/>
      <c r="L125" s="46"/>
      <c r="M125" s="227"/>
      <c r="N125" s="228"/>
      <c r="O125" s="86"/>
      <c r="P125" s="86"/>
      <c r="Q125" s="86"/>
      <c r="R125" s="86"/>
      <c r="S125" s="86"/>
      <c r="T125" s="86"/>
      <c r="U125" s="87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190</v>
      </c>
      <c r="AU125" s="18" t="s">
        <v>80</v>
      </c>
    </row>
    <row r="126" s="2" customFormat="1">
      <c r="A126" s="40"/>
      <c r="B126" s="41"/>
      <c r="C126" s="42"/>
      <c r="D126" s="225" t="s">
        <v>192</v>
      </c>
      <c r="E126" s="42"/>
      <c r="F126" s="229" t="s">
        <v>252</v>
      </c>
      <c r="G126" s="42"/>
      <c r="H126" s="42"/>
      <c r="I126" s="149"/>
      <c r="J126" s="42"/>
      <c r="K126" s="42"/>
      <c r="L126" s="46"/>
      <c r="M126" s="227"/>
      <c r="N126" s="228"/>
      <c r="O126" s="86"/>
      <c r="P126" s="86"/>
      <c r="Q126" s="86"/>
      <c r="R126" s="86"/>
      <c r="S126" s="86"/>
      <c r="T126" s="86"/>
      <c r="U126" s="87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192</v>
      </c>
      <c r="AU126" s="18" t="s">
        <v>80</v>
      </c>
    </row>
    <row r="127" s="2" customFormat="1" ht="21.75" customHeight="1">
      <c r="A127" s="40"/>
      <c r="B127" s="41"/>
      <c r="C127" s="212" t="s">
        <v>253</v>
      </c>
      <c r="D127" s="212" t="s">
        <v>182</v>
      </c>
      <c r="E127" s="213" t="s">
        <v>254</v>
      </c>
      <c r="F127" s="214" t="s">
        <v>255</v>
      </c>
      <c r="G127" s="215" t="s">
        <v>137</v>
      </c>
      <c r="H127" s="216">
        <v>8.8000000000000007</v>
      </c>
      <c r="I127" s="217"/>
      <c r="J127" s="218">
        <f>ROUND(I127*H127,2)</f>
        <v>0</v>
      </c>
      <c r="K127" s="214" t="s">
        <v>186</v>
      </c>
      <c r="L127" s="46"/>
      <c r="M127" s="219" t="s">
        <v>39</v>
      </c>
      <c r="N127" s="220" t="s">
        <v>53</v>
      </c>
      <c r="O127" s="86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1">
        <f>S127*H127</f>
        <v>0</v>
      </c>
      <c r="U127" s="222" t="s">
        <v>39</v>
      </c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3" t="s">
        <v>187</v>
      </c>
      <c r="AT127" s="223" t="s">
        <v>182</v>
      </c>
      <c r="AU127" s="223" t="s">
        <v>80</v>
      </c>
      <c r="AY127" s="18" t="s">
        <v>188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8" t="s">
        <v>187</v>
      </c>
      <c r="BK127" s="224">
        <f>ROUND(I127*H127,2)</f>
        <v>0</v>
      </c>
      <c r="BL127" s="18" t="s">
        <v>187</v>
      </c>
      <c r="BM127" s="223" t="s">
        <v>256</v>
      </c>
    </row>
    <row r="128" s="2" customFormat="1">
      <c r="A128" s="40"/>
      <c r="B128" s="41"/>
      <c r="C128" s="42"/>
      <c r="D128" s="225" t="s">
        <v>190</v>
      </c>
      <c r="E128" s="42"/>
      <c r="F128" s="226" t="s">
        <v>257</v>
      </c>
      <c r="G128" s="42"/>
      <c r="H128" s="42"/>
      <c r="I128" s="149"/>
      <c r="J128" s="42"/>
      <c r="K128" s="42"/>
      <c r="L128" s="46"/>
      <c r="M128" s="227"/>
      <c r="N128" s="228"/>
      <c r="O128" s="86"/>
      <c r="P128" s="86"/>
      <c r="Q128" s="86"/>
      <c r="R128" s="86"/>
      <c r="S128" s="86"/>
      <c r="T128" s="86"/>
      <c r="U128" s="87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190</v>
      </c>
      <c r="AU128" s="18" t="s">
        <v>80</v>
      </c>
    </row>
    <row r="129" s="12" customFormat="1">
      <c r="A129" s="12"/>
      <c r="B129" s="230"/>
      <c r="C129" s="231"/>
      <c r="D129" s="225" t="s">
        <v>199</v>
      </c>
      <c r="E129" s="232" t="s">
        <v>39</v>
      </c>
      <c r="F129" s="233" t="s">
        <v>258</v>
      </c>
      <c r="G129" s="231"/>
      <c r="H129" s="234">
        <v>8.8000000000000007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8"/>
      <c r="U129" s="239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40" t="s">
        <v>199</v>
      </c>
      <c r="AU129" s="240" t="s">
        <v>80</v>
      </c>
      <c r="AV129" s="12" t="s">
        <v>89</v>
      </c>
      <c r="AW129" s="12" t="s">
        <v>41</v>
      </c>
      <c r="AX129" s="12" t="s">
        <v>80</v>
      </c>
      <c r="AY129" s="240" t="s">
        <v>188</v>
      </c>
    </row>
    <row r="130" s="13" customFormat="1">
      <c r="A130" s="13"/>
      <c r="B130" s="241"/>
      <c r="C130" s="242"/>
      <c r="D130" s="225" t="s">
        <v>199</v>
      </c>
      <c r="E130" s="243" t="s">
        <v>39</v>
      </c>
      <c r="F130" s="244" t="s">
        <v>201</v>
      </c>
      <c r="G130" s="242"/>
      <c r="H130" s="245">
        <v>8.8000000000000007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49"/>
      <c r="U130" s="250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199</v>
      </c>
      <c r="AU130" s="251" t="s">
        <v>80</v>
      </c>
      <c r="AV130" s="13" t="s">
        <v>187</v>
      </c>
      <c r="AW130" s="13" t="s">
        <v>41</v>
      </c>
      <c r="AX130" s="13" t="s">
        <v>87</v>
      </c>
      <c r="AY130" s="251" t="s">
        <v>188</v>
      </c>
    </row>
    <row r="131" s="2" customFormat="1" ht="21.75" customHeight="1">
      <c r="A131" s="40"/>
      <c r="B131" s="41"/>
      <c r="C131" s="252" t="s">
        <v>259</v>
      </c>
      <c r="D131" s="252" t="s">
        <v>260</v>
      </c>
      <c r="E131" s="253" t="s">
        <v>261</v>
      </c>
      <c r="F131" s="254" t="s">
        <v>262</v>
      </c>
      <c r="G131" s="255" t="s">
        <v>108</v>
      </c>
      <c r="H131" s="256">
        <v>2239.3910000000001</v>
      </c>
      <c r="I131" s="257"/>
      <c r="J131" s="258">
        <f>ROUND(I131*H131,2)</f>
        <v>0</v>
      </c>
      <c r="K131" s="254" t="s">
        <v>186</v>
      </c>
      <c r="L131" s="259"/>
      <c r="M131" s="260" t="s">
        <v>39</v>
      </c>
      <c r="N131" s="261" t="s">
        <v>53</v>
      </c>
      <c r="O131" s="86"/>
      <c r="P131" s="221">
        <f>O131*H131</f>
        <v>0</v>
      </c>
      <c r="Q131" s="221">
        <v>1</v>
      </c>
      <c r="R131" s="221">
        <f>Q131*H131</f>
        <v>2239.3910000000001</v>
      </c>
      <c r="S131" s="221">
        <v>0</v>
      </c>
      <c r="T131" s="221">
        <f>S131*H131</f>
        <v>0</v>
      </c>
      <c r="U131" s="222" t="s">
        <v>39</v>
      </c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3" t="s">
        <v>235</v>
      </c>
      <c r="AT131" s="223" t="s">
        <v>260</v>
      </c>
      <c r="AU131" s="223" t="s">
        <v>80</v>
      </c>
      <c r="AY131" s="18" t="s">
        <v>188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8" t="s">
        <v>187</v>
      </c>
      <c r="BK131" s="224">
        <f>ROUND(I131*H131,2)</f>
        <v>0</v>
      </c>
      <c r="BL131" s="18" t="s">
        <v>187</v>
      </c>
      <c r="BM131" s="223" t="s">
        <v>263</v>
      </c>
    </row>
    <row r="132" s="2" customFormat="1">
      <c r="A132" s="40"/>
      <c r="B132" s="41"/>
      <c r="C132" s="42"/>
      <c r="D132" s="225" t="s">
        <v>190</v>
      </c>
      <c r="E132" s="42"/>
      <c r="F132" s="226" t="s">
        <v>262</v>
      </c>
      <c r="G132" s="42"/>
      <c r="H132" s="42"/>
      <c r="I132" s="149"/>
      <c r="J132" s="42"/>
      <c r="K132" s="42"/>
      <c r="L132" s="46"/>
      <c r="M132" s="227"/>
      <c r="N132" s="228"/>
      <c r="O132" s="86"/>
      <c r="P132" s="86"/>
      <c r="Q132" s="86"/>
      <c r="R132" s="86"/>
      <c r="S132" s="86"/>
      <c r="T132" s="86"/>
      <c r="U132" s="87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190</v>
      </c>
      <c r="AU132" s="18" t="s">
        <v>80</v>
      </c>
    </row>
    <row r="133" s="14" customFormat="1">
      <c r="A133" s="14"/>
      <c r="B133" s="262"/>
      <c r="C133" s="263"/>
      <c r="D133" s="225" t="s">
        <v>199</v>
      </c>
      <c r="E133" s="264" t="s">
        <v>39</v>
      </c>
      <c r="F133" s="265" t="s">
        <v>264</v>
      </c>
      <c r="G133" s="263"/>
      <c r="H133" s="264" t="s">
        <v>39</v>
      </c>
      <c r="I133" s="266"/>
      <c r="J133" s="263"/>
      <c r="K133" s="263"/>
      <c r="L133" s="267"/>
      <c r="M133" s="268"/>
      <c r="N133" s="269"/>
      <c r="O133" s="269"/>
      <c r="P133" s="269"/>
      <c r="Q133" s="269"/>
      <c r="R133" s="269"/>
      <c r="S133" s="269"/>
      <c r="T133" s="269"/>
      <c r="U133" s="270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1" t="s">
        <v>199</v>
      </c>
      <c r="AU133" s="271" t="s">
        <v>80</v>
      </c>
      <c r="AV133" s="14" t="s">
        <v>87</v>
      </c>
      <c r="AW133" s="14" t="s">
        <v>41</v>
      </c>
      <c r="AX133" s="14" t="s">
        <v>80</v>
      </c>
      <c r="AY133" s="271" t="s">
        <v>188</v>
      </c>
    </row>
    <row r="134" s="12" customFormat="1">
      <c r="A134" s="12"/>
      <c r="B134" s="230"/>
      <c r="C134" s="231"/>
      <c r="D134" s="225" t="s">
        <v>199</v>
      </c>
      <c r="E134" s="232" t="s">
        <v>39</v>
      </c>
      <c r="F134" s="233" t="s">
        <v>265</v>
      </c>
      <c r="G134" s="231"/>
      <c r="H134" s="234">
        <v>2239.3910000000001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8"/>
      <c r="U134" s="239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40" t="s">
        <v>199</v>
      </c>
      <c r="AU134" s="240" t="s">
        <v>80</v>
      </c>
      <c r="AV134" s="12" t="s">
        <v>89</v>
      </c>
      <c r="AW134" s="12" t="s">
        <v>41</v>
      </c>
      <c r="AX134" s="12" t="s">
        <v>80</v>
      </c>
      <c r="AY134" s="240" t="s">
        <v>188</v>
      </c>
    </row>
    <row r="135" s="13" customFormat="1">
      <c r="A135" s="13"/>
      <c r="B135" s="241"/>
      <c r="C135" s="242"/>
      <c r="D135" s="225" t="s">
        <v>199</v>
      </c>
      <c r="E135" s="243" t="s">
        <v>39</v>
      </c>
      <c r="F135" s="244" t="s">
        <v>201</v>
      </c>
      <c r="G135" s="242"/>
      <c r="H135" s="245">
        <v>2239.3910000000001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49"/>
      <c r="U135" s="250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199</v>
      </c>
      <c r="AU135" s="251" t="s">
        <v>80</v>
      </c>
      <c r="AV135" s="13" t="s">
        <v>187</v>
      </c>
      <c r="AW135" s="13" t="s">
        <v>41</v>
      </c>
      <c r="AX135" s="13" t="s">
        <v>87</v>
      </c>
      <c r="AY135" s="251" t="s">
        <v>188</v>
      </c>
    </row>
    <row r="136" s="2" customFormat="1" ht="21.75" customHeight="1">
      <c r="A136" s="40"/>
      <c r="B136" s="41"/>
      <c r="C136" s="252" t="s">
        <v>266</v>
      </c>
      <c r="D136" s="252" t="s">
        <v>260</v>
      </c>
      <c r="E136" s="253" t="s">
        <v>267</v>
      </c>
      <c r="F136" s="254" t="s">
        <v>268</v>
      </c>
      <c r="G136" s="255" t="s">
        <v>124</v>
      </c>
      <c r="H136" s="256">
        <v>2</v>
      </c>
      <c r="I136" s="257"/>
      <c r="J136" s="258">
        <f>ROUND(I136*H136,2)</f>
        <v>0</v>
      </c>
      <c r="K136" s="254" t="s">
        <v>186</v>
      </c>
      <c r="L136" s="259"/>
      <c r="M136" s="260" t="s">
        <v>39</v>
      </c>
      <c r="N136" s="261" t="s">
        <v>53</v>
      </c>
      <c r="O136" s="86"/>
      <c r="P136" s="221">
        <f>O136*H136</f>
        <v>0</v>
      </c>
      <c r="Q136" s="221">
        <v>0.33098</v>
      </c>
      <c r="R136" s="221">
        <f>Q136*H136</f>
        <v>0.66195999999999999</v>
      </c>
      <c r="S136" s="221">
        <v>0</v>
      </c>
      <c r="T136" s="221">
        <f>S136*H136</f>
        <v>0</v>
      </c>
      <c r="U136" s="222" t="s">
        <v>39</v>
      </c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3" t="s">
        <v>235</v>
      </c>
      <c r="AT136" s="223" t="s">
        <v>260</v>
      </c>
      <c r="AU136" s="223" t="s">
        <v>80</v>
      </c>
      <c r="AY136" s="18" t="s">
        <v>188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187</v>
      </c>
      <c r="BK136" s="224">
        <f>ROUND(I136*H136,2)</f>
        <v>0</v>
      </c>
      <c r="BL136" s="18" t="s">
        <v>187</v>
      </c>
      <c r="BM136" s="223" t="s">
        <v>269</v>
      </c>
    </row>
    <row r="137" s="2" customFormat="1">
      <c r="A137" s="40"/>
      <c r="B137" s="41"/>
      <c r="C137" s="42"/>
      <c r="D137" s="225" t="s">
        <v>190</v>
      </c>
      <c r="E137" s="42"/>
      <c r="F137" s="226" t="s">
        <v>268</v>
      </c>
      <c r="G137" s="42"/>
      <c r="H137" s="42"/>
      <c r="I137" s="149"/>
      <c r="J137" s="42"/>
      <c r="K137" s="42"/>
      <c r="L137" s="46"/>
      <c r="M137" s="227"/>
      <c r="N137" s="228"/>
      <c r="O137" s="86"/>
      <c r="P137" s="86"/>
      <c r="Q137" s="86"/>
      <c r="R137" s="86"/>
      <c r="S137" s="86"/>
      <c r="T137" s="86"/>
      <c r="U137" s="87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190</v>
      </c>
      <c r="AU137" s="18" t="s">
        <v>80</v>
      </c>
    </row>
    <row r="138" s="12" customFormat="1">
      <c r="A138" s="12"/>
      <c r="B138" s="230"/>
      <c r="C138" s="231"/>
      <c r="D138" s="225" t="s">
        <v>199</v>
      </c>
      <c r="E138" s="232" t="s">
        <v>39</v>
      </c>
      <c r="F138" s="233" t="s">
        <v>270</v>
      </c>
      <c r="G138" s="231"/>
      <c r="H138" s="234">
        <v>2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8"/>
      <c r="U138" s="239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40" t="s">
        <v>199</v>
      </c>
      <c r="AU138" s="240" t="s">
        <v>80</v>
      </c>
      <c r="AV138" s="12" t="s">
        <v>89</v>
      </c>
      <c r="AW138" s="12" t="s">
        <v>41</v>
      </c>
      <c r="AX138" s="12" t="s">
        <v>80</v>
      </c>
      <c r="AY138" s="240" t="s">
        <v>188</v>
      </c>
    </row>
    <row r="139" s="13" customFormat="1">
      <c r="A139" s="13"/>
      <c r="B139" s="241"/>
      <c r="C139" s="242"/>
      <c r="D139" s="225" t="s">
        <v>199</v>
      </c>
      <c r="E139" s="243" t="s">
        <v>122</v>
      </c>
      <c r="F139" s="244" t="s">
        <v>201</v>
      </c>
      <c r="G139" s="242"/>
      <c r="H139" s="245">
        <v>2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49"/>
      <c r="U139" s="250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199</v>
      </c>
      <c r="AU139" s="251" t="s">
        <v>80</v>
      </c>
      <c r="AV139" s="13" t="s">
        <v>187</v>
      </c>
      <c r="AW139" s="13" t="s">
        <v>41</v>
      </c>
      <c r="AX139" s="13" t="s">
        <v>87</v>
      </c>
      <c r="AY139" s="251" t="s">
        <v>188</v>
      </c>
    </row>
    <row r="140" s="2" customFormat="1" ht="21.75" customHeight="1">
      <c r="A140" s="40"/>
      <c r="B140" s="41"/>
      <c r="C140" s="252" t="s">
        <v>271</v>
      </c>
      <c r="D140" s="252" t="s">
        <v>260</v>
      </c>
      <c r="E140" s="253" t="s">
        <v>272</v>
      </c>
      <c r="F140" s="254" t="s">
        <v>273</v>
      </c>
      <c r="G140" s="255" t="s">
        <v>124</v>
      </c>
      <c r="H140" s="256">
        <v>2</v>
      </c>
      <c r="I140" s="257"/>
      <c r="J140" s="258">
        <f>ROUND(I140*H140,2)</f>
        <v>0</v>
      </c>
      <c r="K140" s="254" t="s">
        <v>186</v>
      </c>
      <c r="L140" s="259"/>
      <c r="M140" s="260" t="s">
        <v>39</v>
      </c>
      <c r="N140" s="261" t="s">
        <v>53</v>
      </c>
      <c r="O140" s="86"/>
      <c r="P140" s="221">
        <f>O140*H140</f>
        <v>0</v>
      </c>
      <c r="Q140" s="221">
        <v>0.23430999999999999</v>
      </c>
      <c r="R140" s="221">
        <f>Q140*H140</f>
        <v>0.46861999999999998</v>
      </c>
      <c r="S140" s="221">
        <v>0</v>
      </c>
      <c r="T140" s="221">
        <f>S140*H140</f>
        <v>0</v>
      </c>
      <c r="U140" s="222" t="s">
        <v>39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3" t="s">
        <v>235</v>
      </c>
      <c r="AT140" s="223" t="s">
        <v>260</v>
      </c>
      <c r="AU140" s="223" t="s">
        <v>80</v>
      </c>
      <c r="AY140" s="18" t="s">
        <v>188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187</v>
      </c>
      <c r="BK140" s="224">
        <f>ROUND(I140*H140,2)</f>
        <v>0</v>
      </c>
      <c r="BL140" s="18" t="s">
        <v>187</v>
      </c>
      <c r="BM140" s="223" t="s">
        <v>274</v>
      </c>
    </row>
    <row r="141" s="2" customFormat="1">
      <c r="A141" s="40"/>
      <c r="B141" s="41"/>
      <c r="C141" s="42"/>
      <c r="D141" s="225" t="s">
        <v>190</v>
      </c>
      <c r="E141" s="42"/>
      <c r="F141" s="226" t="s">
        <v>273</v>
      </c>
      <c r="G141" s="42"/>
      <c r="H141" s="42"/>
      <c r="I141" s="149"/>
      <c r="J141" s="42"/>
      <c r="K141" s="42"/>
      <c r="L141" s="46"/>
      <c r="M141" s="227"/>
      <c r="N141" s="228"/>
      <c r="O141" s="86"/>
      <c r="P141" s="86"/>
      <c r="Q141" s="86"/>
      <c r="R141" s="86"/>
      <c r="S141" s="86"/>
      <c r="T141" s="86"/>
      <c r="U141" s="87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190</v>
      </c>
      <c r="AU141" s="18" t="s">
        <v>80</v>
      </c>
    </row>
    <row r="142" s="12" customFormat="1">
      <c r="A142" s="12"/>
      <c r="B142" s="230"/>
      <c r="C142" s="231"/>
      <c r="D142" s="225" t="s">
        <v>199</v>
      </c>
      <c r="E142" s="232" t="s">
        <v>39</v>
      </c>
      <c r="F142" s="233" t="s">
        <v>275</v>
      </c>
      <c r="G142" s="231"/>
      <c r="H142" s="234">
        <v>2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8"/>
      <c r="U142" s="239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40" t="s">
        <v>199</v>
      </c>
      <c r="AU142" s="240" t="s">
        <v>80</v>
      </c>
      <c r="AV142" s="12" t="s">
        <v>89</v>
      </c>
      <c r="AW142" s="12" t="s">
        <v>41</v>
      </c>
      <c r="AX142" s="12" t="s">
        <v>80</v>
      </c>
      <c r="AY142" s="240" t="s">
        <v>188</v>
      </c>
    </row>
    <row r="143" s="13" customFormat="1">
      <c r="A143" s="13"/>
      <c r="B143" s="241"/>
      <c r="C143" s="242"/>
      <c r="D143" s="225" t="s">
        <v>199</v>
      </c>
      <c r="E143" s="243" t="s">
        <v>125</v>
      </c>
      <c r="F143" s="244" t="s">
        <v>201</v>
      </c>
      <c r="G143" s="242"/>
      <c r="H143" s="245">
        <v>2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49"/>
      <c r="U143" s="250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199</v>
      </c>
      <c r="AU143" s="251" t="s">
        <v>80</v>
      </c>
      <c r="AV143" s="13" t="s">
        <v>187</v>
      </c>
      <c r="AW143" s="13" t="s">
        <v>41</v>
      </c>
      <c r="AX143" s="13" t="s">
        <v>87</v>
      </c>
      <c r="AY143" s="251" t="s">
        <v>188</v>
      </c>
    </row>
    <row r="144" s="2" customFormat="1" ht="21.75" customHeight="1">
      <c r="A144" s="40"/>
      <c r="B144" s="41"/>
      <c r="C144" s="252" t="s">
        <v>8</v>
      </c>
      <c r="D144" s="252" t="s">
        <v>260</v>
      </c>
      <c r="E144" s="253" t="s">
        <v>276</v>
      </c>
      <c r="F144" s="254" t="s">
        <v>277</v>
      </c>
      <c r="G144" s="255" t="s">
        <v>124</v>
      </c>
      <c r="H144" s="256">
        <v>2</v>
      </c>
      <c r="I144" s="257"/>
      <c r="J144" s="258">
        <f>ROUND(I144*H144,2)</f>
        <v>0</v>
      </c>
      <c r="K144" s="254" t="s">
        <v>186</v>
      </c>
      <c r="L144" s="259"/>
      <c r="M144" s="260" t="s">
        <v>39</v>
      </c>
      <c r="N144" s="261" t="s">
        <v>53</v>
      </c>
      <c r="O144" s="86"/>
      <c r="P144" s="221">
        <f>O144*H144</f>
        <v>0</v>
      </c>
      <c r="Q144" s="221">
        <v>0.28370000000000001</v>
      </c>
      <c r="R144" s="221">
        <f>Q144*H144</f>
        <v>0.56740000000000002</v>
      </c>
      <c r="S144" s="221">
        <v>0</v>
      </c>
      <c r="T144" s="221">
        <f>S144*H144</f>
        <v>0</v>
      </c>
      <c r="U144" s="222" t="s">
        <v>39</v>
      </c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3" t="s">
        <v>235</v>
      </c>
      <c r="AT144" s="223" t="s">
        <v>260</v>
      </c>
      <c r="AU144" s="223" t="s">
        <v>80</v>
      </c>
      <c r="AY144" s="18" t="s">
        <v>188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8" t="s">
        <v>187</v>
      </c>
      <c r="BK144" s="224">
        <f>ROUND(I144*H144,2)</f>
        <v>0</v>
      </c>
      <c r="BL144" s="18" t="s">
        <v>187</v>
      </c>
      <c r="BM144" s="223" t="s">
        <v>278</v>
      </c>
    </row>
    <row r="145" s="2" customFormat="1">
      <c r="A145" s="40"/>
      <c r="B145" s="41"/>
      <c r="C145" s="42"/>
      <c r="D145" s="225" t="s">
        <v>190</v>
      </c>
      <c r="E145" s="42"/>
      <c r="F145" s="226" t="s">
        <v>277</v>
      </c>
      <c r="G145" s="42"/>
      <c r="H145" s="42"/>
      <c r="I145" s="149"/>
      <c r="J145" s="42"/>
      <c r="K145" s="42"/>
      <c r="L145" s="46"/>
      <c r="M145" s="227"/>
      <c r="N145" s="228"/>
      <c r="O145" s="86"/>
      <c r="P145" s="86"/>
      <c r="Q145" s="86"/>
      <c r="R145" s="86"/>
      <c r="S145" s="86"/>
      <c r="T145" s="86"/>
      <c r="U145" s="87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190</v>
      </c>
      <c r="AU145" s="18" t="s">
        <v>80</v>
      </c>
    </row>
    <row r="146" s="12" customFormat="1">
      <c r="A146" s="12"/>
      <c r="B146" s="230"/>
      <c r="C146" s="231"/>
      <c r="D146" s="225" t="s">
        <v>199</v>
      </c>
      <c r="E146" s="232" t="s">
        <v>39</v>
      </c>
      <c r="F146" s="233" t="s">
        <v>279</v>
      </c>
      <c r="G146" s="231"/>
      <c r="H146" s="234">
        <v>2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8"/>
      <c r="U146" s="239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0" t="s">
        <v>199</v>
      </c>
      <c r="AU146" s="240" t="s">
        <v>80</v>
      </c>
      <c r="AV146" s="12" t="s">
        <v>89</v>
      </c>
      <c r="AW146" s="12" t="s">
        <v>41</v>
      </c>
      <c r="AX146" s="12" t="s">
        <v>80</v>
      </c>
      <c r="AY146" s="240" t="s">
        <v>188</v>
      </c>
    </row>
    <row r="147" s="13" customFormat="1">
      <c r="A147" s="13"/>
      <c r="B147" s="241"/>
      <c r="C147" s="242"/>
      <c r="D147" s="225" t="s">
        <v>199</v>
      </c>
      <c r="E147" s="243" t="s">
        <v>128</v>
      </c>
      <c r="F147" s="244" t="s">
        <v>201</v>
      </c>
      <c r="G147" s="242"/>
      <c r="H147" s="245">
        <v>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49"/>
      <c r="U147" s="250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199</v>
      </c>
      <c r="AU147" s="251" t="s">
        <v>80</v>
      </c>
      <c r="AV147" s="13" t="s">
        <v>187</v>
      </c>
      <c r="AW147" s="13" t="s">
        <v>41</v>
      </c>
      <c r="AX147" s="13" t="s">
        <v>87</v>
      </c>
      <c r="AY147" s="251" t="s">
        <v>188</v>
      </c>
    </row>
    <row r="148" s="2" customFormat="1" ht="21.75" customHeight="1">
      <c r="A148" s="40"/>
      <c r="B148" s="41"/>
      <c r="C148" s="252" t="s">
        <v>280</v>
      </c>
      <c r="D148" s="252" t="s">
        <v>260</v>
      </c>
      <c r="E148" s="253" t="s">
        <v>281</v>
      </c>
      <c r="F148" s="254" t="s">
        <v>282</v>
      </c>
      <c r="G148" s="255" t="s">
        <v>124</v>
      </c>
      <c r="H148" s="256">
        <v>4932</v>
      </c>
      <c r="I148" s="257"/>
      <c r="J148" s="258">
        <f>ROUND(I148*H148,2)</f>
        <v>0</v>
      </c>
      <c r="K148" s="254" t="s">
        <v>186</v>
      </c>
      <c r="L148" s="259"/>
      <c r="M148" s="260" t="s">
        <v>39</v>
      </c>
      <c r="N148" s="261" t="s">
        <v>53</v>
      </c>
      <c r="O148" s="86"/>
      <c r="P148" s="221">
        <f>O148*H148</f>
        <v>0</v>
      </c>
      <c r="Q148" s="221">
        <v>0.00018000000000000001</v>
      </c>
      <c r="R148" s="221">
        <f>Q148*H148</f>
        <v>0.8877600000000001</v>
      </c>
      <c r="S148" s="221">
        <v>0</v>
      </c>
      <c r="T148" s="221">
        <f>S148*H148</f>
        <v>0</v>
      </c>
      <c r="U148" s="222" t="s">
        <v>39</v>
      </c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3" t="s">
        <v>235</v>
      </c>
      <c r="AT148" s="223" t="s">
        <v>260</v>
      </c>
      <c r="AU148" s="223" t="s">
        <v>80</v>
      </c>
      <c r="AY148" s="18" t="s">
        <v>188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8" t="s">
        <v>187</v>
      </c>
      <c r="BK148" s="224">
        <f>ROUND(I148*H148,2)</f>
        <v>0</v>
      </c>
      <c r="BL148" s="18" t="s">
        <v>187</v>
      </c>
      <c r="BM148" s="223" t="s">
        <v>283</v>
      </c>
    </row>
    <row r="149" s="2" customFormat="1">
      <c r="A149" s="40"/>
      <c r="B149" s="41"/>
      <c r="C149" s="42"/>
      <c r="D149" s="225" t="s">
        <v>190</v>
      </c>
      <c r="E149" s="42"/>
      <c r="F149" s="226" t="s">
        <v>282</v>
      </c>
      <c r="G149" s="42"/>
      <c r="H149" s="42"/>
      <c r="I149" s="149"/>
      <c r="J149" s="42"/>
      <c r="K149" s="42"/>
      <c r="L149" s="46"/>
      <c r="M149" s="227"/>
      <c r="N149" s="228"/>
      <c r="O149" s="86"/>
      <c r="P149" s="86"/>
      <c r="Q149" s="86"/>
      <c r="R149" s="86"/>
      <c r="S149" s="86"/>
      <c r="T149" s="86"/>
      <c r="U149" s="87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190</v>
      </c>
      <c r="AU149" s="18" t="s">
        <v>80</v>
      </c>
    </row>
    <row r="150" s="2" customFormat="1">
      <c r="A150" s="40"/>
      <c r="B150" s="41"/>
      <c r="C150" s="42"/>
      <c r="D150" s="225" t="s">
        <v>192</v>
      </c>
      <c r="E150" s="42"/>
      <c r="F150" s="229" t="s">
        <v>284</v>
      </c>
      <c r="G150" s="42"/>
      <c r="H150" s="42"/>
      <c r="I150" s="149"/>
      <c r="J150" s="42"/>
      <c r="K150" s="42"/>
      <c r="L150" s="46"/>
      <c r="M150" s="227"/>
      <c r="N150" s="228"/>
      <c r="O150" s="86"/>
      <c r="P150" s="86"/>
      <c r="Q150" s="86"/>
      <c r="R150" s="86"/>
      <c r="S150" s="86"/>
      <c r="T150" s="86"/>
      <c r="U150" s="87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192</v>
      </c>
      <c r="AU150" s="18" t="s">
        <v>80</v>
      </c>
    </row>
    <row r="151" s="12" customFormat="1">
      <c r="A151" s="12"/>
      <c r="B151" s="230"/>
      <c r="C151" s="231"/>
      <c r="D151" s="225" t="s">
        <v>199</v>
      </c>
      <c r="E151" s="232" t="s">
        <v>39</v>
      </c>
      <c r="F151" s="233" t="s">
        <v>285</v>
      </c>
      <c r="G151" s="231"/>
      <c r="H151" s="234">
        <v>4931.1999999999998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8"/>
      <c r="U151" s="239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0" t="s">
        <v>199</v>
      </c>
      <c r="AU151" s="240" t="s">
        <v>80</v>
      </c>
      <c r="AV151" s="12" t="s">
        <v>89</v>
      </c>
      <c r="AW151" s="12" t="s">
        <v>41</v>
      </c>
      <c r="AX151" s="12" t="s">
        <v>80</v>
      </c>
      <c r="AY151" s="240" t="s">
        <v>188</v>
      </c>
    </row>
    <row r="152" s="12" customFormat="1">
      <c r="A152" s="12"/>
      <c r="B152" s="230"/>
      <c r="C152" s="231"/>
      <c r="D152" s="225" t="s">
        <v>199</v>
      </c>
      <c r="E152" s="232" t="s">
        <v>39</v>
      </c>
      <c r="F152" s="233" t="s">
        <v>286</v>
      </c>
      <c r="G152" s="231"/>
      <c r="H152" s="234">
        <v>0.80000000000000004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8"/>
      <c r="U152" s="239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40" t="s">
        <v>199</v>
      </c>
      <c r="AU152" s="240" t="s">
        <v>80</v>
      </c>
      <c r="AV152" s="12" t="s">
        <v>89</v>
      </c>
      <c r="AW152" s="12" t="s">
        <v>41</v>
      </c>
      <c r="AX152" s="12" t="s">
        <v>80</v>
      </c>
      <c r="AY152" s="240" t="s">
        <v>188</v>
      </c>
    </row>
    <row r="153" s="13" customFormat="1">
      <c r="A153" s="13"/>
      <c r="B153" s="241"/>
      <c r="C153" s="242"/>
      <c r="D153" s="225" t="s">
        <v>199</v>
      </c>
      <c r="E153" s="243" t="s">
        <v>143</v>
      </c>
      <c r="F153" s="244" t="s">
        <v>201</v>
      </c>
      <c r="G153" s="242"/>
      <c r="H153" s="245">
        <v>4932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49"/>
      <c r="U153" s="250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199</v>
      </c>
      <c r="AU153" s="251" t="s">
        <v>80</v>
      </c>
      <c r="AV153" s="13" t="s">
        <v>187</v>
      </c>
      <c r="AW153" s="13" t="s">
        <v>41</v>
      </c>
      <c r="AX153" s="13" t="s">
        <v>87</v>
      </c>
      <c r="AY153" s="251" t="s">
        <v>188</v>
      </c>
    </row>
    <row r="154" s="2" customFormat="1" ht="21.75" customHeight="1">
      <c r="A154" s="40"/>
      <c r="B154" s="41"/>
      <c r="C154" s="252" t="s">
        <v>287</v>
      </c>
      <c r="D154" s="252" t="s">
        <v>260</v>
      </c>
      <c r="E154" s="253" t="s">
        <v>288</v>
      </c>
      <c r="F154" s="254" t="s">
        <v>289</v>
      </c>
      <c r="G154" s="255" t="s">
        <v>124</v>
      </c>
      <c r="H154" s="256">
        <v>440</v>
      </c>
      <c r="I154" s="257"/>
      <c r="J154" s="258">
        <f>ROUND(I154*H154,2)</f>
        <v>0</v>
      </c>
      <c r="K154" s="254" t="s">
        <v>186</v>
      </c>
      <c r="L154" s="259"/>
      <c r="M154" s="260" t="s">
        <v>39</v>
      </c>
      <c r="N154" s="261" t="s">
        <v>53</v>
      </c>
      <c r="O154" s="86"/>
      <c r="P154" s="221">
        <f>O154*H154</f>
        <v>0</v>
      </c>
      <c r="Q154" s="221">
        <v>0.00123</v>
      </c>
      <c r="R154" s="221">
        <f>Q154*H154</f>
        <v>0.54120000000000001</v>
      </c>
      <c r="S154" s="221">
        <v>0</v>
      </c>
      <c r="T154" s="221">
        <f>S154*H154</f>
        <v>0</v>
      </c>
      <c r="U154" s="222" t="s">
        <v>39</v>
      </c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3" t="s">
        <v>235</v>
      </c>
      <c r="AT154" s="223" t="s">
        <v>260</v>
      </c>
      <c r="AU154" s="223" t="s">
        <v>80</v>
      </c>
      <c r="AY154" s="18" t="s">
        <v>188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187</v>
      </c>
      <c r="BK154" s="224">
        <f>ROUND(I154*H154,2)</f>
        <v>0</v>
      </c>
      <c r="BL154" s="18" t="s">
        <v>187</v>
      </c>
      <c r="BM154" s="223" t="s">
        <v>290</v>
      </c>
    </row>
    <row r="155" s="2" customFormat="1">
      <c r="A155" s="40"/>
      <c r="B155" s="41"/>
      <c r="C155" s="42"/>
      <c r="D155" s="225" t="s">
        <v>190</v>
      </c>
      <c r="E155" s="42"/>
      <c r="F155" s="226" t="s">
        <v>289</v>
      </c>
      <c r="G155" s="42"/>
      <c r="H155" s="42"/>
      <c r="I155" s="149"/>
      <c r="J155" s="42"/>
      <c r="K155" s="42"/>
      <c r="L155" s="46"/>
      <c r="M155" s="227"/>
      <c r="N155" s="228"/>
      <c r="O155" s="86"/>
      <c r="P155" s="86"/>
      <c r="Q155" s="86"/>
      <c r="R155" s="86"/>
      <c r="S155" s="86"/>
      <c r="T155" s="86"/>
      <c r="U155" s="87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190</v>
      </c>
      <c r="AU155" s="18" t="s">
        <v>80</v>
      </c>
    </row>
    <row r="156" s="12" customFormat="1">
      <c r="A156" s="12"/>
      <c r="B156" s="230"/>
      <c r="C156" s="231"/>
      <c r="D156" s="225" t="s">
        <v>199</v>
      </c>
      <c r="E156" s="232" t="s">
        <v>39</v>
      </c>
      <c r="F156" s="233" t="s">
        <v>291</v>
      </c>
      <c r="G156" s="231"/>
      <c r="H156" s="234">
        <v>440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8"/>
      <c r="U156" s="239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40" t="s">
        <v>199</v>
      </c>
      <c r="AU156" s="240" t="s">
        <v>80</v>
      </c>
      <c r="AV156" s="12" t="s">
        <v>89</v>
      </c>
      <c r="AW156" s="12" t="s">
        <v>41</v>
      </c>
      <c r="AX156" s="12" t="s">
        <v>80</v>
      </c>
      <c r="AY156" s="240" t="s">
        <v>188</v>
      </c>
    </row>
    <row r="157" s="13" customFormat="1">
      <c r="A157" s="13"/>
      <c r="B157" s="241"/>
      <c r="C157" s="242"/>
      <c r="D157" s="225" t="s">
        <v>199</v>
      </c>
      <c r="E157" s="243" t="s">
        <v>292</v>
      </c>
      <c r="F157" s="244" t="s">
        <v>201</v>
      </c>
      <c r="G157" s="242"/>
      <c r="H157" s="245">
        <v>440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49"/>
      <c r="U157" s="250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199</v>
      </c>
      <c r="AU157" s="251" t="s">
        <v>80</v>
      </c>
      <c r="AV157" s="13" t="s">
        <v>187</v>
      </c>
      <c r="AW157" s="13" t="s">
        <v>41</v>
      </c>
      <c r="AX157" s="13" t="s">
        <v>87</v>
      </c>
      <c r="AY157" s="251" t="s">
        <v>188</v>
      </c>
    </row>
    <row r="158" s="2" customFormat="1" ht="16.5" customHeight="1">
      <c r="A158" s="40"/>
      <c r="B158" s="41"/>
      <c r="C158" s="252" t="s">
        <v>293</v>
      </c>
      <c r="D158" s="252" t="s">
        <v>260</v>
      </c>
      <c r="E158" s="253" t="s">
        <v>294</v>
      </c>
      <c r="F158" s="254" t="s">
        <v>295</v>
      </c>
      <c r="G158" s="255" t="s">
        <v>124</v>
      </c>
      <c r="H158" s="256">
        <v>100</v>
      </c>
      <c r="I158" s="257"/>
      <c r="J158" s="258">
        <f>ROUND(I158*H158,2)</f>
        <v>0</v>
      </c>
      <c r="K158" s="254" t="s">
        <v>39</v>
      </c>
      <c r="L158" s="259"/>
      <c r="M158" s="260" t="s">
        <v>39</v>
      </c>
      <c r="N158" s="261" t="s">
        <v>53</v>
      </c>
      <c r="O158" s="86"/>
      <c r="P158" s="221">
        <f>O158*H158</f>
        <v>0</v>
      </c>
      <c r="Q158" s="221">
        <v>0.00018000000000000001</v>
      </c>
      <c r="R158" s="221">
        <f>Q158*H158</f>
        <v>0.018000000000000002</v>
      </c>
      <c r="S158" s="221">
        <v>0</v>
      </c>
      <c r="T158" s="221">
        <f>S158*H158</f>
        <v>0</v>
      </c>
      <c r="U158" s="222" t="s">
        <v>39</v>
      </c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3" t="s">
        <v>235</v>
      </c>
      <c r="AT158" s="223" t="s">
        <v>260</v>
      </c>
      <c r="AU158" s="223" t="s">
        <v>80</v>
      </c>
      <c r="AY158" s="18" t="s">
        <v>188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8" t="s">
        <v>187</v>
      </c>
      <c r="BK158" s="224">
        <f>ROUND(I158*H158,2)</f>
        <v>0</v>
      </c>
      <c r="BL158" s="18" t="s">
        <v>187</v>
      </c>
      <c r="BM158" s="223" t="s">
        <v>296</v>
      </c>
    </row>
    <row r="159" s="2" customFormat="1">
      <c r="A159" s="40"/>
      <c r="B159" s="41"/>
      <c r="C159" s="42"/>
      <c r="D159" s="225" t="s">
        <v>190</v>
      </c>
      <c r="E159" s="42"/>
      <c r="F159" s="226" t="s">
        <v>295</v>
      </c>
      <c r="G159" s="42"/>
      <c r="H159" s="42"/>
      <c r="I159" s="149"/>
      <c r="J159" s="42"/>
      <c r="K159" s="42"/>
      <c r="L159" s="46"/>
      <c r="M159" s="227"/>
      <c r="N159" s="228"/>
      <c r="O159" s="86"/>
      <c r="P159" s="86"/>
      <c r="Q159" s="86"/>
      <c r="R159" s="86"/>
      <c r="S159" s="86"/>
      <c r="T159" s="86"/>
      <c r="U159" s="87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190</v>
      </c>
      <c r="AU159" s="18" t="s">
        <v>80</v>
      </c>
    </row>
    <row r="160" s="2" customFormat="1">
      <c r="A160" s="40"/>
      <c r="B160" s="41"/>
      <c r="C160" s="42"/>
      <c r="D160" s="225" t="s">
        <v>192</v>
      </c>
      <c r="E160" s="42"/>
      <c r="F160" s="229" t="s">
        <v>297</v>
      </c>
      <c r="G160" s="42"/>
      <c r="H160" s="42"/>
      <c r="I160" s="149"/>
      <c r="J160" s="42"/>
      <c r="K160" s="42"/>
      <c r="L160" s="46"/>
      <c r="M160" s="227"/>
      <c r="N160" s="228"/>
      <c r="O160" s="86"/>
      <c r="P160" s="86"/>
      <c r="Q160" s="86"/>
      <c r="R160" s="86"/>
      <c r="S160" s="86"/>
      <c r="T160" s="86"/>
      <c r="U160" s="87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192</v>
      </c>
      <c r="AU160" s="18" t="s">
        <v>80</v>
      </c>
    </row>
    <row r="161" s="12" customFormat="1">
      <c r="A161" s="12"/>
      <c r="B161" s="230"/>
      <c r="C161" s="231"/>
      <c r="D161" s="225" t="s">
        <v>199</v>
      </c>
      <c r="E161" s="232" t="s">
        <v>39</v>
      </c>
      <c r="F161" s="233" t="s">
        <v>298</v>
      </c>
      <c r="G161" s="231"/>
      <c r="H161" s="234">
        <v>100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8"/>
      <c r="U161" s="239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0" t="s">
        <v>199</v>
      </c>
      <c r="AU161" s="240" t="s">
        <v>80</v>
      </c>
      <c r="AV161" s="12" t="s">
        <v>89</v>
      </c>
      <c r="AW161" s="12" t="s">
        <v>41</v>
      </c>
      <c r="AX161" s="12" t="s">
        <v>80</v>
      </c>
      <c r="AY161" s="240" t="s">
        <v>188</v>
      </c>
    </row>
    <row r="162" s="13" customFormat="1">
      <c r="A162" s="13"/>
      <c r="B162" s="241"/>
      <c r="C162" s="242"/>
      <c r="D162" s="225" t="s">
        <v>199</v>
      </c>
      <c r="E162" s="243" t="s">
        <v>146</v>
      </c>
      <c r="F162" s="244" t="s">
        <v>201</v>
      </c>
      <c r="G162" s="242"/>
      <c r="H162" s="245">
        <v>100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49"/>
      <c r="U162" s="250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199</v>
      </c>
      <c r="AU162" s="251" t="s">
        <v>80</v>
      </c>
      <c r="AV162" s="13" t="s">
        <v>187</v>
      </c>
      <c r="AW162" s="13" t="s">
        <v>41</v>
      </c>
      <c r="AX162" s="13" t="s">
        <v>87</v>
      </c>
      <c r="AY162" s="251" t="s">
        <v>188</v>
      </c>
    </row>
    <row r="163" s="2" customFormat="1" ht="21.75" customHeight="1">
      <c r="A163" s="40"/>
      <c r="B163" s="41"/>
      <c r="C163" s="252" t="s">
        <v>299</v>
      </c>
      <c r="D163" s="252" t="s">
        <v>260</v>
      </c>
      <c r="E163" s="253" t="s">
        <v>300</v>
      </c>
      <c r="F163" s="254" t="s">
        <v>301</v>
      </c>
      <c r="G163" s="255" t="s">
        <v>124</v>
      </c>
      <c r="H163" s="256">
        <v>298</v>
      </c>
      <c r="I163" s="257"/>
      <c r="J163" s="258">
        <f>ROUND(I163*H163,2)</f>
        <v>0</v>
      </c>
      <c r="K163" s="254" t="s">
        <v>186</v>
      </c>
      <c r="L163" s="259"/>
      <c r="M163" s="260" t="s">
        <v>39</v>
      </c>
      <c r="N163" s="261" t="s">
        <v>53</v>
      </c>
      <c r="O163" s="86"/>
      <c r="P163" s="221">
        <f>O163*H163</f>
        <v>0</v>
      </c>
      <c r="Q163" s="221">
        <v>0.00040999999999999999</v>
      </c>
      <c r="R163" s="221">
        <f>Q163*H163</f>
        <v>0.12218</v>
      </c>
      <c r="S163" s="221">
        <v>0</v>
      </c>
      <c r="T163" s="221">
        <f>S163*H163</f>
        <v>0</v>
      </c>
      <c r="U163" s="222" t="s">
        <v>39</v>
      </c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3" t="s">
        <v>235</v>
      </c>
      <c r="AT163" s="223" t="s">
        <v>260</v>
      </c>
      <c r="AU163" s="223" t="s">
        <v>80</v>
      </c>
      <c r="AY163" s="18" t="s">
        <v>188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8" t="s">
        <v>187</v>
      </c>
      <c r="BK163" s="224">
        <f>ROUND(I163*H163,2)</f>
        <v>0</v>
      </c>
      <c r="BL163" s="18" t="s">
        <v>187</v>
      </c>
      <c r="BM163" s="223" t="s">
        <v>302</v>
      </c>
    </row>
    <row r="164" s="2" customFormat="1">
      <c r="A164" s="40"/>
      <c r="B164" s="41"/>
      <c r="C164" s="42"/>
      <c r="D164" s="225" t="s">
        <v>190</v>
      </c>
      <c r="E164" s="42"/>
      <c r="F164" s="226" t="s">
        <v>301</v>
      </c>
      <c r="G164" s="42"/>
      <c r="H164" s="42"/>
      <c r="I164" s="149"/>
      <c r="J164" s="42"/>
      <c r="K164" s="42"/>
      <c r="L164" s="46"/>
      <c r="M164" s="227"/>
      <c r="N164" s="228"/>
      <c r="O164" s="86"/>
      <c r="P164" s="86"/>
      <c r="Q164" s="86"/>
      <c r="R164" s="86"/>
      <c r="S164" s="86"/>
      <c r="T164" s="86"/>
      <c r="U164" s="87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190</v>
      </c>
      <c r="AU164" s="18" t="s">
        <v>80</v>
      </c>
    </row>
    <row r="165" s="2" customFormat="1">
      <c r="A165" s="40"/>
      <c r="B165" s="41"/>
      <c r="C165" s="42"/>
      <c r="D165" s="225" t="s">
        <v>192</v>
      </c>
      <c r="E165" s="42"/>
      <c r="F165" s="229" t="s">
        <v>303</v>
      </c>
      <c r="G165" s="42"/>
      <c r="H165" s="42"/>
      <c r="I165" s="149"/>
      <c r="J165" s="42"/>
      <c r="K165" s="42"/>
      <c r="L165" s="46"/>
      <c r="M165" s="227"/>
      <c r="N165" s="228"/>
      <c r="O165" s="86"/>
      <c r="P165" s="86"/>
      <c r="Q165" s="86"/>
      <c r="R165" s="86"/>
      <c r="S165" s="86"/>
      <c r="T165" s="86"/>
      <c r="U165" s="87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192</v>
      </c>
      <c r="AU165" s="18" t="s">
        <v>80</v>
      </c>
    </row>
    <row r="166" s="2" customFormat="1" ht="21.75" customHeight="1">
      <c r="A166" s="40"/>
      <c r="B166" s="41"/>
      <c r="C166" s="252" t="s">
        <v>304</v>
      </c>
      <c r="D166" s="252" t="s">
        <v>260</v>
      </c>
      <c r="E166" s="253" t="s">
        <v>305</v>
      </c>
      <c r="F166" s="254" t="s">
        <v>306</v>
      </c>
      <c r="G166" s="255" t="s">
        <v>124</v>
      </c>
      <c r="H166" s="256">
        <v>298</v>
      </c>
      <c r="I166" s="257"/>
      <c r="J166" s="258">
        <f>ROUND(I166*H166,2)</f>
        <v>0</v>
      </c>
      <c r="K166" s="254" t="s">
        <v>186</v>
      </c>
      <c r="L166" s="259"/>
      <c r="M166" s="260" t="s">
        <v>39</v>
      </c>
      <c r="N166" s="261" t="s">
        <v>53</v>
      </c>
      <c r="O166" s="86"/>
      <c r="P166" s="221">
        <f>O166*H166</f>
        <v>0</v>
      </c>
      <c r="Q166" s="221">
        <v>0.00012999999999999999</v>
      </c>
      <c r="R166" s="221">
        <f>Q166*H166</f>
        <v>0.038739999999999997</v>
      </c>
      <c r="S166" s="221">
        <v>0</v>
      </c>
      <c r="T166" s="221">
        <f>S166*H166</f>
        <v>0</v>
      </c>
      <c r="U166" s="222" t="s">
        <v>39</v>
      </c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3" t="s">
        <v>235</v>
      </c>
      <c r="AT166" s="223" t="s">
        <v>260</v>
      </c>
      <c r="AU166" s="223" t="s">
        <v>80</v>
      </c>
      <c r="AY166" s="18" t="s">
        <v>188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187</v>
      </c>
      <c r="BK166" s="224">
        <f>ROUND(I166*H166,2)</f>
        <v>0</v>
      </c>
      <c r="BL166" s="18" t="s">
        <v>187</v>
      </c>
      <c r="BM166" s="223" t="s">
        <v>307</v>
      </c>
    </row>
    <row r="167" s="2" customFormat="1">
      <c r="A167" s="40"/>
      <c r="B167" s="41"/>
      <c r="C167" s="42"/>
      <c r="D167" s="225" t="s">
        <v>190</v>
      </c>
      <c r="E167" s="42"/>
      <c r="F167" s="226" t="s">
        <v>306</v>
      </c>
      <c r="G167" s="42"/>
      <c r="H167" s="42"/>
      <c r="I167" s="149"/>
      <c r="J167" s="42"/>
      <c r="K167" s="42"/>
      <c r="L167" s="46"/>
      <c r="M167" s="227"/>
      <c r="N167" s="228"/>
      <c r="O167" s="86"/>
      <c r="P167" s="86"/>
      <c r="Q167" s="86"/>
      <c r="R167" s="86"/>
      <c r="S167" s="86"/>
      <c r="T167" s="86"/>
      <c r="U167" s="87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190</v>
      </c>
      <c r="AU167" s="18" t="s">
        <v>80</v>
      </c>
    </row>
    <row r="168" s="2" customFormat="1">
      <c r="A168" s="40"/>
      <c r="B168" s="41"/>
      <c r="C168" s="42"/>
      <c r="D168" s="225" t="s">
        <v>192</v>
      </c>
      <c r="E168" s="42"/>
      <c r="F168" s="229" t="s">
        <v>308</v>
      </c>
      <c r="G168" s="42"/>
      <c r="H168" s="42"/>
      <c r="I168" s="149"/>
      <c r="J168" s="42"/>
      <c r="K168" s="42"/>
      <c r="L168" s="46"/>
      <c r="M168" s="227"/>
      <c r="N168" s="228"/>
      <c r="O168" s="86"/>
      <c r="P168" s="86"/>
      <c r="Q168" s="86"/>
      <c r="R168" s="86"/>
      <c r="S168" s="86"/>
      <c r="T168" s="86"/>
      <c r="U168" s="87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192</v>
      </c>
      <c r="AU168" s="18" t="s">
        <v>80</v>
      </c>
    </row>
    <row r="169" s="2" customFormat="1" ht="21.75" customHeight="1">
      <c r="A169" s="40"/>
      <c r="B169" s="41"/>
      <c r="C169" s="252" t="s">
        <v>7</v>
      </c>
      <c r="D169" s="252" t="s">
        <v>260</v>
      </c>
      <c r="E169" s="253" t="s">
        <v>309</v>
      </c>
      <c r="F169" s="254" t="s">
        <v>310</v>
      </c>
      <c r="G169" s="255" t="s">
        <v>124</v>
      </c>
      <c r="H169" s="256">
        <v>2230</v>
      </c>
      <c r="I169" s="257"/>
      <c r="J169" s="258">
        <f>ROUND(I169*H169,2)</f>
        <v>0</v>
      </c>
      <c r="K169" s="254" t="s">
        <v>186</v>
      </c>
      <c r="L169" s="259"/>
      <c r="M169" s="260" t="s">
        <v>39</v>
      </c>
      <c r="N169" s="261" t="s">
        <v>53</v>
      </c>
      <c r="O169" s="86"/>
      <c r="P169" s="221">
        <f>O169*H169</f>
        <v>0</v>
      </c>
      <c r="Q169" s="221">
        <v>0.00014999999999999999</v>
      </c>
      <c r="R169" s="221">
        <f>Q169*H169</f>
        <v>0.33449999999999996</v>
      </c>
      <c r="S169" s="221">
        <v>0</v>
      </c>
      <c r="T169" s="221">
        <f>S169*H169</f>
        <v>0</v>
      </c>
      <c r="U169" s="222" t="s">
        <v>39</v>
      </c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3" t="s">
        <v>235</v>
      </c>
      <c r="AT169" s="223" t="s">
        <v>260</v>
      </c>
      <c r="AU169" s="223" t="s">
        <v>80</v>
      </c>
      <c r="AY169" s="18" t="s">
        <v>188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187</v>
      </c>
      <c r="BK169" s="224">
        <f>ROUND(I169*H169,2)</f>
        <v>0</v>
      </c>
      <c r="BL169" s="18" t="s">
        <v>187</v>
      </c>
      <c r="BM169" s="223" t="s">
        <v>311</v>
      </c>
    </row>
    <row r="170" s="2" customFormat="1">
      <c r="A170" s="40"/>
      <c r="B170" s="41"/>
      <c r="C170" s="42"/>
      <c r="D170" s="225" t="s">
        <v>190</v>
      </c>
      <c r="E170" s="42"/>
      <c r="F170" s="226" t="s">
        <v>310</v>
      </c>
      <c r="G170" s="42"/>
      <c r="H170" s="42"/>
      <c r="I170" s="149"/>
      <c r="J170" s="42"/>
      <c r="K170" s="42"/>
      <c r="L170" s="46"/>
      <c r="M170" s="227"/>
      <c r="N170" s="228"/>
      <c r="O170" s="86"/>
      <c r="P170" s="86"/>
      <c r="Q170" s="86"/>
      <c r="R170" s="86"/>
      <c r="S170" s="86"/>
      <c r="T170" s="86"/>
      <c r="U170" s="87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190</v>
      </c>
      <c r="AU170" s="18" t="s">
        <v>80</v>
      </c>
    </row>
    <row r="171" s="12" customFormat="1">
      <c r="A171" s="12"/>
      <c r="B171" s="230"/>
      <c r="C171" s="231"/>
      <c r="D171" s="225" t="s">
        <v>199</v>
      </c>
      <c r="E171" s="232" t="s">
        <v>39</v>
      </c>
      <c r="F171" s="233" t="s">
        <v>312</v>
      </c>
      <c r="G171" s="231"/>
      <c r="H171" s="234">
        <v>2384.5599999999999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8"/>
      <c r="U171" s="239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40" t="s">
        <v>199</v>
      </c>
      <c r="AU171" s="240" t="s">
        <v>80</v>
      </c>
      <c r="AV171" s="12" t="s">
        <v>89</v>
      </c>
      <c r="AW171" s="12" t="s">
        <v>41</v>
      </c>
      <c r="AX171" s="12" t="s">
        <v>80</v>
      </c>
      <c r="AY171" s="240" t="s">
        <v>188</v>
      </c>
    </row>
    <row r="172" s="12" customFormat="1">
      <c r="A172" s="12"/>
      <c r="B172" s="230"/>
      <c r="C172" s="231"/>
      <c r="D172" s="225" t="s">
        <v>199</v>
      </c>
      <c r="E172" s="232" t="s">
        <v>39</v>
      </c>
      <c r="F172" s="233" t="s">
        <v>313</v>
      </c>
      <c r="G172" s="231"/>
      <c r="H172" s="234">
        <v>-154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8"/>
      <c r="U172" s="239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40" t="s">
        <v>199</v>
      </c>
      <c r="AU172" s="240" t="s">
        <v>80</v>
      </c>
      <c r="AV172" s="12" t="s">
        <v>89</v>
      </c>
      <c r="AW172" s="12" t="s">
        <v>41</v>
      </c>
      <c r="AX172" s="12" t="s">
        <v>80</v>
      </c>
      <c r="AY172" s="240" t="s">
        <v>188</v>
      </c>
    </row>
    <row r="173" s="12" customFormat="1">
      <c r="A173" s="12"/>
      <c r="B173" s="230"/>
      <c r="C173" s="231"/>
      <c r="D173" s="225" t="s">
        <v>199</v>
      </c>
      <c r="E173" s="232" t="s">
        <v>39</v>
      </c>
      <c r="F173" s="233" t="s">
        <v>314</v>
      </c>
      <c r="G173" s="231"/>
      <c r="H173" s="234">
        <v>-0.56000000000000005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8"/>
      <c r="U173" s="239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40" t="s">
        <v>199</v>
      </c>
      <c r="AU173" s="240" t="s">
        <v>80</v>
      </c>
      <c r="AV173" s="12" t="s">
        <v>89</v>
      </c>
      <c r="AW173" s="12" t="s">
        <v>41</v>
      </c>
      <c r="AX173" s="12" t="s">
        <v>80</v>
      </c>
      <c r="AY173" s="240" t="s">
        <v>188</v>
      </c>
    </row>
    <row r="174" s="13" customFormat="1">
      <c r="A174" s="13"/>
      <c r="B174" s="241"/>
      <c r="C174" s="242"/>
      <c r="D174" s="225" t="s">
        <v>199</v>
      </c>
      <c r="E174" s="243" t="s">
        <v>149</v>
      </c>
      <c r="F174" s="244" t="s">
        <v>201</v>
      </c>
      <c r="G174" s="242"/>
      <c r="H174" s="245">
        <v>2230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49"/>
      <c r="U174" s="250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199</v>
      </c>
      <c r="AU174" s="251" t="s">
        <v>80</v>
      </c>
      <c r="AV174" s="13" t="s">
        <v>187</v>
      </c>
      <c r="AW174" s="13" t="s">
        <v>41</v>
      </c>
      <c r="AX174" s="13" t="s">
        <v>87</v>
      </c>
      <c r="AY174" s="251" t="s">
        <v>188</v>
      </c>
    </row>
    <row r="175" s="2" customFormat="1" ht="21.75" customHeight="1">
      <c r="A175" s="40"/>
      <c r="B175" s="41"/>
      <c r="C175" s="212" t="s">
        <v>315</v>
      </c>
      <c r="D175" s="212" t="s">
        <v>182</v>
      </c>
      <c r="E175" s="213" t="s">
        <v>316</v>
      </c>
      <c r="F175" s="214" t="s">
        <v>317</v>
      </c>
      <c r="G175" s="215" t="s">
        <v>137</v>
      </c>
      <c r="H175" s="216">
        <v>7.5999999999999996</v>
      </c>
      <c r="I175" s="217"/>
      <c r="J175" s="218">
        <f>ROUND(I175*H175,2)</f>
        <v>0</v>
      </c>
      <c r="K175" s="214" t="s">
        <v>186</v>
      </c>
      <c r="L175" s="46"/>
      <c r="M175" s="219" t="s">
        <v>39</v>
      </c>
      <c r="N175" s="220" t="s">
        <v>53</v>
      </c>
      <c r="O175" s="86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1">
        <f>S175*H175</f>
        <v>0</v>
      </c>
      <c r="U175" s="222" t="s">
        <v>39</v>
      </c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3" t="s">
        <v>187</v>
      </c>
      <c r="AT175" s="223" t="s">
        <v>182</v>
      </c>
      <c r="AU175" s="223" t="s">
        <v>80</v>
      </c>
      <c r="AY175" s="18" t="s">
        <v>188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187</v>
      </c>
      <c r="BK175" s="224">
        <f>ROUND(I175*H175,2)</f>
        <v>0</v>
      </c>
      <c r="BL175" s="18" t="s">
        <v>187</v>
      </c>
      <c r="BM175" s="223" t="s">
        <v>318</v>
      </c>
    </row>
    <row r="176" s="2" customFormat="1">
      <c r="A176" s="40"/>
      <c r="B176" s="41"/>
      <c r="C176" s="42"/>
      <c r="D176" s="225" t="s">
        <v>190</v>
      </c>
      <c r="E176" s="42"/>
      <c r="F176" s="226" t="s">
        <v>319</v>
      </c>
      <c r="G176" s="42"/>
      <c r="H176" s="42"/>
      <c r="I176" s="149"/>
      <c r="J176" s="42"/>
      <c r="K176" s="42"/>
      <c r="L176" s="46"/>
      <c r="M176" s="227"/>
      <c r="N176" s="228"/>
      <c r="O176" s="86"/>
      <c r="P176" s="86"/>
      <c r="Q176" s="86"/>
      <c r="R176" s="86"/>
      <c r="S176" s="86"/>
      <c r="T176" s="86"/>
      <c r="U176" s="87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190</v>
      </c>
      <c r="AU176" s="18" t="s">
        <v>80</v>
      </c>
    </row>
    <row r="177" s="2" customFormat="1">
      <c r="A177" s="40"/>
      <c r="B177" s="41"/>
      <c r="C177" s="42"/>
      <c r="D177" s="225" t="s">
        <v>192</v>
      </c>
      <c r="E177" s="42"/>
      <c r="F177" s="229" t="s">
        <v>320</v>
      </c>
      <c r="G177" s="42"/>
      <c r="H177" s="42"/>
      <c r="I177" s="149"/>
      <c r="J177" s="42"/>
      <c r="K177" s="42"/>
      <c r="L177" s="46"/>
      <c r="M177" s="227"/>
      <c r="N177" s="228"/>
      <c r="O177" s="86"/>
      <c r="P177" s="86"/>
      <c r="Q177" s="86"/>
      <c r="R177" s="86"/>
      <c r="S177" s="86"/>
      <c r="T177" s="86"/>
      <c r="U177" s="87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192</v>
      </c>
      <c r="AU177" s="18" t="s">
        <v>80</v>
      </c>
    </row>
    <row r="178" s="12" customFormat="1">
      <c r="A178" s="12"/>
      <c r="B178" s="230"/>
      <c r="C178" s="231"/>
      <c r="D178" s="225" t="s">
        <v>199</v>
      </c>
      <c r="E178" s="232" t="s">
        <v>39</v>
      </c>
      <c r="F178" s="233" t="s">
        <v>321</v>
      </c>
      <c r="G178" s="231"/>
      <c r="H178" s="234">
        <v>7.5999999999999996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8"/>
      <c r="U178" s="239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40" t="s">
        <v>199</v>
      </c>
      <c r="AU178" s="240" t="s">
        <v>80</v>
      </c>
      <c r="AV178" s="12" t="s">
        <v>89</v>
      </c>
      <c r="AW178" s="12" t="s">
        <v>41</v>
      </c>
      <c r="AX178" s="12" t="s">
        <v>87</v>
      </c>
      <c r="AY178" s="240" t="s">
        <v>188</v>
      </c>
    </row>
    <row r="179" s="2" customFormat="1" ht="21.75" customHeight="1">
      <c r="A179" s="40"/>
      <c r="B179" s="41"/>
      <c r="C179" s="212" t="s">
        <v>322</v>
      </c>
      <c r="D179" s="212" t="s">
        <v>182</v>
      </c>
      <c r="E179" s="213" t="s">
        <v>323</v>
      </c>
      <c r="F179" s="214" t="s">
        <v>324</v>
      </c>
      <c r="G179" s="215" t="s">
        <v>137</v>
      </c>
      <c r="H179" s="216">
        <v>9.5999999999999996</v>
      </c>
      <c r="I179" s="217"/>
      <c r="J179" s="218">
        <f>ROUND(I179*H179,2)</f>
        <v>0</v>
      </c>
      <c r="K179" s="214" t="s">
        <v>186</v>
      </c>
      <c r="L179" s="46"/>
      <c r="M179" s="219" t="s">
        <v>39</v>
      </c>
      <c r="N179" s="220" t="s">
        <v>53</v>
      </c>
      <c r="O179" s="86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1">
        <f>S179*H179</f>
        <v>0</v>
      </c>
      <c r="U179" s="222" t="s">
        <v>39</v>
      </c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3" t="s">
        <v>187</v>
      </c>
      <c r="AT179" s="223" t="s">
        <v>182</v>
      </c>
      <c r="AU179" s="223" t="s">
        <v>80</v>
      </c>
      <c r="AY179" s="18" t="s">
        <v>188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8" t="s">
        <v>187</v>
      </c>
      <c r="BK179" s="224">
        <f>ROUND(I179*H179,2)</f>
        <v>0</v>
      </c>
      <c r="BL179" s="18" t="s">
        <v>187</v>
      </c>
      <c r="BM179" s="223" t="s">
        <v>325</v>
      </c>
    </row>
    <row r="180" s="2" customFormat="1">
      <c r="A180" s="40"/>
      <c r="B180" s="41"/>
      <c r="C180" s="42"/>
      <c r="D180" s="225" t="s">
        <v>190</v>
      </c>
      <c r="E180" s="42"/>
      <c r="F180" s="226" t="s">
        <v>326</v>
      </c>
      <c r="G180" s="42"/>
      <c r="H180" s="42"/>
      <c r="I180" s="149"/>
      <c r="J180" s="42"/>
      <c r="K180" s="42"/>
      <c r="L180" s="46"/>
      <c r="M180" s="227"/>
      <c r="N180" s="228"/>
      <c r="O180" s="86"/>
      <c r="P180" s="86"/>
      <c r="Q180" s="86"/>
      <c r="R180" s="86"/>
      <c r="S180" s="86"/>
      <c r="T180" s="86"/>
      <c r="U180" s="87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190</v>
      </c>
      <c r="AU180" s="18" t="s">
        <v>80</v>
      </c>
    </row>
    <row r="181" s="12" customFormat="1">
      <c r="A181" s="12"/>
      <c r="B181" s="230"/>
      <c r="C181" s="231"/>
      <c r="D181" s="225" t="s">
        <v>199</v>
      </c>
      <c r="E181" s="232" t="s">
        <v>39</v>
      </c>
      <c r="F181" s="233" t="s">
        <v>327</v>
      </c>
      <c r="G181" s="231"/>
      <c r="H181" s="234">
        <v>9.5999999999999996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8"/>
      <c r="U181" s="239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40" t="s">
        <v>199</v>
      </c>
      <c r="AU181" s="240" t="s">
        <v>80</v>
      </c>
      <c r="AV181" s="12" t="s">
        <v>89</v>
      </c>
      <c r="AW181" s="12" t="s">
        <v>41</v>
      </c>
      <c r="AX181" s="12" t="s">
        <v>80</v>
      </c>
      <c r="AY181" s="240" t="s">
        <v>188</v>
      </c>
    </row>
    <row r="182" s="13" customFormat="1">
      <c r="A182" s="13"/>
      <c r="B182" s="241"/>
      <c r="C182" s="242"/>
      <c r="D182" s="225" t="s">
        <v>199</v>
      </c>
      <c r="E182" s="243" t="s">
        <v>39</v>
      </c>
      <c r="F182" s="244" t="s">
        <v>201</v>
      </c>
      <c r="G182" s="242"/>
      <c r="H182" s="245">
        <v>9.5999999999999996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49"/>
      <c r="U182" s="250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199</v>
      </c>
      <c r="AU182" s="251" t="s">
        <v>80</v>
      </c>
      <c r="AV182" s="13" t="s">
        <v>187</v>
      </c>
      <c r="AW182" s="13" t="s">
        <v>41</v>
      </c>
      <c r="AX182" s="13" t="s">
        <v>87</v>
      </c>
      <c r="AY182" s="251" t="s">
        <v>188</v>
      </c>
    </row>
    <row r="183" s="2" customFormat="1" ht="21.75" customHeight="1">
      <c r="A183" s="40"/>
      <c r="B183" s="41"/>
      <c r="C183" s="212" t="s">
        <v>328</v>
      </c>
      <c r="D183" s="212" t="s">
        <v>182</v>
      </c>
      <c r="E183" s="213" t="s">
        <v>329</v>
      </c>
      <c r="F183" s="214" t="s">
        <v>330</v>
      </c>
      <c r="G183" s="215" t="s">
        <v>124</v>
      </c>
      <c r="H183" s="216">
        <v>720</v>
      </c>
      <c r="I183" s="217"/>
      <c r="J183" s="218">
        <f>ROUND(I183*H183,2)</f>
        <v>0</v>
      </c>
      <c r="K183" s="214" t="s">
        <v>186</v>
      </c>
      <c r="L183" s="46"/>
      <c r="M183" s="219" t="s">
        <v>39</v>
      </c>
      <c r="N183" s="220" t="s">
        <v>53</v>
      </c>
      <c r="O183" s="86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1">
        <f>S183*H183</f>
        <v>0</v>
      </c>
      <c r="U183" s="222" t="s">
        <v>39</v>
      </c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3" t="s">
        <v>187</v>
      </c>
      <c r="AT183" s="223" t="s">
        <v>182</v>
      </c>
      <c r="AU183" s="223" t="s">
        <v>80</v>
      </c>
      <c r="AY183" s="18" t="s">
        <v>188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187</v>
      </c>
      <c r="BK183" s="224">
        <f>ROUND(I183*H183,2)</f>
        <v>0</v>
      </c>
      <c r="BL183" s="18" t="s">
        <v>187</v>
      </c>
      <c r="BM183" s="223" t="s">
        <v>331</v>
      </c>
    </row>
    <row r="184" s="2" customFormat="1">
      <c r="A184" s="40"/>
      <c r="B184" s="41"/>
      <c r="C184" s="42"/>
      <c r="D184" s="225" t="s">
        <v>190</v>
      </c>
      <c r="E184" s="42"/>
      <c r="F184" s="226" t="s">
        <v>332</v>
      </c>
      <c r="G184" s="42"/>
      <c r="H184" s="42"/>
      <c r="I184" s="149"/>
      <c r="J184" s="42"/>
      <c r="K184" s="42"/>
      <c r="L184" s="46"/>
      <c r="M184" s="227"/>
      <c r="N184" s="228"/>
      <c r="O184" s="86"/>
      <c r="P184" s="86"/>
      <c r="Q184" s="86"/>
      <c r="R184" s="86"/>
      <c r="S184" s="86"/>
      <c r="T184" s="86"/>
      <c r="U184" s="87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190</v>
      </c>
      <c r="AU184" s="18" t="s">
        <v>80</v>
      </c>
    </row>
    <row r="185" s="2" customFormat="1">
      <c r="A185" s="40"/>
      <c r="B185" s="41"/>
      <c r="C185" s="42"/>
      <c r="D185" s="225" t="s">
        <v>192</v>
      </c>
      <c r="E185" s="42"/>
      <c r="F185" s="229" t="s">
        <v>333</v>
      </c>
      <c r="G185" s="42"/>
      <c r="H185" s="42"/>
      <c r="I185" s="149"/>
      <c r="J185" s="42"/>
      <c r="K185" s="42"/>
      <c r="L185" s="46"/>
      <c r="M185" s="227"/>
      <c r="N185" s="228"/>
      <c r="O185" s="86"/>
      <c r="P185" s="86"/>
      <c r="Q185" s="86"/>
      <c r="R185" s="86"/>
      <c r="S185" s="86"/>
      <c r="T185" s="86"/>
      <c r="U185" s="87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8" t="s">
        <v>192</v>
      </c>
      <c r="AU185" s="18" t="s">
        <v>80</v>
      </c>
    </row>
    <row r="186" s="2" customFormat="1" ht="21.75" customHeight="1">
      <c r="A186" s="40"/>
      <c r="B186" s="41"/>
      <c r="C186" s="212" t="s">
        <v>334</v>
      </c>
      <c r="D186" s="212" t="s">
        <v>182</v>
      </c>
      <c r="E186" s="213" t="s">
        <v>335</v>
      </c>
      <c r="F186" s="214" t="s">
        <v>336</v>
      </c>
      <c r="G186" s="215" t="s">
        <v>337</v>
      </c>
      <c r="H186" s="216">
        <v>440</v>
      </c>
      <c r="I186" s="217"/>
      <c r="J186" s="218">
        <f>ROUND(I186*H186,2)</f>
        <v>0</v>
      </c>
      <c r="K186" s="214" t="s">
        <v>186</v>
      </c>
      <c r="L186" s="46"/>
      <c r="M186" s="219" t="s">
        <v>39</v>
      </c>
      <c r="N186" s="220" t="s">
        <v>53</v>
      </c>
      <c r="O186" s="86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1">
        <f>S186*H186</f>
        <v>0</v>
      </c>
      <c r="U186" s="222" t="s">
        <v>39</v>
      </c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3" t="s">
        <v>187</v>
      </c>
      <c r="AT186" s="223" t="s">
        <v>182</v>
      </c>
      <c r="AU186" s="223" t="s">
        <v>80</v>
      </c>
      <c r="AY186" s="18" t="s">
        <v>188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187</v>
      </c>
      <c r="BK186" s="224">
        <f>ROUND(I186*H186,2)</f>
        <v>0</v>
      </c>
      <c r="BL186" s="18" t="s">
        <v>187</v>
      </c>
      <c r="BM186" s="223" t="s">
        <v>338</v>
      </c>
    </row>
    <row r="187" s="2" customFormat="1">
      <c r="A187" s="40"/>
      <c r="B187" s="41"/>
      <c r="C187" s="42"/>
      <c r="D187" s="225" t="s">
        <v>190</v>
      </c>
      <c r="E187" s="42"/>
      <c r="F187" s="226" t="s">
        <v>339</v>
      </c>
      <c r="G187" s="42"/>
      <c r="H187" s="42"/>
      <c r="I187" s="149"/>
      <c r="J187" s="42"/>
      <c r="K187" s="42"/>
      <c r="L187" s="46"/>
      <c r="M187" s="227"/>
      <c r="N187" s="228"/>
      <c r="O187" s="86"/>
      <c r="P187" s="86"/>
      <c r="Q187" s="86"/>
      <c r="R187" s="86"/>
      <c r="S187" s="86"/>
      <c r="T187" s="86"/>
      <c r="U187" s="87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190</v>
      </c>
      <c r="AU187" s="18" t="s">
        <v>80</v>
      </c>
    </row>
    <row r="188" s="2" customFormat="1">
      <c r="A188" s="40"/>
      <c r="B188" s="41"/>
      <c r="C188" s="42"/>
      <c r="D188" s="225" t="s">
        <v>192</v>
      </c>
      <c r="E188" s="42"/>
      <c r="F188" s="229" t="s">
        <v>340</v>
      </c>
      <c r="G188" s="42"/>
      <c r="H188" s="42"/>
      <c r="I188" s="149"/>
      <c r="J188" s="42"/>
      <c r="K188" s="42"/>
      <c r="L188" s="46"/>
      <c r="M188" s="227"/>
      <c r="N188" s="228"/>
      <c r="O188" s="86"/>
      <c r="P188" s="86"/>
      <c r="Q188" s="86"/>
      <c r="R188" s="86"/>
      <c r="S188" s="86"/>
      <c r="T188" s="86"/>
      <c r="U188" s="87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192</v>
      </c>
      <c r="AU188" s="18" t="s">
        <v>80</v>
      </c>
    </row>
    <row r="189" s="2" customFormat="1" ht="21.75" customHeight="1">
      <c r="A189" s="40"/>
      <c r="B189" s="41"/>
      <c r="C189" s="212" t="s">
        <v>341</v>
      </c>
      <c r="D189" s="212" t="s">
        <v>182</v>
      </c>
      <c r="E189" s="213" t="s">
        <v>342</v>
      </c>
      <c r="F189" s="214" t="s">
        <v>343</v>
      </c>
      <c r="G189" s="215" t="s">
        <v>124</v>
      </c>
      <c r="H189" s="216">
        <v>4</v>
      </c>
      <c r="I189" s="217"/>
      <c r="J189" s="218">
        <f>ROUND(I189*H189,2)</f>
        <v>0</v>
      </c>
      <c r="K189" s="214" t="s">
        <v>186</v>
      </c>
      <c r="L189" s="46"/>
      <c r="M189" s="219" t="s">
        <v>39</v>
      </c>
      <c r="N189" s="220" t="s">
        <v>53</v>
      </c>
      <c r="O189" s="86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1">
        <f>S189*H189</f>
        <v>0</v>
      </c>
      <c r="U189" s="222" t="s">
        <v>39</v>
      </c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3" t="s">
        <v>187</v>
      </c>
      <c r="AT189" s="223" t="s">
        <v>182</v>
      </c>
      <c r="AU189" s="223" t="s">
        <v>80</v>
      </c>
      <c r="AY189" s="18" t="s">
        <v>188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8" t="s">
        <v>187</v>
      </c>
      <c r="BK189" s="224">
        <f>ROUND(I189*H189,2)</f>
        <v>0</v>
      </c>
      <c r="BL189" s="18" t="s">
        <v>187</v>
      </c>
      <c r="BM189" s="223" t="s">
        <v>344</v>
      </c>
    </row>
    <row r="190" s="2" customFormat="1">
      <c r="A190" s="40"/>
      <c r="B190" s="41"/>
      <c r="C190" s="42"/>
      <c r="D190" s="225" t="s">
        <v>190</v>
      </c>
      <c r="E190" s="42"/>
      <c r="F190" s="226" t="s">
        <v>345</v>
      </c>
      <c r="G190" s="42"/>
      <c r="H190" s="42"/>
      <c r="I190" s="149"/>
      <c r="J190" s="42"/>
      <c r="K190" s="42"/>
      <c r="L190" s="46"/>
      <c r="M190" s="227"/>
      <c r="N190" s="228"/>
      <c r="O190" s="86"/>
      <c r="P190" s="86"/>
      <c r="Q190" s="86"/>
      <c r="R190" s="86"/>
      <c r="S190" s="86"/>
      <c r="T190" s="86"/>
      <c r="U190" s="87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190</v>
      </c>
      <c r="AU190" s="18" t="s">
        <v>80</v>
      </c>
    </row>
    <row r="191" s="2" customFormat="1">
      <c r="A191" s="40"/>
      <c r="B191" s="41"/>
      <c r="C191" s="42"/>
      <c r="D191" s="225" t="s">
        <v>192</v>
      </c>
      <c r="E191" s="42"/>
      <c r="F191" s="229" t="s">
        <v>346</v>
      </c>
      <c r="G191" s="42"/>
      <c r="H191" s="42"/>
      <c r="I191" s="149"/>
      <c r="J191" s="42"/>
      <c r="K191" s="42"/>
      <c r="L191" s="46"/>
      <c r="M191" s="227"/>
      <c r="N191" s="228"/>
      <c r="O191" s="86"/>
      <c r="P191" s="86"/>
      <c r="Q191" s="86"/>
      <c r="R191" s="86"/>
      <c r="S191" s="86"/>
      <c r="T191" s="86"/>
      <c r="U191" s="87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8" t="s">
        <v>192</v>
      </c>
      <c r="AU191" s="18" t="s">
        <v>80</v>
      </c>
    </row>
    <row r="192" s="12" customFormat="1">
      <c r="A192" s="12"/>
      <c r="B192" s="230"/>
      <c r="C192" s="231"/>
      <c r="D192" s="225" t="s">
        <v>199</v>
      </c>
      <c r="E192" s="232" t="s">
        <v>39</v>
      </c>
      <c r="F192" s="233" t="s">
        <v>347</v>
      </c>
      <c r="G192" s="231"/>
      <c r="H192" s="234">
        <v>4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8"/>
      <c r="U192" s="239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40" t="s">
        <v>199</v>
      </c>
      <c r="AU192" s="240" t="s">
        <v>80</v>
      </c>
      <c r="AV192" s="12" t="s">
        <v>89</v>
      </c>
      <c r="AW192" s="12" t="s">
        <v>41</v>
      </c>
      <c r="AX192" s="12" t="s">
        <v>80</v>
      </c>
      <c r="AY192" s="240" t="s">
        <v>188</v>
      </c>
    </row>
    <row r="193" s="13" customFormat="1">
      <c r="A193" s="13"/>
      <c r="B193" s="241"/>
      <c r="C193" s="242"/>
      <c r="D193" s="225" t="s">
        <v>199</v>
      </c>
      <c r="E193" s="243" t="s">
        <v>39</v>
      </c>
      <c r="F193" s="244" t="s">
        <v>201</v>
      </c>
      <c r="G193" s="242"/>
      <c r="H193" s="245">
        <v>4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49"/>
      <c r="U193" s="250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199</v>
      </c>
      <c r="AU193" s="251" t="s">
        <v>80</v>
      </c>
      <c r="AV193" s="13" t="s">
        <v>187</v>
      </c>
      <c r="AW193" s="13" t="s">
        <v>41</v>
      </c>
      <c r="AX193" s="13" t="s">
        <v>87</v>
      </c>
      <c r="AY193" s="251" t="s">
        <v>188</v>
      </c>
    </row>
    <row r="194" s="2" customFormat="1" ht="21.75" customHeight="1">
      <c r="A194" s="40"/>
      <c r="B194" s="41"/>
      <c r="C194" s="212" t="s">
        <v>348</v>
      </c>
      <c r="D194" s="212" t="s">
        <v>182</v>
      </c>
      <c r="E194" s="213" t="s">
        <v>349</v>
      </c>
      <c r="F194" s="214" t="s">
        <v>350</v>
      </c>
      <c r="G194" s="215" t="s">
        <v>124</v>
      </c>
      <c r="H194" s="216">
        <v>16</v>
      </c>
      <c r="I194" s="217"/>
      <c r="J194" s="218">
        <f>ROUND(I194*H194,2)</f>
        <v>0</v>
      </c>
      <c r="K194" s="214" t="s">
        <v>186</v>
      </c>
      <c r="L194" s="46"/>
      <c r="M194" s="219" t="s">
        <v>39</v>
      </c>
      <c r="N194" s="220" t="s">
        <v>53</v>
      </c>
      <c r="O194" s="86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1">
        <f>S194*H194</f>
        <v>0</v>
      </c>
      <c r="U194" s="222" t="s">
        <v>39</v>
      </c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3" t="s">
        <v>187</v>
      </c>
      <c r="AT194" s="223" t="s">
        <v>182</v>
      </c>
      <c r="AU194" s="223" t="s">
        <v>80</v>
      </c>
      <c r="AY194" s="18" t="s">
        <v>188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187</v>
      </c>
      <c r="BK194" s="224">
        <f>ROUND(I194*H194,2)</f>
        <v>0</v>
      </c>
      <c r="BL194" s="18" t="s">
        <v>187</v>
      </c>
      <c r="BM194" s="223" t="s">
        <v>351</v>
      </c>
    </row>
    <row r="195" s="2" customFormat="1">
      <c r="A195" s="40"/>
      <c r="B195" s="41"/>
      <c r="C195" s="42"/>
      <c r="D195" s="225" t="s">
        <v>190</v>
      </c>
      <c r="E195" s="42"/>
      <c r="F195" s="226" t="s">
        <v>352</v>
      </c>
      <c r="G195" s="42"/>
      <c r="H195" s="42"/>
      <c r="I195" s="149"/>
      <c r="J195" s="42"/>
      <c r="K195" s="42"/>
      <c r="L195" s="46"/>
      <c r="M195" s="227"/>
      <c r="N195" s="228"/>
      <c r="O195" s="86"/>
      <c r="P195" s="86"/>
      <c r="Q195" s="86"/>
      <c r="R195" s="86"/>
      <c r="S195" s="86"/>
      <c r="T195" s="86"/>
      <c r="U195" s="87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190</v>
      </c>
      <c r="AU195" s="18" t="s">
        <v>80</v>
      </c>
    </row>
    <row r="196" s="2" customFormat="1">
      <c r="A196" s="40"/>
      <c r="B196" s="41"/>
      <c r="C196" s="42"/>
      <c r="D196" s="225" t="s">
        <v>192</v>
      </c>
      <c r="E196" s="42"/>
      <c r="F196" s="229" t="s">
        <v>353</v>
      </c>
      <c r="G196" s="42"/>
      <c r="H196" s="42"/>
      <c r="I196" s="149"/>
      <c r="J196" s="42"/>
      <c r="K196" s="42"/>
      <c r="L196" s="46"/>
      <c r="M196" s="227"/>
      <c r="N196" s="228"/>
      <c r="O196" s="86"/>
      <c r="P196" s="86"/>
      <c r="Q196" s="86"/>
      <c r="R196" s="86"/>
      <c r="S196" s="86"/>
      <c r="T196" s="86"/>
      <c r="U196" s="87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192</v>
      </c>
      <c r="AU196" s="18" t="s">
        <v>80</v>
      </c>
    </row>
    <row r="197" s="12" customFormat="1">
      <c r="A197" s="12"/>
      <c r="B197" s="230"/>
      <c r="C197" s="231"/>
      <c r="D197" s="225" t="s">
        <v>199</v>
      </c>
      <c r="E197" s="232" t="s">
        <v>39</v>
      </c>
      <c r="F197" s="233" t="s">
        <v>354</v>
      </c>
      <c r="G197" s="231"/>
      <c r="H197" s="234">
        <v>8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8"/>
      <c r="U197" s="239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40" t="s">
        <v>199</v>
      </c>
      <c r="AU197" s="240" t="s">
        <v>80</v>
      </c>
      <c r="AV197" s="12" t="s">
        <v>89</v>
      </c>
      <c r="AW197" s="12" t="s">
        <v>41</v>
      </c>
      <c r="AX197" s="12" t="s">
        <v>80</v>
      </c>
      <c r="AY197" s="240" t="s">
        <v>188</v>
      </c>
    </row>
    <row r="198" s="12" customFormat="1">
      <c r="A198" s="12"/>
      <c r="B198" s="230"/>
      <c r="C198" s="231"/>
      <c r="D198" s="225" t="s">
        <v>199</v>
      </c>
      <c r="E198" s="232" t="s">
        <v>39</v>
      </c>
      <c r="F198" s="233" t="s">
        <v>355</v>
      </c>
      <c r="G198" s="231"/>
      <c r="H198" s="234">
        <v>4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8"/>
      <c r="U198" s="239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40" t="s">
        <v>199</v>
      </c>
      <c r="AU198" s="240" t="s">
        <v>80</v>
      </c>
      <c r="AV198" s="12" t="s">
        <v>89</v>
      </c>
      <c r="AW198" s="12" t="s">
        <v>41</v>
      </c>
      <c r="AX198" s="12" t="s">
        <v>80</v>
      </c>
      <c r="AY198" s="240" t="s">
        <v>188</v>
      </c>
    </row>
    <row r="199" s="12" customFormat="1">
      <c r="A199" s="12"/>
      <c r="B199" s="230"/>
      <c r="C199" s="231"/>
      <c r="D199" s="225" t="s">
        <v>199</v>
      </c>
      <c r="E199" s="232" t="s">
        <v>39</v>
      </c>
      <c r="F199" s="233" t="s">
        <v>356</v>
      </c>
      <c r="G199" s="231"/>
      <c r="H199" s="234">
        <v>4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8"/>
      <c r="U199" s="239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40" t="s">
        <v>199</v>
      </c>
      <c r="AU199" s="240" t="s">
        <v>80</v>
      </c>
      <c r="AV199" s="12" t="s">
        <v>89</v>
      </c>
      <c r="AW199" s="12" t="s">
        <v>41</v>
      </c>
      <c r="AX199" s="12" t="s">
        <v>80</v>
      </c>
      <c r="AY199" s="240" t="s">
        <v>188</v>
      </c>
    </row>
    <row r="200" s="13" customFormat="1">
      <c r="A200" s="13"/>
      <c r="B200" s="241"/>
      <c r="C200" s="242"/>
      <c r="D200" s="225" t="s">
        <v>199</v>
      </c>
      <c r="E200" s="243" t="s">
        <v>39</v>
      </c>
      <c r="F200" s="244" t="s">
        <v>201</v>
      </c>
      <c r="G200" s="242"/>
      <c r="H200" s="245">
        <v>16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49"/>
      <c r="U200" s="250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199</v>
      </c>
      <c r="AU200" s="251" t="s">
        <v>80</v>
      </c>
      <c r="AV200" s="13" t="s">
        <v>187</v>
      </c>
      <c r="AW200" s="13" t="s">
        <v>41</v>
      </c>
      <c r="AX200" s="13" t="s">
        <v>87</v>
      </c>
      <c r="AY200" s="251" t="s">
        <v>188</v>
      </c>
    </row>
    <row r="201" s="2" customFormat="1" ht="21.75" customHeight="1">
      <c r="A201" s="40"/>
      <c r="B201" s="41"/>
      <c r="C201" s="212" t="s">
        <v>357</v>
      </c>
      <c r="D201" s="212" t="s">
        <v>182</v>
      </c>
      <c r="E201" s="213" t="s">
        <v>358</v>
      </c>
      <c r="F201" s="214" t="s">
        <v>359</v>
      </c>
      <c r="G201" s="215" t="s">
        <v>124</v>
      </c>
      <c r="H201" s="216">
        <v>6</v>
      </c>
      <c r="I201" s="217"/>
      <c r="J201" s="218">
        <f>ROUND(I201*H201,2)</f>
        <v>0</v>
      </c>
      <c r="K201" s="214" t="s">
        <v>186</v>
      </c>
      <c r="L201" s="46"/>
      <c r="M201" s="219" t="s">
        <v>39</v>
      </c>
      <c r="N201" s="220" t="s">
        <v>53</v>
      </c>
      <c r="O201" s="86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1">
        <f>S201*H201</f>
        <v>0</v>
      </c>
      <c r="U201" s="222" t="s">
        <v>39</v>
      </c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3" t="s">
        <v>187</v>
      </c>
      <c r="AT201" s="223" t="s">
        <v>182</v>
      </c>
      <c r="AU201" s="223" t="s">
        <v>80</v>
      </c>
      <c r="AY201" s="18" t="s">
        <v>188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8" t="s">
        <v>187</v>
      </c>
      <c r="BK201" s="224">
        <f>ROUND(I201*H201,2)</f>
        <v>0</v>
      </c>
      <c r="BL201" s="18" t="s">
        <v>187</v>
      </c>
      <c r="BM201" s="223" t="s">
        <v>360</v>
      </c>
    </row>
    <row r="202" s="2" customFormat="1">
      <c r="A202" s="40"/>
      <c r="B202" s="41"/>
      <c r="C202" s="42"/>
      <c r="D202" s="225" t="s">
        <v>190</v>
      </c>
      <c r="E202" s="42"/>
      <c r="F202" s="226" t="s">
        <v>361</v>
      </c>
      <c r="G202" s="42"/>
      <c r="H202" s="42"/>
      <c r="I202" s="149"/>
      <c r="J202" s="42"/>
      <c r="K202" s="42"/>
      <c r="L202" s="46"/>
      <c r="M202" s="227"/>
      <c r="N202" s="228"/>
      <c r="O202" s="86"/>
      <c r="P202" s="86"/>
      <c r="Q202" s="86"/>
      <c r="R202" s="86"/>
      <c r="S202" s="86"/>
      <c r="T202" s="86"/>
      <c r="U202" s="87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190</v>
      </c>
      <c r="AU202" s="18" t="s">
        <v>80</v>
      </c>
    </row>
    <row r="203" s="2" customFormat="1">
      <c r="A203" s="40"/>
      <c r="B203" s="41"/>
      <c r="C203" s="42"/>
      <c r="D203" s="225" t="s">
        <v>192</v>
      </c>
      <c r="E203" s="42"/>
      <c r="F203" s="229" t="s">
        <v>362</v>
      </c>
      <c r="G203" s="42"/>
      <c r="H203" s="42"/>
      <c r="I203" s="149"/>
      <c r="J203" s="42"/>
      <c r="K203" s="42"/>
      <c r="L203" s="46"/>
      <c r="M203" s="227"/>
      <c r="N203" s="228"/>
      <c r="O203" s="86"/>
      <c r="P203" s="86"/>
      <c r="Q203" s="86"/>
      <c r="R203" s="86"/>
      <c r="S203" s="86"/>
      <c r="T203" s="86"/>
      <c r="U203" s="87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192</v>
      </c>
      <c r="AU203" s="18" t="s">
        <v>80</v>
      </c>
    </row>
    <row r="204" s="12" customFormat="1">
      <c r="A204" s="12"/>
      <c r="B204" s="230"/>
      <c r="C204" s="231"/>
      <c r="D204" s="225" t="s">
        <v>199</v>
      </c>
      <c r="E204" s="232" t="s">
        <v>39</v>
      </c>
      <c r="F204" s="233" t="s">
        <v>363</v>
      </c>
      <c r="G204" s="231"/>
      <c r="H204" s="234">
        <v>6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8"/>
      <c r="U204" s="239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40" t="s">
        <v>199</v>
      </c>
      <c r="AU204" s="240" t="s">
        <v>80</v>
      </c>
      <c r="AV204" s="12" t="s">
        <v>89</v>
      </c>
      <c r="AW204" s="12" t="s">
        <v>41</v>
      </c>
      <c r="AX204" s="12" t="s">
        <v>80</v>
      </c>
      <c r="AY204" s="240" t="s">
        <v>188</v>
      </c>
    </row>
    <row r="205" s="13" customFormat="1">
      <c r="A205" s="13"/>
      <c r="B205" s="241"/>
      <c r="C205" s="242"/>
      <c r="D205" s="225" t="s">
        <v>199</v>
      </c>
      <c r="E205" s="243" t="s">
        <v>39</v>
      </c>
      <c r="F205" s="244" t="s">
        <v>201</v>
      </c>
      <c r="G205" s="242"/>
      <c r="H205" s="245">
        <v>6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49"/>
      <c r="U205" s="250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199</v>
      </c>
      <c r="AU205" s="251" t="s">
        <v>80</v>
      </c>
      <c r="AV205" s="13" t="s">
        <v>187</v>
      </c>
      <c r="AW205" s="13" t="s">
        <v>41</v>
      </c>
      <c r="AX205" s="13" t="s">
        <v>87</v>
      </c>
      <c r="AY205" s="251" t="s">
        <v>188</v>
      </c>
    </row>
    <row r="206" s="2" customFormat="1" ht="21.75" customHeight="1">
      <c r="A206" s="40"/>
      <c r="B206" s="41"/>
      <c r="C206" s="212" t="s">
        <v>364</v>
      </c>
      <c r="D206" s="212" t="s">
        <v>182</v>
      </c>
      <c r="E206" s="213" t="s">
        <v>365</v>
      </c>
      <c r="F206" s="214" t="s">
        <v>366</v>
      </c>
      <c r="G206" s="215" t="s">
        <v>112</v>
      </c>
      <c r="H206" s="216">
        <v>2.0670000000000002</v>
      </c>
      <c r="I206" s="217"/>
      <c r="J206" s="218">
        <f>ROUND(I206*H206,2)</f>
        <v>0</v>
      </c>
      <c r="K206" s="214" t="s">
        <v>186</v>
      </c>
      <c r="L206" s="46"/>
      <c r="M206" s="219" t="s">
        <v>39</v>
      </c>
      <c r="N206" s="220" t="s">
        <v>53</v>
      </c>
      <c r="O206" s="86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1">
        <f>S206*H206</f>
        <v>0</v>
      </c>
      <c r="U206" s="222" t="s">
        <v>39</v>
      </c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3" t="s">
        <v>187</v>
      </c>
      <c r="AT206" s="223" t="s">
        <v>182</v>
      </c>
      <c r="AU206" s="223" t="s">
        <v>80</v>
      </c>
      <c r="AY206" s="18" t="s">
        <v>188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187</v>
      </c>
      <c r="BK206" s="224">
        <f>ROUND(I206*H206,2)</f>
        <v>0</v>
      </c>
      <c r="BL206" s="18" t="s">
        <v>187</v>
      </c>
      <c r="BM206" s="223" t="s">
        <v>367</v>
      </c>
    </row>
    <row r="207" s="2" customFormat="1">
      <c r="A207" s="40"/>
      <c r="B207" s="41"/>
      <c r="C207" s="42"/>
      <c r="D207" s="225" t="s">
        <v>190</v>
      </c>
      <c r="E207" s="42"/>
      <c r="F207" s="226" t="s">
        <v>368</v>
      </c>
      <c r="G207" s="42"/>
      <c r="H207" s="42"/>
      <c r="I207" s="149"/>
      <c r="J207" s="42"/>
      <c r="K207" s="42"/>
      <c r="L207" s="46"/>
      <c r="M207" s="227"/>
      <c r="N207" s="228"/>
      <c r="O207" s="86"/>
      <c r="P207" s="86"/>
      <c r="Q207" s="86"/>
      <c r="R207" s="86"/>
      <c r="S207" s="86"/>
      <c r="T207" s="86"/>
      <c r="U207" s="87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190</v>
      </c>
      <c r="AU207" s="18" t="s">
        <v>80</v>
      </c>
    </row>
    <row r="208" s="2" customFormat="1">
      <c r="A208" s="40"/>
      <c r="B208" s="41"/>
      <c r="C208" s="42"/>
      <c r="D208" s="225" t="s">
        <v>192</v>
      </c>
      <c r="E208" s="42"/>
      <c r="F208" s="229" t="s">
        <v>369</v>
      </c>
      <c r="G208" s="42"/>
      <c r="H208" s="42"/>
      <c r="I208" s="149"/>
      <c r="J208" s="42"/>
      <c r="K208" s="42"/>
      <c r="L208" s="46"/>
      <c r="M208" s="227"/>
      <c r="N208" s="228"/>
      <c r="O208" s="86"/>
      <c r="P208" s="86"/>
      <c r="Q208" s="86"/>
      <c r="R208" s="86"/>
      <c r="S208" s="86"/>
      <c r="T208" s="86"/>
      <c r="U208" s="87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192</v>
      </c>
      <c r="AU208" s="18" t="s">
        <v>80</v>
      </c>
    </row>
    <row r="209" s="12" customFormat="1">
      <c r="A209" s="12"/>
      <c r="B209" s="230"/>
      <c r="C209" s="231"/>
      <c r="D209" s="225" t="s">
        <v>199</v>
      </c>
      <c r="E209" s="232" t="s">
        <v>39</v>
      </c>
      <c r="F209" s="233" t="s">
        <v>115</v>
      </c>
      <c r="G209" s="231"/>
      <c r="H209" s="234">
        <v>1.3400000000000001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8"/>
      <c r="U209" s="239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40" t="s">
        <v>199</v>
      </c>
      <c r="AU209" s="240" t="s">
        <v>80</v>
      </c>
      <c r="AV209" s="12" t="s">
        <v>89</v>
      </c>
      <c r="AW209" s="12" t="s">
        <v>41</v>
      </c>
      <c r="AX209" s="12" t="s">
        <v>80</v>
      </c>
      <c r="AY209" s="240" t="s">
        <v>188</v>
      </c>
    </row>
    <row r="210" s="12" customFormat="1">
      <c r="A210" s="12"/>
      <c r="B210" s="230"/>
      <c r="C210" s="231"/>
      <c r="D210" s="225" t="s">
        <v>199</v>
      </c>
      <c r="E210" s="232" t="s">
        <v>39</v>
      </c>
      <c r="F210" s="233" t="s">
        <v>110</v>
      </c>
      <c r="G210" s="231"/>
      <c r="H210" s="234">
        <v>0.72699999999999998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8"/>
      <c r="U210" s="239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40" t="s">
        <v>199</v>
      </c>
      <c r="AU210" s="240" t="s">
        <v>80</v>
      </c>
      <c r="AV210" s="12" t="s">
        <v>89</v>
      </c>
      <c r="AW210" s="12" t="s">
        <v>41</v>
      </c>
      <c r="AX210" s="12" t="s">
        <v>80</v>
      </c>
      <c r="AY210" s="240" t="s">
        <v>188</v>
      </c>
    </row>
    <row r="211" s="13" customFormat="1">
      <c r="A211" s="13"/>
      <c r="B211" s="241"/>
      <c r="C211" s="242"/>
      <c r="D211" s="225" t="s">
        <v>199</v>
      </c>
      <c r="E211" s="243" t="s">
        <v>131</v>
      </c>
      <c r="F211" s="244" t="s">
        <v>201</v>
      </c>
      <c r="G211" s="242"/>
      <c r="H211" s="245">
        <v>2.0670000000000002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49"/>
      <c r="U211" s="250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199</v>
      </c>
      <c r="AU211" s="251" t="s">
        <v>80</v>
      </c>
      <c r="AV211" s="13" t="s">
        <v>187</v>
      </c>
      <c r="AW211" s="13" t="s">
        <v>41</v>
      </c>
      <c r="AX211" s="13" t="s">
        <v>87</v>
      </c>
      <c r="AY211" s="251" t="s">
        <v>188</v>
      </c>
    </row>
    <row r="212" s="2" customFormat="1" ht="21.75" customHeight="1">
      <c r="A212" s="40"/>
      <c r="B212" s="41"/>
      <c r="C212" s="212" t="s">
        <v>370</v>
      </c>
      <c r="D212" s="212" t="s">
        <v>182</v>
      </c>
      <c r="E212" s="213" t="s">
        <v>371</v>
      </c>
      <c r="F212" s="214" t="s">
        <v>372</v>
      </c>
      <c r="G212" s="215" t="s">
        <v>112</v>
      </c>
      <c r="H212" s="216">
        <v>2.0670000000000002</v>
      </c>
      <c r="I212" s="217"/>
      <c r="J212" s="218">
        <f>ROUND(I212*H212,2)</f>
        <v>0</v>
      </c>
      <c r="K212" s="214" t="s">
        <v>186</v>
      </c>
      <c r="L212" s="46"/>
      <c r="M212" s="219" t="s">
        <v>39</v>
      </c>
      <c r="N212" s="220" t="s">
        <v>53</v>
      </c>
      <c r="O212" s="86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1">
        <f>S212*H212</f>
        <v>0</v>
      </c>
      <c r="U212" s="222" t="s">
        <v>39</v>
      </c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3" t="s">
        <v>187</v>
      </c>
      <c r="AT212" s="223" t="s">
        <v>182</v>
      </c>
      <c r="AU212" s="223" t="s">
        <v>80</v>
      </c>
      <c r="AY212" s="18" t="s">
        <v>188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187</v>
      </c>
      <c r="BK212" s="224">
        <f>ROUND(I212*H212,2)</f>
        <v>0</v>
      </c>
      <c r="BL212" s="18" t="s">
        <v>187</v>
      </c>
      <c r="BM212" s="223" t="s">
        <v>373</v>
      </c>
    </row>
    <row r="213" s="2" customFormat="1">
      <c r="A213" s="40"/>
      <c r="B213" s="41"/>
      <c r="C213" s="42"/>
      <c r="D213" s="225" t="s">
        <v>190</v>
      </c>
      <c r="E213" s="42"/>
      <c r="F213" s="226" t="s">
        <v>374</v>
      </c>
      <c r="G213" s="42"/>
      <c r="H213" s="42"/>
      <c r="I213" s="149"/>
      <c r="J213" s="42"/>
      <c r="K213" s="42"/>
      <c r="L213" s="46"/>
      <c r="M213" s="227"/>
      <c r="N213" s="228"/>
      <c r="O213" s="86"/>
      <c r="P213" s="86"/>
      <c r="Q213" s="86"/>
      <c r="R213" s="86"/>
      <c r="S213" s="86"/>
      <c r="T213" s="86"/>
      <c r="U213" s="87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190</v>
      </c>
      <c r="AU213" s="18" t="s">
        <v>80</v>
      </c>
    </row>
    <row r="214" s="2" customFormat="1">
      <c r="A214" s="40"/>
      <c r="B214" s="41"/>
      <c r="C214" s="42"/>
      <c r="D214" s="225" t="s">
        <v>192</v>
      </c>
      <c r="E214" s="42"/>
      <c r="F214" s="229" t="s">
        <v>375</v>
      </c>
      <c r="G214" s="42"/>
      <c r="H214" s="42"/>
      <c r="I214" s="149"/>
      <c r="J214" s="42"/>
      <c r="K214" s="42"/>
      <c r="L214" s="46"/>
      <c r="M214" s="227"/>
      <c r="N214" s="228"/>
      <c r="O214" s="86"/>
      <c r="P214" s="86"/>
      <c r="Q214" s="86"/>
      <c r="R214" s="86"/>
      <c r="S214" s="86"/>
      <c r="T214" s="86"/>
      <c r="U214" s="87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192</v>
      </c>
      <c r="AU214" s="18" t="s">
        <v>80</v>
      </c>
    </row>
    <row r="215" s="12" customFormat="1">
      <c r="A215" s="12"/>
      <c r="B215" s="230"/>
      <c r="C215" s="231"/>
      <c r="D215" s="225" t="s">
        <v>199</v>
      </c>
      <c r="E215" s="232" t="s">
        <v>39</v>
      </c>
      <c r="F215" s="233" t="s">
        <v>131</v>
      </c>
      <c r="G215" s="231"/>
      <c r="H215" s="234">
        <v>2.0670000000000002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8"/>
      <c r="U215" s="239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40" t="s">
        <v>199</v>
      </c>
      <c r="AU215" s="240" t="s">
        <v>80</v>
      </c>
      <c r="AV215" s="12" t="s">
        <v>89</v>
      </c>
      <c r="AW215" s="12" t="s">
        <v>41</v>
      </c>
      <c r="AX215" s="12" t="s">
        <v>80</v>
      </c>
      <c r="AY215" s="240" t="s">
        <v>188</v>
      </c>
    </row>
    <row r="216" s="13" customFormat="1">
      <c r="A216" s="13"/>
      <c r="B216" s="241"/>
      <c r="C216" s="242"/>
      <c r="D216" s="225" t="s">
        <v>199</v>
      </c>
      <c r="E216" s="243" t="s">
        <v>39</v>
      </c>
      <c r="F216" s="244" t="s">
        <v>201</v>
      </c>
      <c r="G216" s="242"/>
      <c r="H216" s="245">
        <v>2.0670000000000002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49"/>
      <c r="U216" s="250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199</v>
      </c>
      <c r="AU216" s="251" t="s">
        <v>80</v>
      </c>
      <c r="AV216" s="13" t="s">
        <v>187</v>
      </c>
      <c r="AW216" s="13" t="s">
        <v>41</v>
      </c>
      <c r="AX216" s="13" t="s">
        <v>87</v>
      </c>
      <c r="AY216" s="251" t="s">
        <v>188</v>
      </c>
    </row>
    <row r="217" s="2" customFormat="1" ht="21.75" customHeight="1">
      <c r="A217" s="40"/>
      <c r="B217" s="41"/>
      <c r="C217" s="212" t="s">
        <v>376</v>
      </c>
      <c r="D217" s="212" t="s">
        <v>182</v>
      </c>
      <c r="E217" s="213" t="s">
        <v>377</v>
      </c>
      <c r="F217" s="214" t="s">
        <v>378</v>
      </c>
      <c r="G217" s="215" t="s">
        <v>112</v>
      </c>
      <c r="H217" s="216">
        <v>2.0670000000000002</v>
      </c>
      <c r="I217" s="217"/>
      <c r="J217" s="218">
        <f>ROUND(I217*H217,2)</f>
        <v>0</v>
      </c>
      <c r="K217" s="214" t="s">
        <v>186</v>
      </c>
      <c r="L217" s="46"/>
      <c r="M217" s="219" t="s">
        <v>39</v>
      </c>
      <c r="N217" s="220" t="s">
        <v>53</v>
      </c>
      <c r="O217" s="86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1">
        <f>S217*H217</f>
        <v>0</v>
      </c>
      <c r="U217" s="222" t="s">
        <v>39</v>
      </c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3" t="s">
        <v>187</v>
      </c>
      <c r="AT217" s="223" t="s">
        <v>182</v>
      </c>
      <c r="AU217" s="223" t="s">
        <v>80</v>
      </c>
      <c r="AY217" s="18" t="s">
        <v>188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8" t="s">
        <v>187</v>
      </c>
      <c r="BK217" s="224">
        <f>ROUND(I217*H217,2)</f>
        <v>0</v>
      </c>
      <c r="BL217" s="18" t="s">
        <v>187</v>
      </c>
      <c r="BM217" s="223" t="s">
        <v>379</v>
      </c>
    </row>
    <row r="218" s="2" customFormat="1">
      <c r="A218" s="40"/>
      <c r="B218" s="41"/>
      <c r="C218" s="42"/>
      <c r="D218" s="225" t="s">
        <v>190</v>
      </c>
      <c r="E218" s="42"/>
      <c r="F218" s="226" t="s">
        <v>380</v>
      </c>
      <c r="G218" s="42"/>
      <c r="H218" s="42"/>
      <c r="I218" s="149"/>
      <c r="J218" s="42"/>
      <c r="K218" s="42"/>
      <c r="L218" s="46"/>
      <c r="M218" s="227"/>
      <c r="N218" s="228"/>
      <c r="O218" s="86"/>
      <c r="P218" s="86"/>
      <c r="Q218" s="86"/>
      <c r="R218" s="86"/>
      <c r="S218" s="86"/>
      <c r="T218" s="86"/>
      <c r="U218" s="87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190</v>
      </c>
      <c r="AU218" s="18" t="s">
        <v>80</v>
      </c>
    </row>
    <row r="219" s="2" customFormat="1">
      <c r="A219" s="40"/>
      <c r="B219" s="41"/>
      <c r="C219" s="42"/>
      <c r="D219" s="225" t="s">
        <v>192</v>
      </c>
      <c r="E219" s="42"/>
      <c r="F219" s="229" t="s">
        <v>381</v>
      </c>
      <c r="G219" s="42"/>
      <c r="H219" s="42"/>
      <c r="I219" s="149"/>
      <c r="J219" s="42"/>
      <c r="K219" s="42"/>
      <c r="L219" s="46"/>
      <c r="M219" s="227"/>
      <c r="N219" s="228"/>
      <c r="O219" s="86"/>
      <c r="P219" s="86"/>
      <c r="Q219" s="86"/>
      <c r="R219" s="86"/>
      <c r="S219" s="86"/>
      <c r="T219" s="86"/>
      <c r="U219" s="87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192</v>
      </c>
      <c r="AU219" s="18" t="s">
        <v>80</v>
      </c>
    </row>
    <row r="220" s="12" customFormat="1">
      <c r="A220" s="12"/>
      <c r="B220" s="230"/>
      <c r="C220" s="231"/>
      <c r="D220" s="225" t="s">
        <v>199</v>
      </c>
      <c r="E220" s="232" t="s">
        <v>39</v>
      </c>
      <c r="F220" s="233" t="s">
        <v>131</v>
      </c>
      <c r="G220" s="231"/>
      <c r="H220" s="234">
        <v>2.0670000000000002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8"/>
      <c r="U220" s="239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40" t="s">
        <v>199</v>
      </c>
      <c r="AU220" s="240" t="s">
        <v>80</v>
      </c>
      <c r="AV220" s="12" t="s">
        <v>89</v>
      </c>
      <c r="AW220" s="12" t="s">
        <v>41</v>
      </c>
      <c r="AX220" s="12" t="s">
        <v>80</v>
      </c>
      <c r="AY220" s="240" t="s">
        <v>188</v>
      </c>
    </row>
    <row r="221" s="13" customFormat="1">
      <c r="A221" s="13"/>
      <c r="B221" s="241"/>
      <c r="C221" s="242"/>
      <c r="D221" s="225" t="s">
        <v>199</v>
      </c>
      <c r="E221" s="243" t="s">
        <v>39</v>
      </c>
      <c r="F221" s="244" t="s">
        <v>201</v>
      </c>
      <c r="G221" s="242"/>
      <c r="H221" s="245">
        <v>2.0670000000000002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49"/>
      <c r="U221" s="250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199</v>
      </c>
      <c r="AU221" s="251" t="s">
        <v>80</v>
      </c>
      <c r="AV221" s="13" t="s">
        <v>187</v>
      </c>
      <c r="AW221" s="13" t="s">
        <v>41</v>
      </c>
      <c r="AX221" s="13" t="s">
        <v>87</v>
      </c>
      <c r="AY221" s="251" t="s">
        <v>188</v>
      </c>
    </row>
    <row r="222" s="2" customFormat="1" ht="21.75" customHeight="1">
      <c r="A222" s="40"/>
      <c r="B222" s="41"/>
      <c r="C222" s="212" t="s">
        <v>382</v>
      </c>
      <c r="D222" s="212" t="s">
        <v>182</v>
      </c>
      <c r="E222" s="213" t="s">
        <v>383</v>
      </c>
      <c r="F222" s="214" t="s">
        <v>384</v>
      </c>
      <c r="G222" s="215" t="s">
        <v>385</v>
      </c>
      <c r="H222" s="216">
        <v>4</v>
      </c>
      <c r="I222" s="217"/>
      <c r="J222" s="218">
        <f>ROUND(I222*H222,2)</f>
        <v>0</v>
      </c>
      <c r="K222" s="214" t="s">
        <v>186</v>
      </c>
      <c r="L222" s="46"/>
      <c r="M222" s="219" t="s">
        <v>39</v>
      </c>
      <c r="N222" s="220" t="s">
        <v>53</v>
      </c>
      <c r="O222" s="86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1">
        <f>S222*H222</f>
        <v>0</v>
      </c>
      <c r="U222" s="222" t="s">
        <v>39</v>
      </c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3" t="s">
        <v>187</v>
      </c>
      <c r="AT222" s="223" t="s">
        <v>182</v>
      </c>
      <c r="AU222" s="223" t="s">
        <v>80</v>
      </c>
      <c r="AY222" s="18" t="s">
        <v>188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187</v>
      </c>
      <c r="BK222" s="224">
        <f>ROUND(I222*H222,2)</f>
        <v>0</v>
      </c>
      <c r="BL222" s="18" t="s">
        <v>187</v>
      </c>
      <c r="BM222" s="223" t="s">
        <v>386</v>
      </c>
    </row>
    <row r="223" s="2" customFormat="1">
      <c r="A223" s="40"/>
      <c r="B223" s="41"/>
      <c r="C223" s="42"/>
      <c r="D223" s="225" t="s">
        <v>190</v>
      </c>
      <c r="E223" s="42"/>
      <c r="F223" s="226" t="s">
        <v>387</v>
      </c>
      <c r="G223" s="42"/>
      <c r="H223" s="42"/>
      <c r="I223" s="149"/>
      <c r="J223" s="42"/>
      <c r="K223" s="42"/>
      <c r="L223" s="46"/>
      <c r="M223" s="227"/>
      <c r="N223" s="228"/>
      <c r="O223" s="86"/>
      <c r="P223" s="86"/>
      <c r="Q223" s="86"/>
      <c r="R223" s="86"/>
      <c r="S223" s="86"/>
      <c r="T223" s="86"/>
      <c r="U223" s="87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190</v>
      </c>
      <c r="AU223" s="18" t="s">
        <v>80</v>
      </c>
    </row>
    <row r="224" s="12" customFormat="1">
      <c r="A224" s="12"/>
      <c r="B224" s="230"/>
      <c r="C224" s="231"/>
      <c r="D224" s="225" t="s">
        <v>199</v>
      </c>
      <c r="E224" s="232" t="s">
        <v>39</v>
      </c>
      <c r="F224" s="233" t="s">
        <v>347</v>
      </c>
      <c r="G224" s="231"/>
      <c r="H224" s="234">
        <v>4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8"/>
      <c r="U224" s="239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40" t="s">
        <v>199</v>
      </c>
      <c r="AU224" s="240" t="s">
        <v>80</v>
      </c>
      <c r="AV224" s="12" t="s">
        <v>89</v>
      </c>
      <c r="AW224" s="12" t="s">
        <v>41</v>
      </c>
      <c r="AX224" s="12" t="s">
        <v>80</v>
      </c>
      <c r="AY224" s="240" t="s">
        <v>188</v>
      </c>
    </row>
    <row r="225" s="13" customFormat="1">
      <c r="A225" s="13"/>
      <c r="B225" s="241"/>
      <c r="C225" s="242"/>
      <c r="D225" s="225" t="s">
        <v>199</v>
      </c>
      <c r="E225" s="243" t="s">
        <v>39</v>
      </c>
      <c r="F225" s="244" t="s">
        <v>201</v>
      </c>
      <c r="G225" s="242"/>
      <c r="H225" s="245">
        <v>4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49"/>
      <c r="U225" s="250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199</v>
      </c>
      <c r="AU225" s="251" t="s">
        <v>80</v>
      </c>
      <c r="AV225" s="13" t="s">
        <v>187</v>
      </c>
      <c r="AW225" s="13" t="s">
        <v>41</v>
      </c>
      <c r="AX225" s="13" t="s">
        <v>87</v>
      </c>
      <c r="AY225" s="251" t="s">
        <v>188</v>
      </c>
    </row>
    <row r="226" s="2" customFormat="1" ht="21.75" customHeight="1">
      <c r="A226" s="40"/>
      <c r="B226" s="41"/>
      <c r="C226" s="212" t="s">
        <v>388</v>
      </c>
      <c r="D226" s="212" t="s">
        <v>182</v>
      </c>
      <c r="E226" s="213" t="s">
        <v>389</v>
      </c>
      <c r="F226" s="214" t="s">
        <v>390</v>
      </c>
      <c r="G226" s="215" t="s">
        <v>385</v>
      </c>
      <c r="H226" s="216">
        <v>16</v>
      </c>
      <c r="I226" s="217"/>
      <c r="J226" s="218">
        <f>ROUND(I226*H226,2)</f>
        <v>0</v>
      </c>
      <c r="K226" s="214" t="s">
        <v>186</v>
      </c>
      <c r="L226" s="46"/>
      <c r="M226" s="219" t="s">
        <v>39</v>
      </c>
      <c r="N226" s="220" t="s">
        <v>53</v>
      </c>
      <c r="O226" s="86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1">
        <f>S226*H226</f>
        <v>0</v>
      </c>
      <c r="U226" s="222" t="s">
        <v>39</v>
      </c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3" t="s">
        <v>187</v>
      </c>
      <c r="AT226" s="223" t="s">
        <v>182</v>
      </c>
      <c r="AU226" s="223" t="s">
        <v>80</v>
      </c>
      <c r="AY226" s="18" t="s">
        <v>188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8" t="s">
        <v>187</v>
      </c>
      <c r="BK226" s="224">
        <f>ROUND(I226*H226,2)</f>
        <v>0</v>
      </c>
      <c r="BL226" s="18" t="s">
        <v>187</v>
      </c>
      <c r="BM226" s="223" t="s">
        <v>391</v>
      </c>
    </row>
    <row r="227" s="2" customFormat="1">
      <c r="A227" s="40"/>
      <c r="B227" s="41"/>
      <c r="C227" s="42"/>
      <c r="D227" s="225" t="s">
        <v>190</v>
      </c>
      <c r="E227" s="42"/>
      <c r="F227" s="226" t="s">
        <v>392</v>
      </c>
      <c r="G227" s="42"/>
      <c r="H227" s="42"/>
      <c r="I227" s="149"/>
      <c r="J227" s="42"/>
      <c r="K227" s="42"/>
      <c r="L227" s="46"/>
      <c r="M227" s="227"/>
      <c r="N227" s="228"/>
      <c r="O227" s="86"/>
      <c r="P227" s="86"/>
      <c r="Q227" s="86"/>
      <c r="R227" s="86"/>
      <c r="S227" s="86"/>
      <c r="T227" s="86"/>
      <c r="U227" s="87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190</v>
      </c>
      <c r="AU227" s="18" t="s">
        <v>80</v>
      </c>
    </row>
    <row r="228" s="12" customFormat="1">
      <c r="A228" s="12"/>
      <c r="B228" s="230"/>
      <c r="C228" s="231"/>
      <c r="D228" s="225" t="s">
        <v>199</v>
      </c>
      <c r="E228" s="232" t="s">
        <v>39</v>
      </c>
      <c r="F228" s="233" t="s">
        <v>354</v>
      </c>
      <c r="G228" s="231"/>
      <c r="H228" s="234">
        <v>8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8"/>
      <c r="U228" s="239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40" t="s">
        <v>199</v>
      </c>
      <c r="AU228" s="240" t="s">
        <v>80</v>
      </c>
      <c r="AV228" s="12" t="s">
        <v>89</v>
      </c>
      <c r="AW228" s="12" t="s">
        <v>41</v>
      </c>
      <c r="AX228" s="12" t="s">
        <v>80</v>
      </c>
      <c r="AY228" s="240" t="s">
        <v>188</v>
      </c>
    </row>
    <row r="229" s="12" customFormat="1">
      <c r="A229" s="12"/>
      <c r="B229" s="230"/>
      <c r="C229" s="231"/>
      <c r="D229" s="225" t="s">
        <v>199</v>
      </c>
      <c r="E229" s="232" t="s">
        <v>39</v>
      </c>
      <c r="F229" s="233" t="s">
        <v>355</v>
      </c>
      <c r="G229" s="231"/>
      <c r="H229" s="234">
        <v>4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8"/>
      <c r="U229" s="239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40" t="s">
        <v>199</v>
      </c>
      <c r="AU229" s="240" t="s">
        <v>80</v>
      </c>
      <c r="AV229" s="12" t="s">
        <v>89</v>
      </c>
      <c r="AW229" s="12" t="s">
        <v>41</v>
      </c>
      <c r="AX229" s="12" t="s">
        <v>80</v>
      </c>
      <c r="AY229" s="240" t="s">
        <v>188</v>
      </c>
    </row>
    <row r="230" s="12" customFormat="1">
      <c r="A230" s="12"/>
      <c r="B230" s="230"/>
      <c r="C230" s="231"/>
      <c r="D230" s="225" t="s">
        <v>199</v>
      </c>
      <c r="E230" s="232" t="s">
        <v>39</v>
      </c>
      <c r="F230" s="233" t="s">
        <v>356</v>
      </c>
      <c r="G230" s="231"/>
      <c r="H230" s="234">
        <v>4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8"/>
      <c r="U230" s="239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40" t="s">
        <v>199</v>
      </c>
      <c r="AU230" s="240" t="s">
        <v>80</v>
      </c>
      <c r="AV230" s="12" t="s">
        <v>89</v>
      </c>
      <c r="AW230" s="12" t="s">
        <v>41</v>
      </c>
      <c r="AX230" s="12" t="s">
        <v>80</v>
      </c>
      <c r="AY230" s="240" t="s">
        <v>188</v>
      </c>
    </row>
    <row r="231" s="13" customFormat="1">
      <c r="A231" s="13"/>
      <c r="B231" s="241"/>
      <c r="C231" s="242"/>
      <c r="D231" s="225" t="s">
        <v>199</v>
      </c>
      <c r="E231" s="243" t="s">
        <v>39</v>
      </c>
      <c r="F231" s="244" t="s">
        <v>201</v>
      </c>
      <c r="G231" s="242"/>
      <c r="H231" s="245">
        <v>16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49"/>
      <c r="U231" s="250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199</v>
      </c>
      <c r="AU231" s="251" t="s">
        <v>80</v>
      </c>
      <c r="AV231" s="13" t="s">
        <v>187</v>
      </c>
      <c r="AW231" s="13" t="s">
        <v>41</v>
      </c>
      <c r="AX231" s="13" t="s">
        <v>87</v>
      </c>
      <c r="AY231" s="251" t="s">
        <v>188</v>
      </c>
    </row>
    <row r="232" s="2" customFormat="1" ht="21.75" customHeight="1">
      <c r="A232" s="40"/>
      <c r="B232" s="41"/>
      <c r="C232" s="212" t="s">
        <v>393</v>
      </c>
      <c r="D232" s="212" t="s">
        <v>182</v>
      </c>
      <c r="E232" s="213" t="s">
        <v>394</v>
      </c>
      <c r="F232" s="214" t="s">
        <v>395</v>
      </c>
      <c r="G232" s="215" t="s">
        <v>385</v>
      </c>
      <c r="H232" s="216">
        <v>6</v>
      </c>
      <c r="I232" s="217"/>
      <c r="J232" s="218">
        <f>ROUND(I232*H232,2)</f>
        <v>0</v>
      </c>
      <c r="K232" s="214" t="s">
        <v>186</v>
      </c>
      <c r="L232" s="46"/>
      <c r="M232" s="219" t="s">
        <v>39</v>
      </c>
      <c r="N232" s="220" t="s">
        <v>53</v>
      </c>
      <c r="O232" s="86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1">
        <f>S232*H232</f>
        <v>0</v>
      </c>
      <c r="U232" s="222" t="s">
        <v>39</v>
      </c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3" t="s">
        <v>187</v>
      </c>
      <c r="AT232" s="223" t="s">
        <v>182</v>
      </c>
      <c r="AU232" s="223" t="s">
        <v>80</v>
      </c>
      <c r="AY232" s="18" t="s">
        <v>188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8" t="s">
        <v>187</v>
      </c>
      <c r="BK232" s="224">
        <f>ROUND(I232*H232,2)</f>
        <v>0</v>
      </c>
      <c r="BL232" s="18" t="s">
        <v>187</v>
      </c>
      <c r="BM232" s="223" t="s">
        <v>396</v>
      </c>
    </row>
    <row r="233" s="2" customFormat="1">
      <c r="A233" s="40"/>
      <c r="B233" s="41"/>
      <c r="C233" s="42"/>
      <c r="D233" s="225" t="s">
        <v>190</v>
      </c>
      <c r="E233" s="42"/>
      <c r="F233" s="226" t="s">
        <v>397</v>
      </c>
      <c r="G233" s="42"/>
      <c r="H233" s="42"/>
      <c r="I233" s="149"/>
      <c r="J233" s="42"/>
      <c r="K233" s="42"/>
      <c r="L233" s="46"/>
      <c r="M233" s="227"/>
      <c r="N233" s="228"/>
      <c r="O233" s="86"/>
      <c r="P233" s="86"/>
      <c r="Q233" s="86"/>
      <c r="R233" s="86"/>
      <c r="S233" s="86"/>
      <c r="T233" s="86"/>
      <c r="U233" s="87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190</v>
      </c>
      <c r="AU233" s="18" t="s">
        <v>80</v>
      </c>
    </row>
    <row r="234" s="12" customFormat="1">
      <c r="A234" s="12"/>
      <c r="B234" s="230"/>
      <c r="C234" s="231"/>
      <c r="D234" s="225" t="s">
        <v>199</v>
      </c>
      <c r="E234" s="232" t="s">
        <v>39</v>
      </c>
      <c r="F234" s="233" t="s">
        <v>363</v>
      </c>
      <c r="G234" s="231"/>
      <c r="H234" s="234">
        <v>6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8"/>
      <c r="U234" s="239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40" t="s">
        <v>199</v>
      </c>
      <c r="AU234" s="240" t="s">
        <v>80</v>
      </c>
      <c r="AV234" s="12" t="s">
        <v>89</v>
      </c>
      <c r="AW234" s="12" t="s">
        <v>41</v>
      </c>
      <c r="AX234" s="12" t="s">
        <v>80</v>
      </c>
      <c r="AY234" s="240" t="s">
        <v>188</v>
      </c>
    </row>
    <row r="235" s="13" customFormat="1">
      <c r="A235" s="13"/>
      <c r="B235" s="241"/>
      <c r="C235" s="242"/>
      <c r="D235" s="225" t="s">
        <v>199</v>
      </c>
      <c r="E235" s="243" t="s">
        <v>39</v>
      </c>
      <c r="F235" s="244" t="s">
        <v>201</v>
      </c>
      <c r="G235" s="242"/>
      <c r="H235" s="245">
        <v>6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49"/>
      <c r="U235" s="250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199</v>
      </c>
      <c r="AU235" s="251" t="s">
        <v>80</v>
      </c>
      <c r="AV235" s="13" t="s">
        <v>187</v>
      </c>
      <c r="AW235" s="13" t="s">
        <v>41</v>
      </c>
      <c r="AX235" s="13" t="s">
        <v>87</v>
      </c>
      <c r="AY235" s="251" t="s">
        <v>188</v>
      </c>
    </row>
    <row r="236" s="2" customFormat="1" ht="21.75" customHeight="1">
      <c r="A236" s="40"/>
      <c r="B236" s="41"/>
      <c r="C236" s="212" t="s">
        <v>398</v>
      </c>
      <c r="D236" s="212" t="s">
        <v>182</v>
      </c>
      <c r="E236" s="213" t="s">
        <v>399</v>
      </c>
      <c r="F236" s="214" t="s">
        <v>400</v>
      </c>
      <c r="G236" s="215" t="s">
        <v>385</v>
      </c>
      <c r="H236" s="216">
        <v>4</v>
      </c>
      <c r="I236" s="217"/>
      <c r="J236" s="218">
        <f>ROUND(I236*H236,2)</f>
        <v>0</v>
      </c>
      <c r="K236" s="214" t="s">
        <v>186</v>
      </c>
      <c r="L236" s="46"/>
      <c r="M236" s="219" t="s">
        <v>39</v>
      </c>
      <c r="N236" s="220" t="s">
        <v>53</v>
      </c>
      <c r="O236" s="86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1">
        <f>S236*H236</f>
        <v>0</v>
      </c>
      <c r="U236" s="222" t="s">
        <v>39</v>
      </c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3" t="s">
        <v>187</v>
      </c>
      <c r="AT236" s="223" t="s">
        <v>182</v>
      </c>
      <c r="AU236" s="223" t="s">
        <v>80</v>
      </c>
      <c r="AY236" s="18" t="s">
        <v>188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8" t="s">
        <v>187</v>
      </c>
      <c r="BK236" s="224">
        <f>ROUND(I236*H236,2)</f>
        <v>0</v>
      </c>
      <c r="BL236" s="18" t="s">
        <v>187</v>
      </c>
      <c r="BM236" s="223" t="s">
        <v>401</v>
      </c>
    </row>
    <row r="237" s="2" customFormat="1">
      <c r="A237" s="40"/>
      <c r="B237" s="41"/>
      <c r="C237" s="42"/>
      <c r="D237" s="225" t="s">
        <v>190</v>
      </c>
      <c r="E237" s="42"/>
      <c r="F237" s="226" t="s">
        <v>402</v>
      </c>
      <c r="G237" s="42"/>
      <c r="H237" s="42"/>
      <c r="I237" s="149"/>
      <c r="J237" s="42"/>
      <c r="K237" s="42"/>
      <c r="L237" s="46"/>
      <c r="M237" s="227"/>
      <c r="N237" s="228"/>
      <c r="O237" s="86"/>
      <c r="P237" s="86"/>
      <c r="Q237" s="86"/>
      <c r="R237" s="86"/>
      <c r="S237" s="86"/>
      <c r="T237" s="86"/>
      <c r="U237" s="87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190</v>
      </c>
      <c r="AU237" s="18" t="s">
        <v>80</v>
      </c>
    </row>
    <row r="238" s="2" customFormat="1" ht="21.75" customHeight="1">
      <c r="A238" s="40"/>
      <c r="B238" s="41"/>
      <c r="C238" s="212" t="s">
        <v>403</v>
      </c>
      <c r="D238" s="212" t="s">
        <v>182</v>
      </c>
      <c r="E238" s="213" t="s">
        <v>404</v>
      </c>
      <c r="F238" s="214" t="s">
        <v>405</v>
      </c>
      <c r="G238" s="215" t="s">
        <v>385</v>
      </c>
      <c r="H238" s="216">
        <v>18</v>
      </c>
      <c r="I238" s="217"/>
      <c r="J238" s="218">
        <f>ROUND(I238*H238,2)</f>
        <v>0</v>
      </c>
      <c r="K238" s="214" t="s">
        <v>186</v>
      </c>
      <c r="L238" s="46"/>
      <c r="M238" s="219" t="s">
        <v>39</v>
      </c>
      <c r="N238" s="220" t="s">
        <v>53</v>
      </c>
      <c r="O238" s="86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1">
        <f>S238*H238</f>
        <v>0</v>
      </c>
      <c r="U238" s="222" t="s">
        <v>39</v>
      </c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3" t="s">
        <v>187</v>
      </c>
      <c r="AT238" s="223" t="s">
        <v>182</v>
      </c>
      <c r="AU238" s="223" t="s">
        <v>80</v>
      </c>
      <c r="AY238" s="18" t="s">
        <v>188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8" t="s">
        <v>187</v>
      </c>
      <c r="BK238" s="224">
        <f>ROUND(I238*H238,2)</f>
        <v>0</v>
      </c>
      <c r="BL238" s="18" t="s">
        <v>187</v>
      </c>
      <c r="BM238" s="223" t="s">
        <v>406</v>
      </c>
    </row>
    <row r="239" s="2" customFormat="1">
      <c r="A239" s="40"/>
      <c r="B239" s="41"/>
      <c r="C239" s="42"/>
      <c r="D239" s="225" t="s">
        <v>190</v>
      </c>
      <c r="E239" s="42"/>
      <c r="F239" s="226" t="s">
        <v>407</v>
      </c>
      <c r="G239" s="42"/>
      <c r="H239" s="42"/>
      <c r="I239" s="149"/>
      <c r="J239" s="42"/>
      <c r="K239" s="42"/>
      <c r="L239" s="46"/>
      <c r="M239" s="227"/>
      <c r="N239" s="228"/>
      <c r="O239" s="86"/>
      <c r="P239" s="86"/>
      <c r="Q239" s="86"/>
      <c r="R239" s="86"/>
      <c r="S239" s="86"/>
      <c r="T239" s="86"/>
      <c r="U239" s="87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190</v>
      </c>
      <c r="AU239" s="18" t="s">
        <v>80</v>
      </c>
    </row>
    <row r="240" s="12" customFormat="1">
      <c r="A240" s="12"/>
      <c r="B240" s="230"/>
      <c r="C240" s="231"/>
      <c r="D240" s="225" t="s">
        <v>199</v>
      </c>
      <c r="E240" s="232" t="s">
        <v>39</v>
      </c>
      <c r="F240" s="233" t="s">
        <v>354</v>
      </c>
      <c r="G240" s="231"/>
      <c r="H240" s="234">
        <v>8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8"/>
      <c r="U240" s="239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0" t="s">
        <v>199</v>
      </c>
      <c r="AU240" s="240" t="s">
        <v>80</v>
      </c>
      <c r="AV240" s="12" t="s">
        <v>89</v>
      </c>
      <c r="AW240" s="12" t="s">
        <v>41</v>
      </c>
      <c r="AX240" s="12" t="s">
        <v>80</v>
      </c>
      <c r="AY240" s="240" t="s">
        <v>188</v>
      </c>
    </row>
    <row r="241" s="12" customFormat="1">
      <c r="A241" s="12"/>
      <c r="B241" s="230"/>
      <c r="C241" s="231"/>
      <c r="D241" s="225" t="s">
        <v>199</v>
      </c>
      <c r="E241" s="232" t="s">
        <v>39</v>
      </c>
      <c r="F241" s="233" t="s">
        <v>125</v>
      </c>
      <c r="G241" s="231"/>
      <c r="H241" s="234">
        <v>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8"/>
      <c r="U241" s="239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40" t="s">
        <v>199</v>
      </c>
      <c r="AU241" s="240" t="s">
        <v>80</v>
      </c>
      <c r="AV241" s="12" t="s">
        <v>89</v>
      </c>
      <c r="AW241" s="12" t="s">
        <v>41</v>
      </c>
      <c r="AX241" s="12" t="s">
        <v>80</v>
      </c>
      <c r="AY241" s="240" t="s">
        <v>188</v>
      </c>
    </row>
    <row r="242" s="12" customFormat="1">
      <c r="A242" s="12"/>
      <c r="B242" s="230"/>
      <c r="C242" s="231"/>
      <c r="D242" s="225" t="s">
        <v>199</v>
      </c>
      <c r="E242" s="232" t="s">
        <v>39</v>
      </c>
      <c r="F242" s="233" t="s">
        <v>128</v>
      </c>
      <c r="G242" s="231"/>
      <c r="H242" s="234">
        <v>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8"/>
      <c r="U242" s="239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40" t="s">
        <v>199</v>
      </c>
      <c r="AU242" s="240" t="s">
        <v>80</v>
      </c>
      <c r="AV242" s="12" t="s">
        <v>89</v>
      </c>
      <c r="AW242" s="12" t="s">
        <v>41</v>
      </c>
      <c r="AX242" s="12" t="s">
        <v>80</v>
      </c>
      <c r="AY242" s="240" t="s">
        <v>188</v>
      </c>
    </row>
    <row r="243" s="12" customFormat="1">
      <c r="A243" s="12"/>
      <c r="B243" s="230"/>
      <c r="C243" s="231"/>
      <c r="D243" s="225" t="s">
        <v>199</v>
      </c>
      <c r="E243" s="232" t="s">
        <v>39</v>
      </c>
      <c r="F243" s="233" t="s">
        <v>363</v>
      </c>
      <c r="G243" s="231"/>
      <c r="H243" s="234">
        <v>6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8"/>
      <c r="U243" s="239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40" t="s">
        <v>199</v>
      </c>
      <c r="AU243" s="240" t="s">
        <v>80</v>
      </c>
      <c r="AV243" s="12" t="s">
        <v>89</v>
      </c>
      <c r="AW243" s="12" t="s">
        <v>41</v>
      </c>
      <c r="AX243" s="12" t="s">
        <v>80</v>
      </c>
      <c r="AY243" s="240" t="s">
        <v>188</v>
      </c>
    </row>
    <row r="244" s="13" customFormat="1">
      <c r="A244" s="13"/>
      <c r="B244" s="241"/>
      <c r="C244" s="242"/>
      <c r="D244" s="225" t="s">
        <v>199</v>
      </c>
      <c r="E244" s="243" t="s">
        <v>39</v>
      </c>
      <c r="F244" s="244" t="s">
        <v>201</v>
      </c>
      <c r="G244" s="242"/>
      <c r="H244" s="245">
        <v>18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49"/>
      <c r="U244" s="250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199</v>
      </c>
      <c r="AU244" s="251" t="s">
        <v>80</v>
      </c>
      <c r="AV244" s="13" t="s">
        <v>187</v>
      </c>
      <c r="AW244" s="13" t="s">
        <v>41</v>
      </c>
      <c r="AX244" s="13" t="s">
        <v>87</v>
      </c>
      <c r="AY244" s="251" t="s">
        <v>188</v>
      </c>
    </row>
    <row r="245" s="2" customFormat="1" ht="33" customHeight="1">
      <c r="A245" s="40"/>
      <c r="B245" s="41"/>
      <c r="C245" s="212" t="s">
        <v>408</v>
      </c>
      <c r="D245" s="212" t="s">
        <v>182</v>
      </c>
      <c r="E245" s="213" t="s">
        <v>409</v>
      </c>
      <c r="F245" s="214" t="s">
        <v>410</v>
      </c>
      <c r="G245" s="215" t="s">
        <v>137</v>
      </c>
      <c r="H245" s="216">
        <v>1454</v>
      </c>
      <c r="I245" s="217"/>
      <c r="J245" s="218">
        <f>ROUND(I245*H245,2)</f>
        <v>0</v>
      </c>
      <c r="K245" s="214" t="s">
        <v>186</v>
      </c>
      <c r="L245" s="46"/>
      <c r="M245" s="219" t="s">
        <v>39</v>
      </c>
      <c r="N245" s="220" t="s">
        <v>53</v>
      </c>
      <c r="O245" s="86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1">
        <f>S245*H245</f>
        <v>0</v>
      </c>
      <c r="U245" s="222" t="s">
        <v>39</v>
      </c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3" t="s">
        <v>187</v>
      </c>
      <c r="AT245" s="223" t="s">
        <v>182</v>
      </c>
      <c r="AU245" s="223" t="s">
        <v>80</v>
      </c>
      <c r="AY245" s="18" t="s">
        <v>188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8" t="s">
        <v>187</v>
      </c>
      <c r="BK245" s="224">
        <f>ROUND(I245*H245,2)</f>
        <v>0</v>
      </c>
      <c r="BL245" s="18" t="s">
        <v>187</v>
      </c>
      <c r="BM245" s="223" t="s">
        <v>411</v>
      </c>
    </row>
    <row r="246" s="2" customFormat="1">
      <c r="A246" s="40"/>
      <c r="B246" s="41"/>
      <c r="C246" s="42"/>
      <c r="D246" s="225" t="s">
        <v>190</v>
      </c>
      <c r="E246" s="42"/>
      <c r="F246" s="226" t="s">
        <v>412</v>
      </c>
      <c r="G246" s="42"/>
      <c r="H246" s="42"/>
      <c r="I246" s="149"/>
      <c r="J246" s="42"/>
      <c r="K246" s="42"/>
      <c r="L246" s="46"/>
      <c r="M246" s="227"/>
      <c r="N246" s="228"/>
      <c r="O246" s="86"/>
      <c r="P246" s="86"/>
      <c r="Q246" s="86"/>
      <c r="R246" s="86"/>
      <c r="S246" s="86"/>
      <c r="T246" s="86"/>
      <c r="U246" s="87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190</v>
      </c>
      <c r="AU246" s="18" t="s">
        <v>80</v>
      </c>
    </row>
    <row r="247" s="2" customFormat="1">
      <c r="A247" s="40"/>
      <c r="B247" s="41"/>
      <c r="C247" s="42"/>
      <c r="D247" s="225" t="s">
        <v>192</v>
      </c>
      <c r="E247" s="42"/>
      <c r="F247" s="229" t="s">
        <v>413</v>
      </c>
      <c r="G247" s="42"/>
      <c r="H247" s="42"/>
      <c r="I247" s="149"/>
      <c r="J247" s="42"/>
      <c r="K247" s="42"/>
      <c r="L247" s="46"/>
      <c r="M247" s="227"/>
      <c r="N247" s="228"/>
      <c r="O247" s="86"/>
      <c r="P247" s="86"/>
      <c r="Q247" s="86"/>
      <c r="R247" s="86"/>
      <c r="S247" s="86"/>
      <c r="T247" s="86"/>
      <c r="U247" s="87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192</v>
      </c>
      <c r="AU247" s="18" t="s">
        <v>80</v>
      </c>
    </row>
    <row r="248" s="12" customFormat="1">
      <c r="A248" s="12"/>
      <c r="B248" s="230"/>
      <c r="C248" s="231"/>
      <c r="D248" s="225" t="s">
        <v>199</v>
      </c>
      <c r="E248" s="232" t="s">
        <v>39</v>
      </c>
      <c r="F248" s="233" t="s">
        <v>414</v>
      </c>
      <c r="G248" s="231"/>
      <c r="H248" s="234">
        <v>1454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8"/>
      <c r="U248" s="239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40" t="s">
        <v>199</v>
      </c>
      <c r="AU248" s="240" t="s">
        <v>80</v>
      </c>
      <c r="AV248" s="12" t="s">
        <v>89</v>
      </c>
      <c r="AW248" s="12" t="s">
        <v>41</v>
      </c>
      <c r="AX248" s="12" t="s">
        <v>80</v>
      </c>
      <c r="AY248" s="240" t="s">
        <v>188</v>
      </c>
    </row>
    <row r="249" s="13" customFormat="1">
      <c r="A249" s="13"/>
      <c r="B249" s="241"/>
      <c r="C249" s="242"/>
      <c r="D249" s="225" t="s">
        <v>199</v>
      </c>
      <c r="E249" s="243" t="s">
        <v>135</v>
      </c>
      <c r="F249" s="244" t="s">
        <v>201</v>
      </c>
      <c r="G249" s="242"/>
      <c r="H249" s="245">
        <v>1454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49"/>
      <c r="U249" s="250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199</v>
      </c>
      <c r="AU249" s="251" t="s">
        <v>80</v>
      </c>
      <c r="AV249" s="13" t="s">
        <v>187</v>
      </c>
      <c r="AW249" s="13" t="s">
        <v>41</v>
      </c>
      <c r="AX249" s="13" t="s">
        <v>87</v>
      </c>
      <c r="AY249" s="251" t="s">
        <v>188</v>
      </c>
    </row>
    <row r="250" s="2" customFormat="1" ht="33" customHeight="1">
      <c r="A250" s="40"/>
      <c r="B250" s="41"/>
      <c r="C250" s="212" t="s">
        <v>415</v>
      </c>
      <c r="D250" s="212" t="s">
        <v>182</v>
      </c>
      <c r="E250" s="213" t="s">
        <v>416</v>
      </c>
      <c r="F250" s="214" t="s">
        <v>417</v>
      </c>
      <c r="G250" s="215" t="s">
        <v>137</v>
      </c>
      <c r="H250" s="216">
        <v>2680</v>
      </c>
      <c r="I250" s="217"/>
      <c r="J250" s="218">
        <f>ROUND(I250*H250,2)</f>
        <v>0</v>
      </c>
      <c r="K250" s="214" t="s">
        <v>186</v>
      </c>
      <c r="L250" s="46"/>
      <c r="M250" s="219" t="s">
        <v>39</v>
      </c>
      <c r="N250" s="220" t="s">
        <v>53</v>
      </c>
      <c r="O250" s="86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1">
        <f>S250*H250</f>
        <v>0</v>
      </c>
      <c r="U250" s="222" t="s">
        <v>39</v>
      </c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3" t="s">
        <v>187</v>
      </c>
      <c r="AT250" s="223" t="s">
        <v>182</v>
      </c>
      <c r="AU250" s="223" t="s">
        <v>80</v>
      </c>
      <c r="AY250" s="18" t="s">
        <v>188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8" t="s">
        <v>187</v>
      </c>
      <c r="BK250" s="224">
        <f>ROUND(I250*H250,2)</f>
        <v>0</v>
      </c>
      <c r="BL250" s="18" t="s">
        <v>187</v>
      </c>
      <c r="BM250" s="223" t="s">
        <v>418</v>
      </c>
    </row>
    <row r="251" s="2" customFormat="1">
      <c r="A251" s="40"/>
      <c r="B251" s="41"/>
      <c r="C251" s="42"/>
      <c r="D251" s="225" t="s">
        <v>190</v>
      </c>
      <c r="E251" s="42"/>
      <c r="F251" s="226" t="s">
        <v>419</v>
      </c>
      <c r="G251" s="42"/>
      <c r="H251" s="42"/>
      <c r="I251" s="149"/>
      <c r="J251" s="42"/>
      <c r="K251" s="42"/>
      <c r="L251" s="46"/>
      <c r="M251" s="227"/>
      <c r="N251" s="228"/>
      <c r="O251" s="86"/>
      <c r="P251" s="86"/>
      <c r="Q251" s="86"/>
      <c r="R251" s="86"/>
      <c r="S251" s="86"/>
      <c r="T251" s="86"/>
      <c r="U251" s="87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190</v>
      </c>
      <c r="AU251" s="18" t="s">
        <v>80</v>
      </c>
    </row>
    <row r="252" s="2" customFormat="1">
      <c r="A252" s="40"/>
      <c r="B252" s="41"/>
      <c r="C252" s="42"/>
      <c r="D252" s="225" t="s">
        <v>192</v>
      </c>
      <c r="E252" s="42"/>
      <c r="F252" s="229" t="s">
        <v>420</v>
      </c>
      <c r="G252" s="42"/>
      <c r="H252" s="42"/>
      <c r="I252" s="149"/>
      <c r="J252" s="42"/>
      <c r="K252" s="42"/>
      <c r="L252" s="46"/>
      <c r="M252" s="227"/>
      <c r="N252" s="228"/>
      <c r="O252" s="86"/>
      <c r="P252" s="86"/>
      <c r="Q252" s="86"/>
      <c r="R252" s="86"/>
      <c r="S252" s="86"/>
      <c r="T252" s="86"/>
      <c r="U252" s="87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192</v>
      </c>
      <c r="AU252" s="18" t="s">
        <v>80</v>
      </c>
    </row>
    <row r="253" s="12" customFormat="1">
      <c r="A253" s="12"/>
      <c r="B253" s="230"/>
      <c r="C253" s="231"/>
      <c r="D253" s="225" t="s">
        <v>199</v>
      </c>
      <c r="E253" s="232" t="s">
        <v>39</v>
      </c>
      <c r="F253" s="233" t="s">
        <v>421</v>
      </c>
      <c r="G253" s="231"/>
      <c r="H253" s="234">
        <v>2680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8"/>
      <c r="U253" s="239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40" t="s">
        <v>199</v>
      </c>
      <c r="AU253" s="240" t="s">
        <v>80</v>
      </c>
      <c r="AV253" s="12" t="s">
        <v>89</v>
      </c>
      <c r="AW253" s="12" t="s">
        <v>41</v>
      </c>
      <c r="AX253" s="12" t="s">
        <v>80</v>
      </c>
      <c r="AY253" s="240" t="s">
        <v>188</v>
      </c>
    </row>
    <row r="254" s="13" customFormat="1">
      <c r="A254" s="13"/>
      <c r="B254" s="241"/>
      <c r="C254" s="242"/>
      <c r="D254" s="225" t="s">
        <v>199</v>
      </c>
      <c r="E254" s="243" t="s">
        <v>140</v>
      </c>
      <c r="F254" s="244" t="s">
        <v>201</v>
      </c>
      <c r="G254" s="242"/>
      <c r="H254" s="245">
        <v>2680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49"/>
      <c r="U254" s="250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199</v>
      </c>
      <c r="AU254" s="251" t="s">
        <v>80</v>
      </c>
      <c r="AV254" s="13" t="s">
        <v>187</v>
      </c>
      <c r="AW254" s="13" t="s">
        <v>41</v>
      </c>
      <c r="AX254" s="13" t="s">
        <v>87</v>
      </c>
      <c r="AY254" s="251" t="s">
        <v>188</v>
      </c>
    </row>
    <row r="255" s="2" customFormat="1" ht="33" customHeight="1">
      <c r="A255" s="40"/>
      <c r="B255" s="41"/>
      <c r="C255" s="212" t="s">
        <v>422</v>
      </c>
      <c r="D255" s="212" t="s">
        <v>182</v>
      </c>
      <c r="E255" s="213" t="s">
        <v>423</v>
      </c>
      <c r="F255" s="214" t="s">
        <v>424</v>
      </c>
      <c r="G255" s="215" t="s">
        <v>137</v>
      </c>
      <c r="H255" s="216">
        <v>1454</v>
      </c>
      <c r="I255" s="217"/>
      <c r="J255" s="218">
        <f>ROUND(I255*H255,2)</f>
        <v>0</v>
      </c>
      <c r="K255" s="214" t="s">
        <v>186</v>
      </c>
      <c r="L255" s="46"/>
      <c r="M255" s="219" t="s">
        <v>39</v>
      </c>
      <c r="N255" s="220" t="s">
        <v>53</v>
      </c>
      <c r="O255" s="86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1">
        <f>S255*H255</f>
        <v>0</v>
      </c>
      <c r="U255" s="222" t="s">
        <v>39</v>
      </c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3" t="s">
        <v>187</v>
      </c>
      <c r="AT255" s="223" t="s">
        <v>182</v>
      </c>
      <c r="AU255" s="223" t="s">
        <v>80</v>
      </c>
      <c r="AY255" s="18" t="s">
        <v>188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8" t="s">
        <v>187</v>
      </c>
      <c r="BK255" s="224">
        <f>ROUND(I255*H255,2)</f>
        <v>0</v>
      </c>
      <c r="BL255" s="18" t="s">
        <v>187</v>
      </c>
      <c r="BM255" s="223" t="s">
        <v>425</v>
      </c>
    </row>
    <row r="256" s="2" customFormat="1">
      <c r="A256" s="40"/>
      <c r="B256" s="41"/>
      <c r="C256" s="42"/>
      <c r="D256" s="225" t="s">
        <v>190</v>
      </c>
      <c r="E256" s="42"/>
      <c r="F256" s="226" t="s">
        <v>426</v>
      </c>
      <c r="G256" s="42"/>
      <c r="H256" s="42"/>
      <c r="I256" s="149"/>
      <c r="J256" s="42"/>
      <c r="K256" s="42"/>
      <c r="L256" s="46"/>
      <c r="M256" s="227"/>
      <c r="N256" s="228"/>
      <c r="O256" s="86"/>
      <c r="P256" s="86"/>
      <c r="Q256" s="86"/>
      <c r="R256" s="86"/>
      <c r="S256" s="86"/>
      <c r="T256" s="86"/>
      <c r="U256" s="87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190</v>
      </c>
      <c r="AU256" s="18" t="s">
        <v>80</v>
      </c>
    </row>
    <row r="257" s="2" customFormat="1">
      <c r="A257" s="40"/>
      <c r="B257" s="41"/>
      <c r="C257" s="42"/>
      <c r="D257" s="225" t="s">
        <v>192</v>
      </c>
      <c r="E257" s="42"/>
      <c r="F257" s="229" t="s">
        <v>413</v>
      </c>
      <c r="G257" s="42"/>
      <c r="H257" s="42"/>
      <c r="I257" s="149"/>
      <c r="J257" s="42"/>
      <c r="K257" s="42"/>
      <c r="L257" s="46"/>
      <c r="M257" s="227"/>
      <c r="N257" s="228"/>
      <c r="O257" s="86"/>
      <c r="P257" s="86"/>
      <c r="Q257" s="86"/>
      <c r="R257" s="86"/>
      <c r="S257" s="86"/>
      <c r="T257" s="86"/>
      <c r="U257" s="87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192</v>
      </c>
      <c r="AU257" s="18" t="s">
        <v>80</v>
      </c>
    </row>
    <row r="258" s="12" customFormat="1">
      <c r="A258" s="12"/>
      <c r="B258" s="230"/>
      <c r="C258" s="231"/>
      <c r="D258" s="225" t="s">
        <v>199</v>
      </c>
      <c r="E258" s="232" t="s">
        <v>39</v>
      </c>
      <c r="F258" s="233" t="s">
        <v>135</v>
      </c>
      <c r="G258" s="231"/>
      <c r="H258" s="234">
        <v>1454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8"/>
      <c r="U258" s="239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40" t="s">
        <v>199</v>
      </c>
      <c r="AU258" s="240" t="s">
        <v>80</v>
      </c>
      <c r="AV258" s="12" t="s">
        <v>89</v>
      </c>
      <c r="AW258" s="12" t="s">
        <v>41</v>
      </c>
      <c r="AX258" s="12" t="s">
        <v>80</v>
      </c>
      <c r="AY258" s="240" t="s">
        <v>188</v>
      </c>
    </row>
    <row r="259" s="13" customFormat="1">
      <c r="A259" s="13"/>
      <c r="B259" s="241"/>
      <c r="C259" s="242"/>
      <c r="D259" s="225" t="s">
        <v>199</v>
      </c>
      <c r="E259" s="243" t="s">
        <v>39</v>
      </c>
      <c r="F259" s="244" t="s">
        <v>201</v>
      </c>
      <c r="G259" s="242"/>
      <c r="H259" s="245">
        <v>1454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49"/>
      <c r="U259" s="250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199</v>
      </c>
      <c r="AU259" s="251" t="s">
        <v>80</v>
      </c>
      <c r="AV259" s="13" t="s">
        <v>187</v>
      </c>
      <c r="AW259" s="13" t="s">
        <v>41</v>
      </c>
      <c r="AX259" s="13" t="s">
        <v>87</v>
      </c>
      <c r="AY259" s="251" t="s">
        <v>188</v>
      </c>
    </row>
    <row r="260" s="2" customFormat="1" ht="33" customHeight="1">
      <c r="A260" s="40"/>
      <c r="B260" s="41"/>
      <c r="C260" s="212" t="s">
        <v>427</v>
      </c>
      <c r="D260" s="212" t="s">
        <v>182</v>
      </c>
      <c r="E260" s="213" t="s">
        <v>428</v>
      </c>
      <c r="F260" s="214" t="s">
        <v>429</v>
      </c>
      <c r="G260" s="215" t="s">
        <v>137</v>
      </c>
      <c r="H260" s="216">
        <v>2680</v>
      </c>
      <c r="I260" s="217"/>
      <c r="J260" s="218">
        <f>ROUND(I260*H260,2)</f>
        <v>0</v>
      </c>
      <c r="K260" s="214" t="s">
        <v>186</v>
      </c>
      <c r="L260" s="46"/>
      <c r="M260" s="219" t="s">
        <v>39</v>
      </c>
      <c r="N260" s="220" t="s">
        <v>53</v>
      </c>
      <c r="O260" s="86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1">
        <f>S260*H260</f>
        <v>0</v>
      </c>
      <c r="U260" s="222" t="s">
        <v>39</v>
      </c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3" t="s">
        <v>187</v>
      </c>
      <c r="AT260" s="223" t="s">
        <v>182</v>
      </c>
      <c r="AU260" s="223" t="s">
        <v>80</v>
      </c>
      <c r="AY260" s="18" t="s">
        <v>188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187</v>
      </c>
      <c r="BK260" s="224">
        <f>ROUND(I260*H260,2)</f>
        <v>0</v>
      </c>
      <c r="BL260" s="18" t="s">
        <v>187</v>
      </c>
      <c r="BM260" s="223" t="s">
        <v>430</v>
      </c>
    </row>
    <row r="261" s="2" customFormat="1">
      <c r="A261" s="40"/>
      <c r="B261" s="41"/>
      <c r="C261" s="42"/>
      <c r="D261" s="225" t="s">
        <v>190</v>
      </c>
      <c r="E261" s="42"/>
      <c r="F261" s="226" t="s">
        <v>431</v>
      </c>
      <c r="G261" s="42"/>
      <c r="H261" s="42"/>
      <c r="I261" s="149"/>
      <c r="J261" s="42"/>
      <c r="K261" s="42"/>
      <c r="L261" s="46"/>
      <c r="M261" s="227"/>
      <c r="N261" s="228"/>
      <c r="O261" s="86"/>
      <c r="P261" s="86"/>
      <c r="Q261" s="86"/>
      <c r="R261" s="86"/>
      <c r="S261" s="86"/>
      <c r="T261" s="86"/>
      <c r="U261" s="87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190</v>
      </c>
      <c r="AU261" s="18" t="s">
        <v>80</v>
      </c>
    </row>
    <row r="262" s="2" customFormat="1">
      <c r="A262" s="40"/>
      <c r="B262" s="41"/>
      <c r="C262" s="42"/>
      <c r="D262" s="225" t="s">
        <v>192</v>
      </c>
      <c r="E262" s="42"/>
      <c r="F262" s="229" t="s">
        <v>432</v>
      </c>
      <c r="G262" s="42"/>
      <c r="H262" s="42"/>
      <c r="I262" s="149"/>
      <c r="J262" s="42"/>
      <c r="K262" s="42"/>
      <c r="L262" s="46"/>
      <c r="M262" s="227"/>
      <c r="N262" s="228"/>
      <c r="O262" s="86"/>
      <c r="P262" s="86"/>
      <c r="Q262" s="86"/>
      <c r="R262" s="86"/>
      <c r="S262" s="86"/>
      <c r="T262" s="86"/>
      <c r="U262" s="87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192</v>
      </c>
      <c r="AU262" s="18" t="s">
        <v>80</v>
      </c>
    </row>
    <row r="263" s="12" customFormat="1">
      <c r="A263" s="12"/>
      <c r="B263" s="230"/>
      <c r="C263" s="231"/>
      <c r="D263" s="225" t="s">
        <v>199</v>
      </c>
      <c r="E263" s="232" t="s">
        <v>39</v>
      </c>
      <c r="F263" s="233" t="s">
        <v>140</v>
      </c>
      <c r="G263" s="231"/>
      <c r="H263" s="234">
        <v>2680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8"/>
      <c r="U263" s="239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0" t="s">
        <v>199</v>
      </c>
      <c r="AU263" s="240" t="s">
        <v>80</v>
      </c>
      <c r="AV263" s="12" t="s">
        <v>89</v>
      </c>
      <c r="AW263" s="12" t="s">
        <v>41</v>
      </c>
      <c r="AX263" s="12" t="s">
        <v>80</v>
      </c>
      <c r="AY263" s="240" t="s">
        <v>188</v>
      </c>
    </row>
    <row r="264" s="13" customFormat="1">
      <c r="A264" s="13"/>
      <c r="B264" s="241"/>
      <c r="C264" s="242"/>
      <c r="D264" s="225" t="s">
        <v>199</v>
      </c>
      <c r="E264" s="243" t="s">
        <v>39</v>
      </c>
      <c r="F264" s="244" t="s">
        <v>201</v>
      </c>
      <c r="G264" s="242"/>
      <c r="H264" s="245">
        <v>2680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49"/>
      <c r="U264" s="250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199</v>
      </c>
      <c r="AU264" s="251" t="s">
        <v>80</v>
      </c>
      <c r="AV264" s="13" t="s">
        <v>187</v>
      </c>
      <c r="AW264" s="13" t="s">
        <v>41</v>
      </c>
      <c r="AX264" s="13" t="s">
        <v>87</v>
      </c>
      <c r="AY264" s="251" t="s">
        <v>188</v>
      </c>
    </row>
    <row r="265" s="2" customFormat="1" ht="21.75" customHeight="1">
      <c r="A265" s="40"/>
      <c r="B265" s="41"/>
      <c r="C265" s="212" t="s">
        <v>433</v>
      </c>
      <c r="D265" s="212" t="s">
        <v>182</v>
      </c>
      <c r="E265" s="213" t="s">
        <v>434</v>
      </c>
      <c r="F265" s="214" t="s">
        <v>435</v>
      </c>
      <c r="G265" s="215" t="s">
        <v>124</v>
      </c>
      <c r="H265" s="216">
        <v>307</v>
      </c>
      <c r="I265" s="217"/>
      <c r="J265" s="218">
        <f>ROUND(I265*H265,2)</f>
        <v>0</v>
      </c>
      <c r="K265" s="214" t="s">
        <v>186</v>
      </c>
      <c r="L265" s="46"/>
      <c r="M265" s="219" t="s">
        <v>39</v>
      </c>
      <c r="N265" s="220" t="s">
        <v>53</v>
      </c>
      <c r="O265" s="86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1">
        <f>S265*H265</f>
        <v>0</v>
      </c>
      <c r="U265" s="222" t="s">
        <v>39</v>
      </c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3" t="s">
        <v>187</v>
      </c>
      <c r="AT265" s="223" t="s">
        <v>182</v>
      </c>
      <c r="AU265" s="223" t="s">
        <v>80</v>
      </c>
      <c r="AY265" s="18" t="s">
        <v>188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8" t="s">
        <v>187</v>
      </c>
      <c r="BK265" s="224">
        <f>ROUND(I265*H265,2)</f>
        <v>0</v>
      </c>
      <c r="BL265" s="18" t="s">
        <v>187</v>
      </c>
      <c r="BM265" s="223" t="s">
        <v>436</v>
      </c>
    </row>
    <row r="266" s="2" customFormat="1">
      <c r="A266" s="40"/>
      <c r="B266" s="41"/>
      <c r="C266" s="42"/>
      <c r="D266" s="225" t="s">
        <v>190</v>
      </c>
      <c r="E266" s="42"/>
      <c r="F266" s="226" t="s">
        <v>437</v>
      </c>
      <c r="G266" s="42"/>
      <c r="H266" s="42"/>
      <c r="I266" s="149"/>
      <c r="J266" s="42"/>
      <c r="K266" s="42"/>
      <c r="L266" s="46"/>
      <c r="M266" s="227"/>
      <c r="N266" s="228"/>
      <c r="O266" s="86"/>
      <c r="P266" s="86"/>
      <c r="Q266" s="86"/>
      <c r="R266" s="86"/>
      <c r="S266" s="86"/>
      <c r="T266" s="86"/>
      <c r="U266" s="87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190</v>
      </c>
      <c r="AU266" s="18" t="s">
        <v>80</v>
      </c>
    </row>
    <row r="267" s="2" customFormat="1">
      <c r="A267" s="40"/>
      <c r="B267" s="41"/>
      <c r="C267" s="42"/>
      <c r="D267" s="225" t="s">
        <v>192</v>
      </c>
      <c r="E267" s="42"/>
      <c r="F267" s="229" t="s">
        <v>438</v>
      </c>
      <c r="G267" s="42"/>
      <c r="H267" s="42"/>
      <c r="I267" s="149"/>
      <c r="J267" s="42"/>
      <c r="K267" s="42"/>
      <c r="L267" s="46"/>
      <c r="M267" s="227"/>
      <c r="N267" s="228"/>
      <c r="O267" s="86"/>
      <c r="P267" s="86"/>
      <c r="Q267" s="86"/>
      <c r="R267" s="86"/>
      <c r="S267" s="86"/>
      <c r="T267" s="86"/>
      <c r="U267" s="87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192</v>
      </c>
      <c r="AU267" s="18" t="s">
        <v>80</v>
      </c>
    </row>
    <row r="268" s="2" customFormat="1" ht="21.75" customHeight="1">
      <c r="A268" s="40"/>
      <c r="B268" s="41"/>
      <c r="C268" s="212" t="s">
        <v>439</v>
      </c>
      <c r="D268" s="212" t="s">
        <v>182</v>
      </c>
      <c r="E268" s="213" t="s">
        <v>440</v>
      </c>
      <c r="F268" s="214" t="s">
        <v>441</v>
      </c>
      <c r="G268" s="215" t="s">
        <v>124</v>
      </c>
      <c r="H268" s="216">
        <v>149</v>
      </c>
      <c r="I268" s="217"/>
      <c r="J268" s="218">
        <f>ROUND(I268*H268,2)</f>
        <v>0</v>
      </c>
      <c r="K268" s="214" t="s">
        <v>186</v>
      </c>
      <c r="L268" s="46"/>
      <c r="M268" s="219" t="s">
        <v>39</v>
      </c>
      <c r="N268" s="220" t="s">
        <v>53</v>
      </c>
      <c r="O268" s="86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1">
        <f>S268*H268</f>
        <v>0</v>
      </c>
      <c r="U268" s="222" t="s">
        <v>39</v>
      </c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3" t="s">
        <v>187</v>
      </c>
      <c r="AT268" s="223" t="s">
        <v>182</v>
      </c>
      <c r="AU268" s="223" t="s">
        <v>80</v>
      </c>
      <c r="AY268" s="18" t="s">
        <v>188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187</v>
      </c>
      <c r="BK268" s="224">
        <f>ROUND(I268*H268,2)</f>
        <v>0</v>
      </c>
      <c r="BL268" s="18" t="s">
        <v>187</v>
      </c>
      <c r="BM268" s="223" t="s">
        <v>442</v>
      </c>
    </row>
    <row r="269" s="2" customFormat="1">
      <c r="A269" s="40"/>
      <c r="B269" s="41"/>
      <c r="C269" s="42"/>
      <c r="D269" s="225" t="s">
        <v>190</v>
      </c>
      <c r="E269" s="42"/>
      <c r="F269" s="226" t="s">
        <v>443</v>
      </c>
      <c r="G269" s="42"/>
      <c r="H269" s="42"/>
      <c r="I269" s="149"/>
      <c r="J269" s="42"/>
      <c r="K269" s="42"/>
      <c r="L269" s="46"/>
      <c r="M269" s="227"/>
      <c r="N269" s="228"/>
      <c r="O269" s="86"/>
      <c r="P269" s="86"/>
      <c r="Q269" s="86"/>
      <c r="R269" s="86"/>
      <c r="S269" s="86"/>
      <c r="T269" s="86"/>
      <c r="U269" s="87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190</v>
      </c>
      <c r="AU269" s="18" t="s">
        <v>80</v>
      </c>
    </row>
    <row r="270" s="2" customFormat="1">
      <c r="A270" s="40"/>
      <c r="B270" s="41"/>
      <c r="C270" s="42"/>
      <c r="D270" s="225" t="s">
        <v>192</v>
      </c>
      <c r="E270" s="42"/>
      <c r="F270" s="229" t="s">
        <v>444</v>
      </c>
      <c r="G270" s="42"/>
      <c r="H270" s="42"/>
      <c r="I270" s="149"/>
      <c r="J270" s="42"/>
      <c r="K270" s="42"/>
      <c r="L270" s="46"/>
      <c r="M270" s="227"/>
      <c r="N270" s="228"/>
      <c r="O270" s="86"/>
      <c r="P270" s="86"/>
      <c r="Q270" s="86"/>
      <c r="R270" s="86"/>
      <c r="S270" s="86"/>
      <c r="T270" s="86"/>
      <c r="U270" s="87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192</v>
      </c>
      <c r="AU270" s="18" t="s">
        <v>80</v>
      </c>
    </row>
    <row r="271" s="2" customFormat="1" ht="21.75" customHeight="1">
      <c r="A271" s="40"/>
      <c r="B271" s="41"/>
      <c r="C271" s="212" t="s">
        <v>445</v>
      </c>
      <c r="D271" s="212" t="s">
        <v>182</v>
      </c>
      <c r="E271" s="213" t="s">
        <v>446</v>
      </c>
      <c r="F271" s="214" t="s">
        <v>447</v>
      </c>
      <c r="G271" s="215" t="s">
        <v>137</v>
      </c>
      <c r="H271" s="216">
        <v>12</v>
      </c>
      <c r="I271" s="217"/>
      <c r="J271" s="218">
        <f>ROUND(I271*H271,2)</f>
        <v>0</v>
      </c>
      <c r="K271" s="214" t="s">
        <v>186</v>
      </c>
      <c r="L271" s="46"/>
      <c r="M271" s="219" t="s">
        <v>39</v>
      </c>
      <c r="N271" s="220" t="s">
        <v>53</v>
      </c>
      <c r="O271" s="86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1">
        <f>S271*H271</f>
        <v>0</v>
      </c>
      <c r="U271" s="222" t="s">
        <v>39</v>
      </c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3" t="s">
        <v>187</v>
      </c>
      <c r="AT271" s="223" t="s">
        <v>182</v>
      </c>
      <c r="AU271" s="223" t="s">
        <v>80</v>
      </c>
      <c r="AY271" s="18" t="s">
        <v>188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8" t="s">
        <v>187</v>
      </c>
      <c r="BK271" s="224">
        <f>ROUND(I271*H271,2)</f>
        <v>0</v>
      </c>
      <c r="BL271" s="18" t="s">
        <v>187</v>
      </c>
      <c r="BM271" s="223" t="s">
        <v>448</v>
      </c>
    </row>
    <row r="272" s="2" customFormat="1">
      <c r="A272" s="40"/>
      <c r="B272" s="41"/>
      <c r="C272" s="42"/>
      <c r="D272" s="225" t="s">
        <v>190</v>
      </c>
      <c r="E272" s="42"/>
      <c r="F272" s="226" t="s">
        <v>449</v>
      </c>
      <c r="G272" s="42"/>
      <c r="H272" s="42"/>
      <c r="I272" s="149"/>
      <c r="J272" s="42"/>
      <c r="K272" s="42"/>
      <c r="L272" s="46"/>
      <c r="M272" s="227"/>
      <c r="N272" s="228"/>
      <c r="O272" s="86"/>
      <c r="P272" s="86"/>
      <c r="Q272" s="86"/>
      <c r="R272" s="86"/>
      <c r="S272" s="86"/>
      <c r="T272" s="86"/>
      <c r="U272" s="87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190</v>
      </c>
      <c r="AU272" s="18" t="s">
        <v>80</v>
      </c>
    </row>
    <row r="273" s="2" customFormat="1">
      <c r="A273" s="40"/>
      <c r="B273" s="41"/>
      <c r="C273" s="42"/>
      <c r="D273" s="225" t="s">
        <v>192</v>
      </c>
      <c r="E273" s="42"/>
      <c r="F273" s="229" t="s">
        <v>450</v>
      </c>
      <c r="G273" s="42"/>
      <c r="H273" s="42"/>
      <c r="I273" s="149"/>
      <c r="J273" s="42"/>
      <c r="K273" s="42"/>
      <c r="L273" s="46"/>
      <c r="M273" s="227"/>
      <c r="N273" s="228"/>
      <c r="O273" s="86"/>
      <c r="P273" s="86"/>
      <c r="Q273" s="86"/>
      <c r="R273" s="86"/>
      <c r="S273" s="86"/>
      <c r="T273" s="86"/>
      <c r="U273" s="87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192</v>
      </c>
      <c r="AU273" s="18" t="s">
        <v>80</v>
      </c>
    </row>
    <row r="274" s="2" customFormat="1" ht="21.75" customHeight="1">
      <c r="A274" s="40"/>
      <c r="B274" s="41"/>
      <c r="C274" s="212" t="s">
        <v>451</v>
      </c>
      <c r="D274" s="212" t="s">
        <v>182</v>
      </c>
      <c r="E274" s="213" t="s">
        <v>452</v>
      </c>
      <c r="F274" s="214" t="s">
        <v>453</v>
      </c>
      <c r="G274" s="215" t="s">
        <v>137</v>
      </c>
      <c r="H274" s="216">
        <v>12</v>
      </c>
      <c r="I274" s="217"/>
      <c r="J274" s="218">
        <f>ROUND(I274*H274,2)</f>
        <v>0</v>
      </c>
      <c r="K274" s="214" t="s">
        <v>186</v>
      </c>
      <c r="L274" s="46"/>
      <c r="M274" s="219" t="s">
        <v>39</v>
      </c>
      <c r="N274" s="220" t="s">
        <v>53</v>
      </c>
      <c r="O274" s="86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1">
        <f>S274*H274</f>
        <v>0</v>
      </c>
      <c r="U274" s="222" t="s">
        <v>39</v>
      </c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3" t="s">
        <v>187</v>
      </c>
      <c r="AT274" s="223" t="s">
        <v>182</v>
      </c>
      <c r="AU274" s="223" t="s">
        <v>80</v>
      </c>
      <c r="AY274" s="18" t="s">
        <v>188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8" t="s">
        <v>187</v>
      </c>
      <c r="BK274" s="224">
        <f>ROUND(I274*H274,2)</f>
        <v>0</v>
      </c>
      <c r="BL274" s="18" t="s">
        <v>187</v>
      </c>
      <c r="BM274" s="223" t="s">
        <v>454</v>
      </c>
    </row>
    <row r="275" s="2" customFormat="1">
      <c r="A275" s="40"/>
      <c r="B275" s="41"/>
      <c r="C275" s="42"/>
      <c r="D275" s="225" t="s">
        <v>190</v>
      </c>
      <c r="E275" s="42"/>
      <c r="F275" s="226" t="s">
        <v>455</v>
      </c>
      <c r="G275" s="42"/>
      <c r="H275" s="42"/>
      <c r="I275" s="149"/>
      <c r="J275" s="42"/>
      <c r="K275" s="42"/>
      <c r="L275" s="46"/>
      <c r="M275" s="227"/>
      <c r="N275" s="228"/>
      <c r="O275" s="86"/>
      <c r="P275" s="86"/>
      <c r="Q275" s="86"/>
      <c r="R275" s="86"/>
      <c r="S275" s="86"/>
      <c r="T275" s="86"/>
      <c r="U275" s="87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190</v>
      </c>
      <c r="AU275" s="18" t="s">
        <v>80</v>
      </c>
    </row>
    <row r="276" s="2" customFormat="1">
      <c r="A276" s="40"/>
      <c r="B276" s="41"/>
      <c r="C276" s="42"/>
      <c r="D276" s="225" t="s">
        <v>192</v>
      </c>
      <c r="E276" s="42"/>
      <c r="F276" s="229" t="s">
        <v>450</v>
      </c>
      <c r="G276" s="42"/>
      <c r="H276" s="42"/>
      <c r="I276" s="149"/>
      <c r="J276" s="42"/>
      <c r="K276" s="42"/>
      <c r="L276" s="46"/>
      <c r="M276" s="227"/>
      <c r="N276" s="228"/>
      <c r="O276" s="86"/>
      <c r="P276" s="86"/>
      <c r="Q276" s="86"/>
      <c r="R276" s="86"/>
      <c r="S276" s="86"/>
      <c r="T276" s="86"/>
      <c r="U276" s="87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192</v>
      </c>
      <c r="AU276" s="18" t="s">
        <v>80</v>
      </c>
    </row>
    <row r="277" s="2" customFormat="1" ht="21.75" customHeight="1">
      <c r="A277" s="40"/>
      <c r="B277" s="41"/>
      <c r="C277" s="212" t="s">
        <v>456</v>
      </c>
      <c r="D277" s="212" t="s">
        <v>182</v>
      </c>
      <c r="E277" s="213" t="s">
        <v>457</v>
      </c>
      <c r="F277" s="214" t="s">
        <v>458</v>
      </c>
      <c r="G277" s="215" t="s">
        <v>124</v>
      </c>
      <c r="H277" s="216">
        <v>4</v>
      </c>
      <c r="I277" s="217"/>
      <c r="J277" s="218">
        <f>ROUND(I277*H277,2)</f>
        <v>0</v>
      </c>
      <c r="K277" s="214" t="s">
        <v>186</v>
      </c>
      <c r="L277" s="46"/>
      <c r="M277" s="219" t="s">
        <v>39</v>
      </c>
      <c r="N277" s="220" t="s">
        <v>53</v>
      </c>
      <c r="O277" s="86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1">
        <f>S277*H277</f>
        <v>0</v>
      </c>
      <c r="U277" s="222" t="s">
        <v>39</v>
      </c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3" t="s">
        <v>187</v>
      </c>
      <c r="AT277" s="223" t="s">
        <v>182</v>
      </c>
      <c r="AU277" s="223" t="s">
        <v>80</v>
      </c>
      <c r="AY277" s="18" t="s">
        <v>188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187</v>
      </c>
      <c r="BK277" s="224">
        <f>ROUND(I277*H277,2)</f>
        <v>0</v>
      </c>
      <c r="BL277" s="18" t="s">
        <v>187</v>
      </c>
      <c r="BM277" s="223" t="s">
        <v>459</v>
      </c>
    </row>
    <row r="278" s="2" customFormat="1">
      <c r="A278" s="40"/>
      <c r="B278" s="41"/>
      <c r="C278" s="42"/>
      <c r="D278" s="225" t="s">
        <v>190</v>
      </c>
      <c r="E278" s="42"/>
      <c r="F278" s="226" t="s">
        <v>460</v>
      </c>
      <c r="G278" s="42"/>
      <c r="H278" s="42"/>
      <c r="I278" s="149"/>
      <c r="J278" s="42"/>
      <c r="K278" s="42"/>
      <c r="L278" s="46"/>
      <c r="M278" s="227"/>
      <c r="N278" s="228"/>
      <c r="O278" s="86"/>
      <c r="P278" s="86"/>
      <c r="Q278" s="86"/>
      <c r="R278" s="86"/>
      <c r="S278" s="86"/>
      <c r="T278" s="86"/>
      <c r="U278" s="87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190</v>
      </c>
      <c r="AU278" s="18" t="s">
        <v>80</v>
      </c>
    </row>
    <row r="279" s="2" customFormat="1">
      <c r="A279" s="40"/>
      <c r="B279" s="41"/>
      <c r="C279" s="42"/>
      <c r="D279" s="225" t="s">
        <v>192</v>
      </c>
      <c r="E279" s="42"/>
      <c r="F279" s="229" t="s">
        <v>461</v>
      </c>
      <c r="G279" s="42"/>
      <c r="H279" s="42"/>
      <c r="I279" s="149"/>
      <c r="J279" s="42"/>
      <c r="K279" s="42"/>
      <c r="L279" s="46"/>
      <c r="M279" s="227"/>
      <c r="N279" s="228"/>
      <c r="O279" s="86"/>
      <c r="P279" s="86"/>
      <c r="Q279" s="86"/>
      <c r="R279" s="86"/>
      <c r="S279" s="86"/>
      <c r="T279" s="86"/>
      <c r="U279" s="87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8" t="s">
        <v>192</v>
      </c>
      <c r="AU279" s="18" t="s">
        <v>80</v>
      </c>
    </row>
    <row r="280" s="2" customFormat="1" ht="21.75" customHeight="1">
      <c r="A280" s="40"/>
      <c r="B280" s="41"/>
      <c r="C280" s="212" t="s">
        <v>462</v>
      </c>
      <c r="D280" s="212" t="s">
        <v>182</v>
      </c>
      <c r="E280" s="213" t="s">
        <v>463</v>
      </c>
      <c r="F280" s="214" t="s">
        <v>464</v>
      </c>
      <c r="G280" s="215" t="s">
        <v>124</v>
      </c>
      <c r="H280" s="216">
        <v>4</v>
      </c>
      <c r="I280" s="217"/>
      <c r="J280" s="218">
        <f>ROUND(I280*H280,2)</f>
        <v>0</v>
      </c>
      <c r="K280" s="214" t="s">
        <v>186</v>
      </c>
      <c r="L280" s="46"/>
      <c r="M280" s="219" t="s">
        <v>39</v>
      </c>
      <c r="N280" s="220" t="s">
        <v>53</v>
      </c>
      <c r="O280" s="86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1">
        <f>S280*H280</f>
        <v>0</v>
      </c>
      <c r="U280" s="222" t="s">
        <v>39</v>
      </c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3" t="s">
        <v>187</v>
      </c>
      <c r="AT280" s="223" t="s">
        <v>182</v>
      </c>
      <c r="AU280" s="223" t="s">
        <v>80</v>
      </c>
      <c r="AY280" s="18" t="s">
        <v>188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8" t="s">
        <v>187</v>
      </c>
      <c r="BK280" s="224">
        <f>ROUND(I280*H280,2)</f>
        <v>0</v>
      </c>
      <c r="BL280" s="18" t="s">
        <v>187</v>
      </c>
      <c r="BM280" s="223" t="s">
        <v>465</v>
      </c>
    </row>
    <row r="281" s="2" customFormat="1">
      <c r="A281" s="40"/>
      <c r="B281" s="41"/>
      <c r="C281" s="42"/>
      <c r="D281" s="225" t="s">
        <v>190</v>
      </c>
      <c r="E281" s="42"/>
      <c r="F281" s="226" t="s">
        <v>466</v>
      </c>
      <c r="G281" s="42"/>
      <c r="H281" s="42"/>
      <c r="I281" s="149"/>
      <c r="J281" s="42"/>
      <c r="K281" s="42"/>
      <c r="L281" s="46"/>
      <c r="M281" s="227"/>
      <c r="N281" s="228"/>
      <c r="O281" s="86"/>
      <c r="P281" s="86"/>
      <c r="Q281" s="86"/>
      <c r="R281" s="86"/>
      <c r="S281" s="86"/>
      <c r="T281" s="86"/>
      <c r="U281" s="87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190</v>
      </c>
      <c r="AU281" s="18" t="s">
        <v>80</v>
      </c>
    </row>
    <row r="282" s="2" customFormat="1">
      <c r="A282" s="40"/>
      <c r="B282" s="41"/>
      <c r="C282" s="42"/>
      <c r="D282" s="225" t="s">
        <v>192</v>
      </c>
      <c r="E282" s="42"/>
      <c r="F282" s="229" t="s">
        <v>461</v>
      </c>
      <c r="G282" s="42"/>
      <c r="H282" s="42"/>
      <c r="I282" s="149"/>
      <c r="J282" s="42"/>
      <c r="K282" s="42"/>
      <c r="L282" s="46"/>
      <c r="M282" s="227"/>
      <c r="N282" s="228"/>
      <c r="O282" s="86"/>
      <c r="P282" s="86"/>
      <c r="Q282" s="86"/>
      <c r="R282" s="86"/>
      <c r="S282" s="86"/>
      <c r="T282" s="86"/>
      <c r="U282" s="87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192</v>
      </c>
      <c r="AU282" s="18" t="s">
        <v>80</v>
      </c>
    </row>
    <row r="283" s="2" customFormat="1" ht="21.75" customHeight="1">
      <c r="A283" s="40"/>
      <c r="B283" s="41"/>
      <c r="C283" s="212" t="s">
        <v>467</v>
      </c>
      <c r="D283" s="212" t="s">
        <v>182</v>
      </c>
      <c r="E283" s="213" t="s">
        <v>468</v>
      </c>
      <c r="F283" s="214" t="s">
        <v>469</v>
      </c>
      <c r="G283" s="215" t="s">
        <v>137</v>
      </c>
      <c r="H283" s="216">
        <v>2</v>
      </c>
      <c r="I283" s="217"/>
      <c r="J283" s="218">
        <f>ROUND(I283*H283,2)</f>
        <v>0</v>
      </c>
      <c r="K283" s="214" t="s">
        <v>186</v>
      </c>
      <c r="L283" s="46"/>
      <c r="M283" s="219" t="s">
        <v>39</v>
      </c>
      <c r="N283" s="220" t="s">
        <v>53</v>
      </c>
      <c r="O283" s="86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1">
        <f>S283*H283</f>
        <v>0</v>
      </c>
      <c r="U283" s="222" t="s">
        <v>39</v>
      </c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3" t="s">
        <v>187</v>
      </c>
      <c r="AT283" s="223" t="s">
        <v>182</v>
      </c>
      <c r="AU283" s="223" t="s">
        <v>80</v>
      </c>
      <c r="AY283" s="18" t="s">
        <v>188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8" t="s">
        <v>187</v>
      </c>
      <c r="BK283" s="224">
        <f>ROUND(I283*H283,2)</f>
        <v>0</v>
      </c>
      <c r="BL283" s="18" t="s">
        <v>187</v>
      </c>
      <c r="BM283" s="223" t="s">
        <v>470</v>
      </c>
    </row>
    <row r="284" s="2" customFormat="1">
      <c r="A284" s="40"/>
      <c r="B284" s="41"/>
      <c r="C284" s="42"/>
      <c r="D284" s="225" t="s">
        <v>190</v>
      </c>
      <c r="E284" s="42"/>
      <c r="F284" s="226" t="s">
        <v>471</v>
      </c>
      <c r="G284" s="42"/>
      <c r="H284" s="42"/>
      <c r="I284" s="149"/>
      <c r="J284" s="42"/>
      <c r="K284" s="42"/>
      <c r="L284" s="46"/>
      <c r="M284" s="227"/>
      <c r="N284" s="228"/>
      <c r="O284" s="86"/>
      <c r="P284" s="86"/>
      <c r="Q284" s="86"/>
      <c r="R284" s="86"/>
      <c r="S284" s="86"/>
      <c r="T284" s="86"/>
      <c r="U284" s="87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190</v>
      </c>
      <c r="AU284" s="18" t="s">
        <v>80</v>
      </c>
    </row>
    <row r="285" s="2" customFormat="1">
      <c r="A285" s="40"/>
      <c r="B285" s="41"/>
      <c r="C285" s="42"/>
      <c r="D285" s="225" t="s">
        <v>192</v>
      </c>
      <c r="E285" s="42"/>
      <c r="F285" s="229" t="s">
        <v>472</v>
      </c>
      <c r="G285" s="42"/>
      <c r="H285" s="42"/>
      <c r="I285" s="149"/>
      <c r="J285" s="42"/>
      <c r="K285" s="42"/>
      <c r="L285" s="46"/>
      <c r="M285" s="227"/>
      <c r="N285" s="228"/>
      <c r="O285" s="86"/>
      <c r="P285" s="86"/>
      <c r="Q285" s="86"/>
      <c r="R285" s="86"/>
      <c r="S285" s="86"/>
      <c r="T285" s="86"/>
      <c r="U285" s="87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192</v>
      </c>
      <c r="AU285" s="18" t="s">
        <v>80</v>
      </c>
    </row>
    <row r="286" s="2" customFormat="1" ht="21.75" customHeight="1">
      <c r="A286" s="40"/>
      <c r="B286" s="41"/>
      <c r="C286" s="212" t="s">
        <v>473</v>
      </c>
      <c r="D286" s="212" t="s">
        <v>182</v>
      </c>
      <c r="E286" s="213" t="s">
        <v>474</v>
      </c>
      <c r="F286" s="214" t="s">
        <v>475</v>
      </c>
      <c r="G286" s="215" t="s">
        <v>137</v>
      </c>
      <c r="H286" s="216">
        <v>2</v>
      </c>
      <c r="I286" s="217"/>
      <c r="J286" s="218">
        <f>ROUND(I286*H286,2)</f>
        <v>0</v>
      </c>
      <c r="K286" s="214" t="s">
        <v>186</v>
      </c>
      <c r="L286" s="46"/>
      <c r="M286" s="219" t="s">
        <v>39</v>
      </c>
      <c r="N286" s="220" t="s">
        <v>53</v>
      </c>
      <c r="O286" s="86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1">
        <f>S286*H286</f>
        <v>0</v>
      </c>
      <c r="U286" s="222" t="s">
        <v>39</v>
      </c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3" t="s">
        <v>187</v>
      </c>
      <c r="AT286" s="223" t="s">
        <v>182</v>
      </c>
      <c r="AU286" s="223" t="s">
        <v>80</v>
      </c>
      <c r="AY286" s="18" t="s">
        <v>188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8" t="s">
        <v>187</v>
      </c>
      <c r="BK286" s="224">
        <f>ROUND(I286*H286,2)</f>
        <v>0</v>
      </c>
      <c r="BL286" s="18" t="s">
        <v>187</v>
      </c>
      <c r="BM286" s="223" t="s">
        <v>476</v>
      </c>
    </row>
    <row r="287" s="2" customFormat="1">
      <c r="A287" s="40"/>
      <c r="B287" s="41"/>
      <c r="C287" s="42"/>
      <c r="D287" s="225" t="s">
        <v>190</v>
      </c>
      <c r="E287" s="42"/>
      <c r="F287" s="226" t="s">
        <v>477</v>
      </c>
      <c r="G287" s="42"/>
      <c r="H287" s="42"/>
      <c r="I287" s="149"/>
      <c r="J287" s="42"/>
      <c r="K287" s="42"/>
      <c r="L287" s="46"/>
      <c r="M287" s="227"/>
      <c r="N287" s="228"/>
      <c r="O287" s="86"/>
      <c r="P287" s="86"/>
      <c r="Q287" s="86"/>
      <c r="R287" s="86"/>
      <c r="S287" s="86"/>
      <c r="T287" s="86"/>
      <c r="U287" s="87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190</v>
      </c>
      <c r="AU287" s="18" t="s">
        <v>80</v>
      </c>
    </row>
    <row r="288" s="2" customFormat="1">
      <c r="A288" s="40"/>
      <c r="B288" s="41"/>
      <c r="C288" s="42"/>
      <c r="D288" s="225" t="s">
        <v>192</v>
      </c>
      <c r="E288" s="42"/>
      <c r="F288" s="229" t="s">
        <v>472</v>
      </c>
      <c r="G288" s="42"/>
      <c r="H288" s="42"/>
      <c r="I288" s="149"/>
      <c r="J288" s="42"/>
      <c r="K288" s="42"/>
      <c r="L288" s="46"/>
      <c r="M288" s="227"/>
      <c r="N288" s="228"/>
      <c r="O288" s="86"/>
      <c r="P288" s="86"/>
      <c r="Q288" s="86"/>
      <c r="R288" s="86"/>
      <c r="S288" s="86"/>
      <c r="T288" s="86"/>
      <c r="U288" s="87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192</v>
      </c>
      <c r="AU288" s="18" t="s">
        <v>80</v>
      </c>
    </row>
    <row r="289" s="2" customFormat="1" ht="21.75" customHeight="1">
      <c r="A289" s="40"/>
      <c r="B289" s="41"/>
      <c r="C289" s="212" t="s">
        <v>478</v>
      </c>
      <c r="D289" s="212" t="s">
        <v>182</v>
      </c>
      <c r="E289" s="213" t="s">
        <v>479</v>
      </c>
      <c r="F289" s="214" t="s">
        <v>480</v>
      </c>
      <c r="G289" s="215" t="s">
        <v>124</v>
      </c>
      <c r="H289" s="216">
        <v>4</v>
      </c>
      <c r="I289" s="217"/>
      <c r="J289" s="218">
        <f>ROUND(I289*H289,2)</f>
        <v>0</v>
      </c>
      <c r="K289" s="214" t="s">
        <v>186</v>
      </c>
      <c r="L289" s="46"/>
      <c r="M289" s="219" t="s">
        <v>39</v>
      </c>
      <c r="N289" s="220" t="s">
        <v>53</v>
      </c>
      <c r="O289" s="86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1">
        <f>S289*H289</f>
        <v>0</v>
      </c>
      <c r="U289" s="222" t="s">
        <v>39</v>
      </c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3" t="s">
        <v>187</v>
      </c>
      <c r="AT289" s="223" t="s">
        <v>182</v>
      </c>
      <c r="AU289" s="223" t="s">
        <v>80</v>
      </c>
      <c r="AY289" s="18" t="s">
        <v>188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8" t="s">
        <v>187</v>
      </c>
      <c r="BK289" s="224">
        <f>ROUND(I289*H289,2)</f>
        <v>0</v>
      </c>
      <c r="BL289" s="18" t="s">
        <v>187</v>
      </c>
      <c r="BM289" s="223" t="s">
        <v>481</v>
      </c>
    </row>
    <row r="290" s="2" customFormat="1">
      <c r="A290" s="40"/>
      <c r="B290" s="41"/>
      <c r="C290" s="42"/>
      <c r="D290" s="225" t="s">
        <v>190</v>
      </c>
      <c r="E290" s="42"/>
      <c r="F290" s="226" t="s">
        <v>482</v>
      </c>
      <c r="G290" s="42"/>
      <c r="H290" s="42"/>
      <c r="I290" s="149"/>
      <c r="J290" s="42"/>
      <c r="K290" s="42"/>
      <c r="L290" s="46"/>
      <c r="M290" s="227"/>
      <c r="N290" s="228"/>
      <c r="O290" s="86"/>
      <c r="P290" s="86"/>
      <c r="Q290" s="86"/>
      <c r="R290" s="86"/>
      <c r="S290" s="86"/>
      <c r="T290" s="86"/>
      <c r="U290" s="87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190</v>
      </c>
      <c r="AU290" s="18" t="s">
        <v>80</v>
      </c>
    </row>
    <row r="291" s="2" customFormat="1">
      <c r="A291" s="40"/>
      <c r="B291" s="41"/>
      <c r="C291" s="42"/>
      <c r="D291" s="225" t="s">
        <v>192</v>
      </c>
      <c r="E291" s="42"/>
      <c r="F291" s="229" t="s">
        <v>472</v>
      </c>
      <c r="G291" s="42"/>
      <c r="H291" s="42"/>
      <c r="I291" s="149"/>
      <c r="J291" s="42"/>
      <c r="K291" s="42"/>
      <c r="L291" s="46"/>
      <c r="M291" s="227"/>
      <c r="N291" s="228"/>
      <c r="O291" s="86"/>
      <c r="P291" s="86"/>
      <c r="Q291" s="86"/>
      <c r="R291" s="86"/>
      <c r="S291" s="86"/>
      <c r="T291" s="86"/>
      <c r="U291" s="87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192</v>
      </c>
      <c r="AU291" s="18" t="s">
        <v>80</v>
      </c>
    </row>
    <row r="292" s="2" customFormat="1" ht="21.75" customHeight="1">
      <c r="A292" s="40"/>
      <c r="B292" s="41"/>
      <c r="C292" s="212" t="s">
        <v>483</v>
      </c>
      <c r="D292" s="212" t="s">
        <v>182</v>
      </c>
      <c r="E292" s="213" t="s">
        <v>484</v>
      </c>
      <c r="F292" s="214" t="s">
        <v>485</v>
      </c>
      <c r="G292" s="215" t="s">
        <v>137</v>
      </c>
      <c r="H292" s="216">
        <v>2</v>
      </c>
      <c r="I292" s="217"/>
      <c r="J292" s="218">
        <f>ROUND(I292*H292,2)</f>
        <v>0</v>
      </c>
      <c r="K292" s="214" t="s">
        <v>186</v>
      </c>
      <c r="L292" s="46"/>
      <c r="M292" s="219" t="s">
        <v>39</v>
      </c>
      <c r="N292" s="220" t="s">
        <v>53</v>
      </c>
      <c r="O292" s="86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1">
        <f>S292*H292</f>
        <v>0</v>
      </c>
      <c r="U292" s="222" t="s">
        <v>39</v>
      </c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3" t="s">
        <v>187</v>
      </c>
      <c r="AT292" s="223" t="s">
        <v>182</v>
      </c>
      <c r="AU292" s="223" t="s">
        <v>80</v>
      </c>
      <c r="AY292" s="18" t="s">
        <v>188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8" t="s">
        <v>187</v>
      </c>
      <c r="BK292" s="224">
        <f>ROUND(I292*H292,2)</f>
        <v>0</v>
      </c>
      <c r="BL292" s="18" t="s">
        <v>187</v>
      </c>
      <c r="BM292" s="223" t="s">
        <v>486</v>
      </c>
    </row>
    <row r="293" s="2" customFormat="1">
      <c r="A293" s="40"/>
      <c r="B293" s="41"/>
      <c r="C293" s="42"/>
      <c r="D293" s="225" t="s">
        <v>190</v>
      </c>
      <c r="E293" s="42"/>
      <c r="F293" s="226" t="s">
        <v>487</v>
      </c>
      <c r="G293" s="42"/>
      <c r="H293" s="42"/>
      <c r="I293" s="149"/>
      <c r="J293" s="42"/>
      <c r="K293" s="42"/>
      <c r="L293" s="46"/>
      <c r="M293" s="227"/>
      <c r="N293" s="228"/>
      <c r="O293" s="86"/>
      <c r="P293" s="86"/>
      <c r="Q293" s="86"/>
      <c r="R293" s="86"/>
      <c r="S293" s="86"/>
      <c r="T293" s="86"/>
      <c r="U293" s="87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190</v>
      </c>
      <c r="AU293" s="18" t="s">
        <v>80</v>
      </c>
    </row>
    <row r="294" s="2" customFormat="1">
      <c r="A294" s="40"/>
      <c r="B294" s="41"/>
      <c r="C294" s="42"/>
      <c r="D294" s="225" t="s">
        <v>192</v>
      </c>
      <c r="E294" s="42"/>
      <c r="F294" s="229" t="s">
        <v>472</v>
      </c>
      <c r="G294" s="42"/>
      <c r="H294" s="42"/>
      <c r="I294" s="149"/>
      <c r="J294" s="42"/>
      <c r="K294" s="42"/>
      <c r="L294" s="46"/>
      <c r="M294" s="227"/>
      <c r="N294" s="228"/>
      <c r="O294" s="86"/>
      <c r="P294" s="86"/>
      <c r="Q294" s="86"/>
      <c r="R294" s="86"/>
      <c r="S294" s="86"/>
      <c r="T294" s="86"/>
      <c r="U294" s="87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192</v>
      </c>
      <c r="AU294" s="18" t="s">
        <v>80</v>
      </c>
    </row>
    <row r="295" s="2" customFormat="1" ht="21.75" customHeight="1">
      <c r="A295" s="40"/>
      <c r="B295" s="41"/>
      <c r="C295" s="212" t="s">
        <v>488</v>
      </c>
      <c r="D295" s="212" t="s">
        <v>182</v>
      </c>
      <c r="E295" s="213" t="s">
        <v>489</v>
      </c>
      <c r="F295" s="214" t="s">
        <v>490</v>
      </c>
      <c r="G295" s="215" t="s">
        <v>137</v>
      </c>
      <c r="H295" s="216">
        <v>2</v>
      </c>
      <c r="I295" s="217"/>
      <c r="J295" s="218">
        <f>ROUND(I295*H295,2)</f>
        <v>0</v>
      </c>
      <c r="K295" s="214" t="s">
        <v>186</v>
      </c>
      <c r="L295" s="46"/>
      <c r="M295" s="219" t="s">
        <v>39</v>
      </c>
      <c r="N295" s="220" t="s">
        <v>53</v>
      </c>
      <c r="O295" s="86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1">
        <f>S295*H295</f>
        <v>0</v>
      </c>
      <c r="U295" s="222" t="s">
        <v>39</v>
      </c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3" t="s">
        <v>187</v>
      </c>
      <c r="AT295" s="223" t="s">
        <v>182</v>
      </c>
      <c r="AU295" s="223" t="s">
        <v>80</v>
      </c>
      <c r="AY295" s="18" t="s">
        <v>188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8" t="s">
        <v>187</v>
      </c>
      <c r="BK295" s="224">
        <f>ROUND(I295*H295,2)</f>
        <v>0</v>
      </c>
      <c r="BL295" s="18" t="s">
        <v>187</v>
      </c>
      <c r="BM295" s="223" t="s">
        <v>491</v>
      </c>
    </row>
    <row r="296" s="2" customFormat="1">
      <c r="A296" s="40"/>
      <c r="B296" s="41"/>
      <c r="C296" s="42"/>
      <c r="D296" s="225" t="s">
        <v>190</v>
      </c>
      <c r="E296" s="42"/>
      <c r="F296" s="226" t="s">
        <v>492</v>
      </c>
      <c r="G296" s="42"/>
      <c r="H296" s="42"/>
      <c r="I296" s="149"/>
      <c r="J296" s="42"/>
      <c r="K296" s="42"/>
      <c r="L296" s="46"/>
      <c r="M296" s="227"/>
      <c r="N296" s="228"/>
      <c r="O296" s="86"/>
      <c r="P296" s="86"/>
      <c r="Q296" s="86"/>
      <c r="R296" s="86"/>
      <c r="S296" s="86"/>
      <c r="T296" s="86"/>
      <c r="U296" s="87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190</v>
      </c>
      <c r="AU296" s="18" t="s">
        <v>80</v>
      </c>
    </row>
    <row r="297" s="2" customFormat="1">
      <c r="A297" s="40"/>
      <c r="B297" s="41"/>
      <c r="C297" s="42"/>
      <c r="D297" s="225" t="s">
        <v>192</v>
      </c>
      <c r="E297" s="42"/>
      <c r="F297" s="229" t="s">
        <v>472</v>
      </c>
      <c r="G297" s="42"/>
      <c r="H297" s="42"/>
      <c r="I297" s="149"/>
      <c r="J297" s="42"/>
      <c r="K297" s="42"/>
      <c r="L297" s="46"/>
      <c r="M297" s="227"/>
      <c r="N297" s="228"/>
      <c r="O297" s="86"/>
      <c r="P297" s="86"/>
      <c r="Q297" s="86"/>
      <c r="R297" s="86"/>
      <c r="S297" s="86"/>
      <c r="T297" s="86"/>
      <c r="U297" s="87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192</v>
      </c>
      <c r="AU297" s="18" t="s">
        <v>80</v>
      </c>
    </row>
    <row r="298" s="2" customFormat="1" ht="21.75" customHeight="1">
      <c r="A298" s="40"/>
      <c r="B298" s="41"/>
      <c r="C298" s="212" t="s">
        <v>493</v>
      </c>
      <c r="D298" s="212" t="s">
        <v>182</v>
      </c>
      <c r="E298" s="213" t="s">
        <v>494</v>
      </c>
      <c r="F298" s="214" t="s">
        <v>495</v>
      </c>
      <c r="G298" s="215" t="s">
        <v>124</v>
      </c>
      <c r="H298" s="216">
        <v>4</v>
      </c>
      <c r="I298" s="217"/>
      <c r="J298" s="218">
        <f>ROUND(I298*H298,2)</f>
        <v>0</v>
      </c>
      <c r="K298" s="214" t="s">
        <v>186</v>
      </c>
      <c r="L298" s="46"/>
      <c r="M298" s="219" t="s">
        <v>39</v>
      </c>
      <c r="N298" s="220" t="s">
        <v>53</v>
      </c>
      <c r="O298" s="86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1">
        <f>S298*H298</f>
        <v>0</v>
      </c>
      <c r="U298" s="222" t="s">
        <v>39</v>
      </c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3" t="s">
        <v>187</v>
      </c>
      <c r="AT298" s="223" t="s">
        <v>182</v>
      </c>
      <c r="AU298" s="223" t="s">
        <v>80</v>
      </c>
      <c r="AY298" s="18" t="s">
        <v>188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8" t="s">
        <v>187</v>
      </c>
      <c r="BK298" s="224">
        <f>ROUND(I298*H298,2)</f>
        <v>0</v>
      </c>
      <c r="BL298" s="18" t="s">
        <v>187</v>
      </c>
      <c r="BM298" s="223" t="s">
        <v>496</v>
      </c>
    </row>
    <row r="299" s="2" customFormat="1">
      <c r="A299" s="40"/>
      <c r="B299" s="41"/>
      <c r="C299" s="42"/>
      <c r="D299" s="225" t="s">
        <v>190</v>
      </c>
      <c r="E299" s="42"/>
      <c r="F299" s="226" t="s">
        <v>497</v>
      </c>
      <c r="G299" s="42"/>
      <c r="H299" s="42"/>
      <c r="I299" s="149"/>
      <c r="J299" s="42"/>
      <c r="K299" s="42"/>
      <c r="L299" s="46"/>
      <c r="M299" s="227"/>
      <c r="N299" s="228"/>
      <c r="O299" s="86"/>
      <c r="P299" s="86"/>
      <c r="Q299" s="86"/>
      <c r="R299" s="86"/>
      <c r="S299" s="86"/>
      <c r="T299" s="86"/>
      <c r="U299" s="87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190</v>
      </c>
      <c r="AU299" s="18" t="s">
        <v>80</v>
      </c>
    </row>
    <row r="300" s="2" customFormat="1">
      <c r="A300" s="40"/>
      <c r="B300" s="41"/>
      <c r="C300" s="42"/>
      <c r="D300" s="225" t="s">
        <v>192</v>
      </c>
      <c r="E300" s="42"/>
      <c r="F300" s="229" t="s">
        <v>472</v>
      </c>
      <c r="G300" s="42"/>
      <c r="H300" s="42"/>
      <c r="I300" s="149"/>
      <c r="J300" s="42"/>
      <c r="K300" s="42"/>
      <c r="L300" s="46"/>
      <c r="M300" s="227"/>
      <c r="N300" s="228"/>
      <c r="O300" s="86"/>
      <c r="P300" s="86"/>
      <c r="Q300" s="86"/>
      <c r="R300" s="86"/>
      <c r="S300" s="86"/>
      <c r="T300" s="86"/>
      <c r="U300" s="87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192</v>
      </c>
      <c r="AU300" s="18" t="s">
        <v>80</v>
      </c>
    </row>
    <row r="301" s="2" customFormat="1" ht="21.75" customHeight="1">
      <c r="A301" s="40"/>
      <c r="B301" s="41"/>
      <c r="C301" s="212" t="s">
        <v>498</v>
      </c>
      <c r="D301" s="212" t="s">
        <v>182</v>
      </c>
      <c r="E301" s="213" t="s">
        <v>499</v>
      </c>
      <c r="F301" s="214" t="s">
        <v>500</v>
      </c>
      <c r="G301" s="215" t="s">
        <v>124</v>
      </c>
      <c r="H301" s="216">
        <v>3</v>
      </c>
      <c r="I301" s="217"/>
      <c r="J301" s="218">
        <f>ROUND(I301*H301,2)</f>
        <v>0</v>
      </c>
      <c r="K301" s="214" t="s">
        <v>186</v>
      </c>
      <c r="L301" s="46"/>
      <c r="M301" s="219" t="s">
        <v>39</v>
      </c>
      <c r="N301" s="220" t="s">
        <v>53</v>
      </c>
      <c r="O301" s="86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1">
        <f>S301*H301</f>
        <v>0</v>
      </c>
      <c r="U301" s="222" t="s">
        <v>39</v>
      </c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3" t="s">
        <v>187</v>
      </c>
      <c r="AT301" s="223" t="s">
        <v>182</v>
      </c>
      <c r="AU301" s="223" t="s">
        <v>80</v>
      </c>
      <c r="AY301" s="18" t="s">
        <v>188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8" t="s">
        <v>187</v>
      </c>
      <c r="BK301" s="224">
        <f>ROUND(I301*H301,2)</f>
        <v>0</v>
      </c>
      <c r="BL301" s="18" t="s">
        <v>187</v>
      </c>
      <c r="BM301" s="223" t="s">
        <v>501</v>
      </c>
    </row>
    <row r="302" s="2" customFormat="1">
      <c r="A302" s="40"/>
      <c r="B302" s="41"/>
      <c r="C302" s="42"/>
      <c r="D302" s="225" t="s">
        <v>190</v>
      </c>
      <c r="E302" s="42"/>
      <c r="F302" s="226" t="s">
        <v>500</v>
      </c>
      <c r="G302" s="42"/>
      <c r="H302" s="42"/>
      <c r="I302" s="149"/>
      <c r="J302" s="42"/>
      <c r="K302" s="42"/>
      <c r="L302" s="46"/>
      <c r="M302" s="227"/>
      <c r="N302" s="228"/>
      <c r="O302" s="86"/>
      <c r="P302" s="86"/>
      <c r="Q302" s="86"/>
      <c r="R302" s="86"/>
      <c r="S302" s="86"/>
      <c r="T302" s="86"/>
      <c r="U302" s="87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190</v>
      </c>
      <c r="AU302" s="18" t="s">
        <v>80</v>
      </c>
    </row>
    <row r="303" s="2" customFormat="1" ht="33" customHeight="1">
      <c r="A303" s="40"/>
      <c r="B303" s="41"/>
      <c r="C303" s="212" t="s">
        <v>502</v>
      </c>
      <c r="D303" s="212" t="s">
        <v>182</v>
      </c>
      <c r="E303" s="213" t="s">
        <v>503</v>
      </c>
      <c r="F303" s="214" t="s">
        <v>504</v>
      </c>
      <c r="G303" s="215" t="s">
        <v>124</v>
      </c>
      <c r="H303" s="216">
        <v>3</v>
      </c>
      <c r="I303" s="217"/>
      <c r="J303" s="218">
        <f>ROUND(I303*H303,2)</f>
        <v>0</v>
      </c>
      <c r="K303" s="214" t="s">
        <v>186</v>
      </c>
      <c r="L303" s="46"/>
      <c r="M303" s="219" t="s">
        <v>39</v>
      </c>
      <c r="N303" s="220" t="s">
        <v>53</v>
      </c>
      <c r="O303" s="86"/>
      <c r="P303" s="221">
        <f>O303*H303</f>
        <v>0</v>
      </c>
      <c r="Q303" s="221">
        <v>0</v>
      </c>
      <c r="R303" s="221">
        <f>Q303*H303</f>
        <v>0</v>
      </c>
      <c r="S303" s="221">
        <v>0</v>
      </c>
      <c r="T303" s="221">
        <f>S303*H303</f>
        <v>0</v>
      </c>
      <c r="U303" s="222" t="s">
        <v>39</v>
      </c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3" t="s">
        <v>187</v>
      </c>
      <c r="AT303" s="223" t="s">
        <v>182</v>
      </c>
      <c r="AU303" s="223" t="s">
        <v>80</v>
      </c>
      <c r="AY303" s="18" t="s">
        <v>188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8" t="s">
        <v>187</v>
      </c>
      <c r="BK303" s="224">
        <f>ROUND(I303*H303,2)</f>
        <v>0</v>
      </c>
      <c r="BL303" s="18" t="s">
        <v>187</v>
      </c>
      <c r="BM303" s="223" t="s">
        <v>505</v>
      </c>
    </row>
    <row r="304" s="2" customFormat="1">
      <c r="A304" s="40"/>
      <c r="B304" s="41"/>
      <c r="C304" s="42"/>
      <c r="D304" s="225" t="s">
        <v>190</v>
      </c>
      <c r="E304" s="42"/>
      <c r="F304" s="226" t="s">
        <v>506</v>
      </c>
      <c r="G304" s="42"/>
      <c r="H304" s="42"/>
      <c r="I304" s="149"/>
      <c r="J304" s="42"/>
      <c r="K304" s="42"/>
      <c r="L304" s="46"/>
      <c r="M304" s="227"/>
      <c r="N304" s="228"/>
      <c r="O304" s="86"/>
      <c r="P304" s="86"/>
      <c r="Q304" s="86"/>
      <c r="R304" s="86"/>
      <c r="S304" s="86"/>
      <c r="T304" s="86"/>
      <c r="U304" s="87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190</v>
      </c>
      <c r="AU304" s="18" t="s">
        <v>80</v>
      </c>
    </row>
    <row r="305" s="2" customFormat="1" ht="21.75" customHeight="1">
      <c r="A305" s="40"/>
      <c r="B305" s="41"/>
      <c r="C305" s="212" t="s">
        <v>507</v>
      </c>
      <c r="D305" s="212" t="s">
        <v>182</v>
      </c>
      <c r="E305" s="213" t="s">
        <v>508</v>
      </c>
      <c r="F305" s="214" t="s">
        <v>509</v>
      </c>
      <c r="G305" s="215" t="s">
        <v>124</v>
      </c>
      <c r="H305" s="216">
        <v>120</v>
      </c>
      <c r="I305" s="217"/>
      <c r="J305" s="218">
        <f>ROUND(I305*H305,2)</f>
        <v>0</v>
      </c>
      <c r="K305" s="214" t="s">
        <v>186</v>
      </c>
      <c r="L305" s="46"/>
      <c r="M305" s="219" t="s">
        <v>39</v>
      </c>
      <c r="N305" s="220" t="s">
        <v>53</v>
      </c>
      <c r="O305" s="86"/>
      <c r="P305" s="221">
        <f>O305*H305</f>
        <v>0</v>
      </c>
      <c r="Q305" s="221">
        <v>0</v>
      </c>
      <c r="R305" s="221">
        <f>Q305*H305</f>
        <v>0</v>
      </c>
      <c r="S305" s="221">
        <v>0</v>
      </c>
      <c r="T305" s="221">
        <f>S305*H305</f>
        <v>0</v>
      </c>
      <c r="U305" s="222" t="s">
        <v>39</v>
      </c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3" t="s">
        <v>187</v>
      </c>
      <c r="AT305" s="223" t="s">
        <v>182</v>
      </c>
      <c r="AU305" s="223" t="s">
        <v>80</v>
      </c>
      <c r="AY305" s="18" t="s">
        <v>188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8" t="s">
        <v>187</v>
      </c>
      <c r="BK305" s="224">
        <f>ROUND(I305*H305,2)</f>
        <v>0</v>
      </c>
      <c r="BL305" s="18" t="s">
        <v>187</v>
      </c>
      <c r="BM305" s="223" t="s">
        <v>510</v>
      </c>
    </row>
    <row r="306" s="2" customFormat="1">
      <c r="A306" s="40"/>
      <c r="B306" s="41"/>
      <c r="C306" s="42"/>
      <c r="D306" s="225" t="s">
        <v>190</v>
      </c>
      <c r="E306" s="42"/>
      <c r="F306" s="226" t="s">
        <v>511</v>
      </c>
      <c r="G306" s="42"/>
      <c r="H306" s="42"/>
      <c r="I306" s="149"/>
      <c r="J306" s="42"/>
      <c r="K306" s="42"/>
      <c r="L306" s="46"/>
      <c r="M306" s="227"/>
      <c r="N306" s="228"/>
      <c r="O306" s="86"/>
      <c r="P306" s="86"/>
      <c r="Q306" s="86"/>
      <c r="R306" s="86"/>
      <c r="S306" s="86"/>
      <c r="T306" s="86"/>
      <c r="U306" s="87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190</v>
      </c>
      <c r="AU306" s="18" t="s">
        <v>80</v>
      </c>
    </row>
    <row r="307" s="2" customFormat="1" ht="21.75" customHeight="1">
      <c r="A307" s="40"/>
      <c r="B307" s="41"/>
      <c r="C307" s="212" t="s">
        <v>512</v>
      </c>
      <c r="D307" s="212" t="s">
        <v>182</v>
      </c>
      <c r="E307" s="213" t="s">
        <v>513</v>
      </c>
      <c r="F307" s="214" t="s">
        <v>514</v>
      </c>
      <c r="G307" s="215" t="s">
        <v>137</v>
      </c>
      <c r="H307" s="216">
        <v>60</v>
      </c>
      <c r="I307" s="217"/>
      <c r="J307" s="218">
        <f>ROUND(I307*H307,2)</f>
        <v>0</v>
      </c>
      <c r="K307" s="214" t="s">
        <v>186</v>
      </c>
      <c r="L307" s="46"/>
      <c r="M307" s="219" t="s">
        <v>39</v>
      </c>
      <c r="N307" s="220" t="s">
        <v>53</v>
      </c>
      <c r="O307" s="86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1">
        <f>S307*H307</f>
        <v>0</v>
      </c>
      <c r="U307" s="222" t="s">
        <v>39</v>
      </c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3" t="s">
        <v>187</v>
      </c>
      <c r="AT307" s="223" t="s">
        <v>182</v>
      </c>
      <c r="AU307" s="223" t="s">
        <v>80</v>
      </c>
      <c r="AY307" s="18" t="s">
        <v>188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8" t="s">
        <v>187</v>
      </c>
      <c r="BK307" s="224">
        <f>ROUND(I307*H307,2)</f>
        <v>0</v>
      </c>
      <c r="BL307" s="18" t="s">
        <v>187</v>
      </c>
      <c r="BM307" s="223" t="s">
        <v>515</v>
      </c>
    </row>
    <row r="308" s="2" customFormat="1">
      <c r="A308" s="40"/>
      <c r="B308" s="41"/>
      <c r="C308" s="42"/>
      <c r="D308" s="225" t="s">
        <v>190</v>
      </c>
      <c r="E308" s="42"/>
      <c r="F308" s="226" t="s">
        <v>516</v>
      </c>
      <c r="G308" s="42"/>
      <c r="H308" s="42"/>
      <c r="I308" s="149"/>
      <c r="J308" s="42"/>
      <c r="K308" s="42"/>
      <c r="L308" s="46"/>
      <c r="M308" s="227"/>
      <c r="N308" s="228"/>
      <c r="O308" s="86"/>
      <c r="P308" s="86"/>
      <c r="Q308" s="86"/>
      <c r="R308" s="86"/>
      <c r="S308" s="86"/>
      <c r="T308" s="86"/>
      <c r="U308" s="87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190</v>
      </c>
      <c r="AU308" s="18" t="s">
        <v>80</v>
      </c>
    </row>
    <row r="309" s="2" customFormat="1" ht="21.75" customHeight="1">
      <c r="A309" s="40"/>
      <c r="B309" s="41"/>
      <c r="C309" s="212" t="s">
        <v>517</v>
      </c>
      <c r="D309" s="212" t="s">
        <v>182</v>
      </c>
      <c r="E309" s="213" t="s">
        <v>518</v>
      </c>
      <c r="F309" s="214" t="s">
        <v>519</v>
      </c>
      <c r="G309" s="215" t="s">
        <v>120</v>
      </c>
      <c r="H309" s="216">
        <v>1</v>
      </c>
      <c r="I309" s="217"/>
      <c r="J309" s="218">
        <f>ROUND(I309*H309,2)</f>
        <v>0</v>
      </c>
      <c r="K309" s="214" t="s">
        <v>186</v>
      </c>
      <c r="L309" s="46"/>
      <c r="M309" s="219" t="s">
        <v>39</v>
      </c>
      <c r="N309" s="220" t="s">
        <v>53</v>
      </c>
      <c r="O309" s="86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1">
        <f>S309*H309</f>
        <v>0</v>
      </c>
      <c r="U309" s="222" t="s">
        <v>39</v>
      </c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3" t="s">
        <v>187</v>
      </c>
      <c r="AT309" s="223" t="s">
        <v>182</v>
      </c>
      <c r="AU309" s="223" t="s">
        <v>80</v>
      </c>
      <c r="AY309" s="18" t="s">
        <v>188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8" t="s">
        <v>187</v>
      </c>
      <c r="BK309" s="224">
        <f>ROUND(I309*H309,2)</f>
        <v>0</v>
      </c>
      <c r="BL309" s="18" t="s">
        <v>187</v>
      </c>
      <c r="BM309" s="223" t="s">
        <v>520</v>
      </c>
    </row>
    <row r="310" s="2" customFormat="1">
      <c r="A310" s="40"/>
      <c r="B310" s="41"/>
      <c r="C310" s="42"/>
      <c r="D310" s="225" t="s">
        <v>190</v>
      </c>
      <c r="E310" s="42"/>
      <c r="F310" s="226" t="s">
        <v>521</v>
      </c>
      <c r="G310" s="42"/>
      <c r="H310" s="42"/>
      <c r="I310" s="149"/>
      <c r="J310" s="42"/>
      <c r="K310" s="42"/>
      <c r="L310" s="46"/>
      <c r="M310" s="227"/>
      <c r="N310" s="228"/>
      <c r="O310" s="86"/>
      <c r="P310" s="86"/>
      <c r="Q310" s="86"/>
      <c r="R310" s="86"/>
      <c r="S310" s="86"/>
      <c r="T310" s="86"/>
      <c r="U310" s="87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190</v>
      </c>
      <c r="AU310" s="18" t="s">
        <v>80</v>
      </c>
    </row>
    <row r="311" s="2" customFormat="1">
      <c r="A311" s="40"/>
      <c r="B311" s="41"/>
      <c r="C311" s="42"/>
      <c r="D311" s="225" t="s">
        <v>192</v>
      </c>
      <c r="E311" s="42"/>
      <c r="F311" s="229" t="s">
        <v>522</v>
      </c>
      <c r="G311" s="42"/>
      <c r="H311" s="42"/>
      <c r="I311" s="149"/>
      <c r="J311" s="42"/>
      <c r="K311" s="42"/>
      <c r="L311" s="46"/>
      <c r="M311" s="227"/>
      <c r="N311" s="228"/>
      <c r="O311" s="86"/>
      <c r="P311" s="86"/>
      <c r="Q311" s="86"/>
      <c r="R311" s="86"/>
      <c r="S311" s="86"/>
      <c r="T311" s="86"/>
      <c r="U311" s="87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192</v>
      </c>
      <c r="AU311" s="18" t="s">
        <v>80</v>
      </c>
    </row>
    <row r="312" s="2" customFormat="1" ht="21.75" customHeight="1">
      <c r="A312" s="40"/>
      <c r="B312" s="41"/>
      <c r="C312" s="212" t="s">
        <v>523</v>
      </c>
      <c r="D312" s="212" t="s">
        <v>182</v>
      </c>
      <c r="E312" s="213" t="s">
        <v>524</v>
      </c>
      <c r="F312" s="214" t="s">
        <v>525</v>
      </c>
      <c r="G312" s="215" t="s">
        <v>120</v>
      </c>
      <c r="H312" s="216">
        <v>60</v>
      </c>
      <c r="I312" s="217"/>
      <c r="J312" s="218">
        <f>ROUND(I312*H312,2)</f>
        <v>0</v>
      </c>
      <c r="K312" s="214" t="s">
        <v>186</v>
      </c>
      <c r="L312" s="46"/>
      <c r="M312" s="219" t="s">
        <v>39</v>
      </c>
      <c r="N312" s="220" t="s">
        <v>53</v>
      </c>
      <c r="O312" s="86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1">
        <f>S312*H312</f>
        <v>0</v>
      </c>
      <c r="U312" s="222" t="s">
        <v>39</v>
      </c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3" t="s">
        <v>187</v>
      </c>
      <c r="AT312" s="223" t="s">
        <v>182</v>
      </c>
      <c r="AU312" s="223" t="s">
        <v>80</v>
      </c>
      <c r="AY312" s="18" t="s">
        <v>188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8" t="s">
        <v>187</v>
      </c>
      <c r="BK312" s="224">
        <f>ROUND(I312*H312,2)</f>
        <v>0</v>
      </c>
      <c r="BL312" s="18" t="s">
        <v>187</v>
      </c>
      <c r="BM312" s="223" t="s">
        <v>526</v>
      </c>
    </row>
    <row r="313" s="2" customFormat="1">
      <c r="A313" s="40"/>
      <c r="B313" s="41"/>
      <c r="C313" s="42"/>
      <c r="D313" s="225" t="s">
        <v>190</v>
      </c>
      <c r="E313" s="42"/>
      <c r="F313" s="226" t="s">
        <v>527</v>
      </c>
      <c r="G313" s="42"/>
      <c r="H313" s="42"/>
      <c r="I313" s="149"/>
      <c r="J313" s="42"/>
      <c r="K313" s="42"/>
      <c r="L313" s="46"/>
      <c r="M313" s="227"/>
      <c r="N313" s="228"/>
      <c r="O313" s="86"/>
      <c r="P313" s="86"/>
      <c r="Q313" s="86"/>
      <c r="R313" s="86"/>
      <c r="S313" s="86"/>
      <c r="T313" s="86"/>
      <c r="U313" s="87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190</v>
      </c>
      <c r="AU313" s="18" t="s">
        <v>80</v>
      </c>
    </row>
    <row r="314" s="2" customFormat="1">
      <c r="A314" s="40"/>
      <c r="B314" s="41"/>
      <c r="C314" s="42"/>
      <c r="D314" s="225" t="s">
        <v>192</v>
      </c>
      <c r="E314" s="42"/>
      <c r="F314" s="229" t="s">
        <v>528</v>
      </c>
      <c r="G314" s="42"/>
      <c r="H314" s="42"/>
      <c r="I314" s="149"/>
      <c r="J314" s="42"/>
      <c r="K314" s="42"/>
      <c r="L314" s="46"/>
      <c r="M314" s="227"/>
      <c r="N314" s="228"/>
      <c r="O314" s="86"/>
      <c r="P314" s="86"/>
      <c r="Q314" s="86"/>
      <c r="R314" s="86"/>
      <c r="S314" s="86"/>
      <c r="T314" s="86"/>
      <c r="U314" s="87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192</v>
      </c>
      <c r="AU314" s="18" t="s">
        <v>80</v>
      </c>
    </row>
    <row r="315" s="2" customFormat="1" ht="21.75" customHeight="1">
      <c r="A315" s="40"/>
      <c r="B315" s="41"/>
      <c r="C315" s="212" t="s">
        <v>529</v>
      </c>
      <c r="D315" s="212" t="s">
        <v>182</v>
      </c>
      <c r="E315" s="213" t="s">
        <v>530</v>
      </c>
      <c r="F315" s="214" t="s">
        <v>531</v>
      </c>
      <c r="G315" s="215" t="s">
        <v>124</v>
      </c>
      <c r="H315" s="216">
        <v>2</v>
      </c>
      <c r="I315" s="217"/>
      <c r="J315" s="218">
        <f>ROUND(I315*H315,2)</f>
        <v>0</v>
      </c>
      <c r="K315" s="214" t="s">
        <v>186</v>
      </c>
      <c r="L315" s="46"/>
      <c r="M315" s="219" t="s">
        <v>39</v>
      </c>
      <c r="N315" s="220" t="s">
        <v>53</v>
      </c>
      <c r="O315" s="86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1">
        <f>S315*H315</f>
        <v>0</v>
      </c>
      <c r="U315" s="222" t="s">
        <v>39</v>
      </c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3" t="s">
        <v>187</v>
      </c>
      <c r="AT315" s="223" t="s">
        <v>182</v>
      </c>
      <c r="AU315" s="223" t="s">
        <v>80</v>
      </c>
      <c r="AY315" s="18" t="s">
        <v>188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8" t="s">
        <v>187</v>
      </c>
      <c r="BK315" s="224">
        <f>ROUND(I315*H315,2)</f>
        <v>0</v>
      </c>
      <c r="BL315" s="18" t="s">
        <v>187</v>
      </c>
      <c r="BM315" s="223" t="s">
        <v>532</v>
      </c>
    </row>
    <row r="316" s="2" customFormat="1">
      <c r="A316" s="40"/>
      <c r="B316" s="41"/>
      <c r="C316" s="42"/>
      <c r="D316" s="225" t="s">
        <v>190</v>
      </c>
      <c r="E316" s="42"/>
      <c r="F316" s="226" t="s">
        <v>533</v>
      </c>
      <c r="G316" s="42"/>
      <c r="H316" s="42"/>
      <c r="I316" s="149"/>
      <c r="J316" s="42"/>
      <c r="K316" s="42"/>
      <c r="L316" s="46"/>
      <c r="M316" s="227"/>
      <c r="N316" s="228"/>
      <c r="O316" s="86"/>
      <c r="P316" s="86"/>
      <c r="Q316" s="86"/>
      <c r="R316" s="86"/>
      <c r="S316" s="86"/>
      <c r="T316" s="86"/>
      <c r="U316" s="87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190</v>
      </c>
      <c r="AU316" s="18" t="s">
        <v>80</v>
      </c>
    </row>
    <row r="317" s="2" customFormat="1">
      <c r="A317" s="40"/>
      <c r="B317" s="41"/>
      <c r="C317" s="42"/>
      <c r="D317" s="225" t="s">
        <v>192</v>
      </c>
      <c r="E317" s="42"/>
      <c r="F317" s="229" t="s">
        <v>534</v>
      </c>
      <c r="G317" s="42"/>
      <c r="H317" s="42"/>
      <c r="I317" s="149"/>
      <c r="J317" s="42"/>
      <c r="K317" s="42"/>
      <c r="L317" s="46"/>
      <c r="M317" s="227"/>
      <c r="N317" s="228"/>
      <c r="O317" s="86"/>
      <c r="P317" s="86"/>
      <c r="Q317" s="86"/>
      <c r="R317" s="86"/>
      <c r="S317" s="86"/>
      <c r="T317" s="86"/>
      <c r="U317" s="87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192</v>
      </c>
      <c r="AU317" s="18" t="s">
        <v>80</v>
      </c>
    </row>
    <row r="318" s="2" customFormat="1" ht="21.75" customHeight="1">
      <c r="A318" s="40"/>
      <c r="B318" s="41"/>
      <c r="C318" s="212" t="s">
        <v>535</v>
      </c>
      <c r="D318" s="212" t="s">
        <v>182</v>
      </c>
      <c r="E318" s="213" t="s">
        <v>536</v>
      </c>
      <c r="F318" s="214" t="s">
        <v>537</v>
      </c>
      <c r="G318" s="215" t="s">
        <v>124</v>
      </c>
      <c r="H318" s="216">
        <v>2</v>
      </c>
      <c r="I318" s="217"/>
      <c r="J318" s="218">
        <f>ROUND(I318*H318,2)</f>
        <v>0</v>
      </c>
      <c r="K318" s="214" t="s">
        <v>186</v>
      </c>
      <c r="L318" s="46"/>
      <c r="M318" s="219" t="s">
        <v>39</v>
      </c>
      <c r="N318" s="220" t="s">
        <v>53</v>
      </c>
      <c r="O318" s="86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1">
        <f>S318*H318</f>
        <v>0</v>
      </c>
      <c r="U318" s="222" t="s">
        <v>39</v>
      </c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3" t="s">
        <v>187</v>
      </c>
      <c r="AT318" s="223" t="s">
        <v>182</v>
      </c>
      <c r="AU318" s="223" t="s">
        <v>80</v>
      </c>
      <c r="AY318" s="18" t="s">
        <v>188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8" t="s">
        <v>187</v>
      </c>
      <c r="BK318" s="224">
        <f>ROUND(I318*H318,2)</f>
        <v>0</v>
      </c>
      <c r="BL318" s="18" t="s">
        <v>187</v>
      </c>
      <c r="BM318" s="223" t="s">
        <v>538</v>
      </c>
    </row>
    <row r="319" s="2" customFormat="1">
      <c r="A319" s="40"/>
      <c r="B319" s="41"/>
      <c r="C319" s="42"/>
      <c r="D319" s="225" t="s">
        <v>190</v>
      </c>
      <c r="E319" s="42"/>
      <c r="F319" s="226" t="s">
        <v>539</v>
      </c>
      <c r="G319" s="42"/>
      <c r="H319" s="42"/>
      <c r="I319" s="149"/>
      <c r="J319" s="42"/>
      <c r="K319" s="42"/>
      <c r="L319" s="46"/>
      <c r="M319" s="227"/>
      <c r="N319" s="228"/>
      <c r="O319" s="86"/>
      <c r="P319" s="86"/>
      <c r="Q319" s="86"/>
      <c r="R319" s="86"/>
      <c r="S319" s="86"/>
      <c r="T319" s="86"/>
      <c r="U319" s="87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190</v>
      </c>
      <c r="AU319" s="18" t="s">
        <v>80</v>
      </c>
    </row>
    <row r="320" s="2" customFormat="1">
      <c r="A320" s="40"/>
      <c r="B320" s="41"/>
      <c r="C320" s="42"/>
      <c r="D320" s="225" t="s">
        <v>192</v>
      </c>
      <c r="E320" s="42"/>
      <c r="F320" s="229" t="s">
        <v>534</v>
      </c>
      <c r="G320" s="42"/>
      <c r="H320" s="42"/>
      <c r="I320" s="149"/>
      <c r="J320" s="42"/>
      <c r="K320" s="42"/>
      <c r="L320" s="46"/>
      <c r="M320" s="227"/>
      <c r="N320" s="228"/>
      <c r="O320" s="86"/>
      <c r="P320" s="86"/>
      <c r="Q320" s="86"/>
      <c r="R320" s="86"/>
      <c r="S320" s="86"/>
      <c r="T320" s="86"/>
      <c r="U320" s="87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192</v>
      </c>
      <c r="AU320" s="18" t="s">
        <v>80</v>
      </c>
    </row>
    <row r="321" s="15" customFormat="1" ht="25.92" customHeight="1">
      <c r="A321" s="15"/>
      <c r="B321" s="272"/>
      <c r="C321" s="273"/>
      <c r="D321" s="274" t="s">
        <v>79</v>
      </c>
      <c r="E321" s="275" t="s">
        <v>540</v>
      </c>
      <c r="F321" s="275" t="s">
        <v>541</v>
      </c>
      <c r="G321" s="273"/>
      <c r="H321" s="273"/>
      <c r="I321" s="276"/>
      <c r="J321" s="277">
        <f>BK321</f>
        <v>0</v>
      </c>
      <c r="K321" s="273"/>
      <c r="L321" s="278"/>
      <c r="M321" s="279"/>
      <c r="N321" s="280"/>
      <c r="O321" s="280"/>
      <c r="P321" s="281">
        <f>P322</f>
        <v>0</v>
      </c>
      <c r="Q321" s="280"/>
      <c r="R321" s="281">
        <f>R322</f>
        <v>0</v>
      </c>
      <c r="S321" s="280"/>
      <c r="T321" s="281">
        <f>T322</f>
        <v>0</v>
      </c>
      <c r="U321" s="282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R321" s="283" t="s">
        <v>87</v>
      </c>
      <c r="AT321" s="284" t="s">
        <v>79</v>
      </c>
      <c r="AU321" s="284" t="s">
        <v>80</v>
      </c>
      <c r="AY321" s="283" t="s">
        <v>188</v>
      </c>
      <c r="BK321" s="285">
        <f>BK322</f>
        <v>0</v>
      </c>
    </row>
    <row r="322" s="15" customFormat="1" ht="22.8" customHeight="1">
      <c r="A322" s="15"/>
      <c r="B322" s="272"/>
      <c r="C322" s="273"/>
      <c r="D322" s="274" t="s">
        <v>79</v>
      </c>
      <c r="E322" s="286" t="s">
        <v>215</v>
      </c>
      <c r="F322" s="286" t="s">
        <v>542</v>
      </c>
      <c r="G322" s="273"/>
      <c r="H322" s="273"/>
      <c r="I322" s="276"/>
      <c r="J322" s="287">
        <f>BK322</f>
        <v>0</v>
      </c>
      <c r="K322" s="273"/>
      <c r="L322" s="278"/>
      <c r="M322" s="279"/>
      <c r="N322" s="280"/>
      <c r="O322" s="280"/>
      <c r="P322" s="281">
        <f>SUM(P323:P384)</f>
        <v>0</v>
      </c>
      <c r="Q322" s="280"/>
      <c r="R322" s="281">
        <f>SUM(R323:R384)</f>
        <v>0</v>
      </c>
      <c r="S322" s="280"/>
      <c r="T322" s="281">
        <f>SUM(T323:T384)</f>
        <v>0</v>
      </c>
      <c r="U322" s="282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R322" s="283" t="s">
        <v>87</v>
      </c>
      <c r="AT322" s="284" t="s">
        <v>79</v>
      </c>
      <c r="AU322" s="284" t="s">
        <v>87</v>
      </c>
      <c r="AY322" s="283" t="s">
        <v>188</v>
      </c>
      <c r="BK322" s="285">
        <f>SUM(BK323:BK384)</f>
        <v>0</v>
      </c>
    </row>
    <row r="323" s="2" customFormat="1" ht="21.75" customHeight="1">
      <c r="A323" s="40"/>
      <c r="B323" s="41"/>
      <c r="C323" s="212" t="s">
        <v>543</v>
      </c>
      <c r="D323" s="212" t="s">
        <v>182</v>
      </c>
      <c r="E323" s="213" t="s">
        <v>544</v>
      </c>
      <c r="F323" s="214" t="s">
        <v>545</v>
      </c>
      <c r="G323" s="215" t="s">
        <v>124</v>
      </c>
      <c r="H323" s="216">
        <v>5032</v>
      </c>
      <c r="I323" s="217"/>
      <c r="J323" s="218">
        <f>ROUND(I323*H323,2)</f>
        <v>0</v>
      </c>
      <c r="K323" s="214" t="s">
        <v>186</v>
      </c>
      <c r="L323" s="46"/>
      <c r="M323" s="219" t="s">
        <v>39</v>
      </c>
      <c r="N323" s="220" t="s">
        <v>53</v>
      </c>
      <c r="O323" s="86"/>
      <c r="P323" s="221">
        <f>O323*H323</f>
        <v>0</v>
      </c>
      <c r="Q323" s="221">
        <v>0</v>
      </c>
      <c r="R323" s="221">
        <f>Q323*H323</f>
        <v>0</v>
      </c>
      <c r="S323" s="221">
        <v>0</v>
      </c>
      <c r="T323" s="221">
        <f>S323*H323</f>
        <v>0</v>
      </c>
      <c r="U323" s="222" t="s">
        <v>39</v>
      </c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3" t="s">
        <v>187</v>
      </c>
      <c r="AT323" s="223" t="s">
        <v>182</v>
      </c>
      <c r="AU323" s="223" t="s">
        <v>89</v>
      </c>
      <c r="AY323" s="18" t="s">
        <v>188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8" t="s">
        <v>187</v>
      </c>
      <c r="BK323" s="224">
        <f>ROUND(I323*H323,2)</f>
        <v>0</v>
      </c>
      <c r="BL323" s="18" t="s">
        <v>187</v>
      </c>
      <c r="BM323" s="223" t="s">
        <v>546</v>
      </c>
    </row>
    <row r="324" s="2" customFormat="1">
      <c r="A324" s="40"/>
      <c r="B324" s="41"/>
      <c r="C324" s="42"/>
      <c r="D324" s="225" t="s">
        <v>190</v>
      </c>
      <c r="E324" s="42"/>
      <c r="F324" s="226" t="s">
        <v>547</v>
      </c>
      <c r="G324" s="42"/>
      <c r="H324" s="42"/>
      <c r="I324" s="149"/>
      <c r="J324" s="42"/>
      <c r="K324" s="42"/>
      <c r="L324" s="46"/>
      <c r="M324" s="227"/>
      <c r="N324" s="228"/>
      <c r="O324" s="86"/>
      <c r="P324" s="86"/>
      <c r="Q324" s="86"/>
      <c r="R324" s="86"/>
      <c r="S324" s="86"/>
      <c r="T324" s="86"/>
      <c r="U324" s="87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190</v>
      </c>
      <c r="AU324" s="18" t="s">
        <v>89</v>
      </c>
    </row>
    <row r="325" s="12" customFormat="1">
      <c r="A325" s="12"/>
      <c r="B325" s="230"/>
      <c r="C325" s="231"/>
      <c r="D325" s="225" t="s">
        <v>199</v>
      </c>
      <c r="E325" s="232" t="s">
        <v>39</v>
      </c>
      <c r="F325" s="233" t="s">
        <v>143</v>
      </c>
      <c r="G325" s="231"/>
      <c r="H325" s="234">
        <v>4932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8"/>
      <c r="U325" s="239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40" t="s">
        <v>199</v>
      </c>
      <c r="AU325" s="240" t="s">
        <v>89</v>
      </c>
      <c r="AV325" s="12" t="s">
        <v>89</v>
      </c>
      <c r="AW325" s="12" t="s">
        <v>41</v>
      </c>
      <c r="AX325" s="12" t="s">
        <v>80</v>
      </c>
      <c r="AY325" s="240" t="s">
        <v>188</v>
      </c>
    </row>
    <row r="326" s="12" customFormat="1">
      <c r="A326" s="12"/>
      <c r="B326" s="230"/>
      <c r="C326" s="231"/>
      <c r="D326" s="225" t="s">
        <v>199</v>
      </c>
      <c r="E326" s="232" t="s">
        <v>39</v>
      </c>
      <c r="F326" s="233" t="s">
        <v>146</v>
      </c>
      <c r="G326" s="231"/>
      <c r="H326" s="234">
        <v>100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8"/>
      <c r="U326" s="239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40" t="s">
        <v>199</v>
      </c>
      <c r="AU326" s="240" t="s">
        <v>89</v>
      </c>
      <c r="AV326" s="12" t="s">
        <v>89</v>
      </c>
      <c r="AW326" s="12" t="s">
        <v>41</v>
      </c>
      <c r="AX326" s="12" t="s">
        <v>80</v>
      </c>
      <c r="AY326" s="240" t="s">
        <v>188</v>
      </c>
    </row>
    <row r="327" s="13" customFormat="1">
      <c r="A327" s="13"/>
      <c r="B327" s="241"/>
      <c r="C327" s="242"/>
      <c r="D327" s="225" t="s">
        <v>199</v>
      </c>
      <c r="E327" s="243" t="s">
        <v>39</v>
      </c>
      <c r="F327" s="244" t="s">
        <v>201</v>
      </c>
      <c r="G327" s="242"/>
      <c r="H327" s="245">
        <v>5032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49"/>
      <c r="U327" s="250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199</v>
      </c>
      <c r="AU327" s="251" t="s">
        <v>89</v>
      </c>
      <c r="AV327" s="13" t="s">
        <v>187</v>
      </c>
      <c r="AW327" s="13" t="s">
        <v>41</v>
      </c>
      <c r="AX327" s="13" t="s">
        <v>87</v>
      </c>
      <c r="AY327" s="251" t="s">
        <v>188</v>
      </c>
    </row>
    <row r="328" s="2" customFormat="1" ht="21.75" customHeight="1">
      <c r="A328" s="40"/>
      <c r="B328" s="41"/>
      <c r="C328" s="212" t="s">
        <v>548</v>
      </c>
      <c r="D328" s="212" t="s">
        <v>182</v>
      </c>
      <c r="E328" s="213" t="s">
        <v>549</v>
      </c>
      <c r="F328" s="214" t="s">
        <v>550</v>
      </c>
      <c r="G328" s="215" t="s">
        <v>124</v>
      </c>
      <c r="H328" s="216">
        <v>2230</v>
      </c>
      <c r="I328" s="217"/>
      <c r="J328" s="218">
        <f>ROUND(I328*H328,2)</f>
        <v>0</v>
      </c>
      <c r="K328" s="214" t="s">
        <v>186</v>
      </c>
      <c r="L328" s="46"/>
      <c r="M328" s="219" t="s">
        <v>39</v>
      </c>
      <c r="N328" s="220" t="s">
        <v>53</v>
      </c>
      <c r="O328" s="86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1">
        <f>S328*H328</f>
        <v>0</v>
      </c>
      <c r="U328" s="222" t="s">
        <v>39</v>
      </c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3" t="s">
        <v>187</v>
      </c>
      <c r="AT328" s="223" t="s">
        <v>182</v>
      </c>
      <c r="AU328" s="223" t="s">
        <v>89</v>
      </c>
      <c r="AY328" s="18" t="s">
        <v>188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8" t="s">
        <v>187</v>
      </c>
      <c r="BK328" s="224">
        <f>ROUND(I328*H328,2)</f>
        <v>0</v>
      </c>
      <c r="BL328" s="18" t="s">
        <v>187</v>
      </c>
      <c r="BM328" s="223" t="s">
        <v>551</v>
      </c>
    </row>
    <row r="329" s="2" customFormat="1">
      <c r="A329" s="40"/>
      <c r="B329" s="41"/>
      <c r="C329" s="42"/>
      <c r="D329" s="225" t="s">
        <v>190</v>
      </c>
      <c r="E329" s="42"/>
      <c r="F329" s="226" t="s">
        <v>552</v>
      </c>
      <c r="G329" s="42"/>
      <c r="H329" s="42"/>
      <c r="I329" s="149"/>
      <c r="J329" s="42"/>
      <c r="K329" s="42"/>
      <c r="L329" s="46"/>
      <c r="M329" s="227"/>
      <c r="N329" s="228"/>
      <c r="O329" s="86"/>
      <c r="P329" s="86"/>
      <c r="Q329" s="86"/>
      <c r="R329" s="86"/>
      <c r="S329" s="86"/>
      <c r="T329" s="86"/>
      <c r="U329" s="87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190</v>
      </c>
      <c r="AU329" s="18" t="s">
        <v>89</v>
      </c>
    </row>
    <row r="330" s="12" customFormat="1">
      <c r="A330" s="12"/>
      <c r="B330" s="230"/>
      <c r="C330" s="231"/>
      <c r="D330" s="225" t="s">
        <v>199</v>
      </c>
      <c r="E330" s="232" t="s">
        <v>39</v>
      </c>
      <c r="F330" s="233" t="s">
        <v>149</v>
      </c>
      <c r="G330" s="231"/>
      <c r="H330" s="234">
        <v>2230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8"/>
      <c r="U330" s="239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40" t="s">
        <v>199</v>
      </c>
      <c r="AU330" s="240" t="s">
        <v>89</v>
      </c>
      <c r="AV330" s="12" t="s">
        <v>89</v>
      </c>
      <c r="AW330" s="12" t="s">
        <v>41</v>
      </c>
      <c r="AX330" s="12" t="s">
        <v>80</v>
      </c>
      <c r="AY330" s="240" t="s">
        <v>188</v>
      </c>
    </row>
    <row r="331" s="13" customFormat="1">
      <c r="A331" s="13"/>
      <c r="B331" s="241"/>
      <c r="C331" s="242"/>
      <c r="D331" s="225" t="s">
        <v>199</v>
      </c>
      <c r="E331" s="243" t="s">
        <v>39</v>
      </c>
      <c r="F331" s="244" t="s">
        <v>201</v>
      </c>
      <c r="G331" s="242"/>
      <c r="H331" s="245">
        <v>2230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49"/>
      <c r="U331" s="250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199</v>
      </c>
      <c r="AU331" s="251" t="s">
        <v>89</v>
      </c>
      <c r="AV331" s="13" t="s">
        <v>187</v>
      </c>
      <c r="AW331" s="13" t="s">
        <v>41</v>
      </c>
      <c r="AX331" s="13" t="s">
        <v>87</v>
      </c>
      <c r="AY331" s="251" t="s">
        <v>188</v>
      </c>
    </row>
    <row r="332" s="2" customFormat="1" ht="21.75" customHeight="1">
      <c r="A332" s="40"/>
      <c r="B332" s="41"/>
      <c r="C332" s="212" t="s">
        <v>553</v>
      </c>
      <c r="D332" s="212" t="s">
        <v>182</v>
      </c>
      <c r="E332" s="213" t="s">
        <v>554</v>
      </c>
      <c r="F332" s="214" t="s">
        <v>555</v>
      </c>
      <c r="G332" s="215" t="s">
        <v>137</v>
      </c>
      <c r="H332" s="216">
        <v>60</v>
      </c>
      <c r="I332" s="217"/>
      <c r="J332" s="218">
        <f>ROUND(I332*H332,2)</f>
        <v>0</v>
      </c>
      <c r="K332" s="214" t="s">
        <v>186</v>
      </c>
      <c r="L332" s="46"/>
      <c r="M332" s="219" t="s">
        <v>39</v>
      </c>
      <c r="N332" s="220" t="s">
        <v>53</v>
      </c>
      <c r="O332" s="86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1">
        <f>S332*H332</f>
        <v>0</v>
      </c>
      <c r="U332" s="222" t="s">
        <v>39</v>
      </c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3" t="s">
        <v>187</v>
      </c>
      <c r="AT332" s="223" t="s">
        <v>182</v>
      </c>
      <c r="AU332" s="223" t="s">
        <v>89</v>
      </c>
      <c r="AY332" s="18" t="s">
        <v>188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8" t="s">
        <v>187</v>
      </c>
      <c r="BK332" s="224">
        <f>ROUND(I332*H332,2)</f>
        <v>0</v>
      </c>
      <c r="BL332" s="18" t="s">
        <v>187</v>
      </c>
      <c r="BM332" s="223" t="s">
        <v>556</v>
      </c>
    </row>
    <row r="333" s="2" customFormat="1">
      <c r="A333" s="40"/>
      <c r="B333" s="41"/>
      <c r="C333" s="42"/>
      <c r="D333" s="225" t="s">
        <v>190</v>
      </c>
      <c r="E333" s="42"/>
      <c r="F333" s="226" t="s">
        <v>557</v>
      </c>
      <c r="G333" s="42"/>
      <c r="H333" s="42"/>
      <c r="I333" s="149"/>
      <c r="J333" s="42"/>
      <c r="K333" s="42"/>
      <c r="L333" s="46"/>
      <c r="M333" s="227"/>
      <c r="N333" s="228"/>
      <c r="O333" s="86"/>
      <c r="P333" s="86"/>
      <c r="Q333" s="86"/>
      <c r="R333" s="86"/>
      <c r="S333" s="86"/>
      <c r="T333" s="86"/>
      <c r="U333" s="87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8" t="s">
        <v>190</v>
      </c>
      <c r="AU333" s="18" t="s">
        <v>89</v>
      </c>
    </row>
    <row r="334" s="2" customFormat="1">
      <c r="A334" s="40"/>
      <c r="B334" s="41"/>
      <c r="C334" s="42"/>
      <c r="D334" s="225" t="s">
        <v>192</v>
      </c>
      <c r="E334" s="42"/>
      <c r="F334" s="229" t="s">
        <v>558</v>
      </c>
      <c r="G334" s="42"/>
      <c r="H334" s="42"/>
      <c r="I334" s="149"/>
      <c r="J334" s="42"/>
      <c r="K334" s="42"/>
      <c r="L334" s="46"/>
      <c r="M334" s="227"/>
      <c r="N334" s="228"/>
      <c r="O334" s="86"/>
      <c r="P334" s="86"/>
      <c r="Q334" s="86"/>
      <c r="R334" s="86"/>
      <c r="S334" s="86"/>
      <c r="T334" s="86"/>
      <c r="U334" s="87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192</v>
      </c>
      <c r="AU334" s="18" t="s">
        <v>89</v>
      </c>
    </row>
    <row r="335" s="2" customFormat="1" ht="21.75" customHeight="1">
      <c r="A335" s="40"/>
      <c r="B335" s="41"/>
      <c r="C335" s="212" t="s">
        <v>559</v>
      </c>
      <c r="D335" s="212" t="s">
        <v>182</v>
      </c>
      <c r="E335" s="213" t="s">
        <v>560</v>
      </c>
      <c r="F335" s="214" t="s">
        <v>561</v>
      </c>
      <c r="G335" s="215" t="s">
        <v>124</v>
      </c>
      <c r="H335" s="216">
        <v>1</v>
      </c>
      <c r="I335" s="217"/>
      <c r="J335" s="218">
        <f>ROUND(I335*H335,2)</f>
        <v>0</v>
      </c>
      <c r="K335" s="214" t="s">
        <v>186</v>
      </c>
      <c r="L335" s="46"/>
      <c r="M335" s="219" t="s">
        <v>39</v>
      </c>
      <c r="N335" s="220" t="s">
        <v>53</v>
      </c>
      <c r="O335" s="86"/>
      <c r="P335" s="221">
        <f>O335*H335</f>
        <v>0</v>
      </c>
      <c r="Q335" s="221">
        <v>0</v>
      </c>
      <c r="R335" s="221">
        <f>Q335*H335</f>
        <v>0</v>
      </c>
      <c r="S335" s="221">
        <v>0</v>
      </c>
      <c r="T335" s="221">
        <f>S335*H335</f>
        <v>0</v>
      </c>
      <c r="U335" s="222" t="s">
        <v>39</v>
      </c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3" t="s">
        <v>187</v>
      </c>
      <c r="AT335" s="223" t="s">
        <v>182</v>
      </c>
      <c r="AU335" s="223" t="s">
        <v>89</v>
      </c>
      <c r="AY335" s="18" t="s">
        <v>188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187</v>
      </c>
      <c r="BK335" s="224">
        <f>ROUND(I335*H335,2)</f>
        <v>0</v>
      </c>
      <c r="BL335" s="18" t="s">
        <v>187</v>
      </c>
      <c r="BM335" s="223" t="s">
        <v>562</v>
      </c>
    </row>
    <row r="336" s="2" customFormat="1">
      <c r="A336" s="40"/>
      <c r="B336" s="41"/>
      <c r="C336" s="42"/>
      <c r="D336" s="225" t="s">
        <v>190</v>
      </c>
      <c r="E336" s="42"/>
      <c r="F336" s="226" t="s">
        <v>563</v>
      </c>
      <c r="G336" s="42"/>
      <c r="H336" s="42"/>
      <c r="I336" s="149"/>
      <c r="J336" s="42"/>
      <c r="K336" s="42"/>
      <c r="L336" s="46"/>
      <c r="M336" s="227"/>
      <c r="N336" s="228"/>
      <c r="O336" s="86"/>
      <c r="P336" s="86"/>
      <c r="Q336" s="86"/>
      <c r="R336" s="86"/>
      <c r="S336" s="86"/>
      <c r="T336" s="86"/>
      <c r="U336" s="87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190</v>
      </c>
      <c r="AU336" s="18" t="s">
        <v>89</v>
      </c>
    </row>
    <row r="337" s="2" customFormat="1">
      <c r="A337" s="40"/>
      <c r="B337" s="41"/>
      <c r="C337" s="42"/>
      <c r="D337" s="225" t="s">
        <v>192</v>
      </c>
      <c r="E337" s="42"/>
      <c r="F337" s="229" t="s">
        <v>564</v>
      </c>
      <c r="G337" s="42"/>
      <c r="H337" s="42"/>
      <c r="I337" s="149"/>
      <c r="J337" s="42"/>
      <c r="K337" s="42"/>
      <c r="L337" s="46"/>
      <c r="M337" s="227"/>
      <c r="N337" s="228"/>
      <c r="O337" s="86"/>
      <c r="P337" s="86"/>
      <c r="Q337" s="86"/>
      <c r="R337" s="86"/>
      <c r="S337" s="86"/>
      <c r="T337" s="86"/>
      <c r="U337" s="87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192</v>
      </c>
      <c r="AU337" s="18" t="s">
        <v>89</v>
      </c>
    </row>
    <row r="338" s="2" customFormat="1" ht="21.75" customHeight="1">
      <c r="A338" s="40"/>
      <c r="B338" s="41"/>
      <c r="C338" s="212" t="s">
        <v>565</v>
      </c>
      <c r="D338" s="212" t="s">
        <v>182</v>
      </c>
      <c r="E338" s="213" t="s">
        <v>566</v>
      </c>
      <c r="F338" s="214" t="s">
        <v>567</v>
      </c>
      <c r="G338" s="215" t="s">
        <v>108</v>
      </c>
      <c r="H338" s="216">
        <v>2239.3910000000001</v>
      </c>
      <c r="I338" s="217"/>
      <c r="J338" s="218">
        <f>ROUND(I338*H338,2)</f>
        <v>0</v>
      </c>
      <c r="K338" s="214" t="s">
        <v>186</v>
      </c>
      <c r="L338" s="46"/>
      <c r="M338" s="219" t="s">
        <v>39</v>
      </c>
      <c r="N338" s="220" t="s">
        <v>53</v>
      </c>
      <c r="O338" s="86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1">
        <f>S338*H338</f>
        <v>0</v>
      </c>
      <c r="U338" s="222" t="s">
        <v>39</v>
      </c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3" t="s">
        <v>187</v>
      </c>
      <c r="AT338" s="223" t="s">
        <v>182</v>
      </c>
      <c r="AU338" s="223" t="s">
        <v>89</v>
      </c>
      <c r="AY338" s="18" t="s">
        <v>188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187</v>
      </c>
      <c r="BK338" s="224">
        <f>ROUND(I338*H338,2)</f>
        <v>0</v>
      </c>
      <c r="BL338" s="18" t="s">
        <v>187</v>
      </c>
      <c r="BM338" s="223" t="s">
        <v>568</v>
      </c>
    </row>
    <row r="339" s="2" customFormat="1">
      <c r="A339" s="40"/>
      <c r="B339" s="41"/>
      <c r="C339" s="42"/>
      <c r="D339" s="225" t="s">
        <v>190</v>
      </c>
      <c r="E339" s="42"/>
      <c r="F339" s="226" t="s">
        <v>569</v>
      </c>
      <c r="G339" s="42"/>
      <c r="H339" s="42"/>
      <c r="I339" s="149"/>
      <c r="J339" s="42"/>
      <c r="K339" s="42"/>
      <c r="L339" s="46"/>
      <c r="M339" s="227"/>
      <c r="N339" s="228"/>
      <c r="O339" s="86"/>
      <c r="P339" s="86"/>
      <c r="Q339" s="86"/>
      <c r="R339" s="86"/>
      <c r="S339" s="86"/>
      <c r="T339" s="86"/>
      <c r="U339" s="87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190</v>
      </c>
      <c r="AU339" s="18" t="s">
        <v>89</v>
      </c>
    </row>
    <row r="340" s="2" customFormat="1">
      <c r="A340" s="40"/>
      <c r="B340" s="41"/>
      <c r="C340" s="42"/>
      <c r="D340" s="225" t="s">
        <v>192</v>
      </c>
      <c r="E340" s="42"/>
      <c r="F340" s="229" t="s">
        <v>570</v>
      </c>
      <c r="G340" s="42"/>
      <c r="H340" s="42"/>
      <c r="I340" s="149"/>
      <c r="J340" s="42"/>
      <c r="K340" s="42"/>
      <c r="L340" s="46"/>
      <c r="M340" s="227"/>
      <c r="N340" s="228"/>
      <c r="O340" s="86"/>
      <c r="P340" s="86"/>
      <c r="Q340" s="86"/>
      <c r="R340" s="86"/>
      <c r="S340" s="86"/>
      <c r="T340" s="86"/>
      <c r="U340" s="87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192</v>
      </c>
      <c r="AU340" s="18" t="s">
        <v>89</v>
      </c>
    </row>
    <row r="341" s="12" customFormat="1">
      <c r="A341" s="12"/>
      <c r="B341" s="230"/>
      <c r="C341" s="231"/>
      <c r="D341" s="225" t="s">
        <v>199</v>
      </c>
      <c r="E341" s="232" t="s">
        <v>39</v>
      </c>
      <c r="F341" s="233" t="s">
        <v>571</v>
      </c>
      <c r="G341" s="231"/>
      <c r="H341" s="234">
        <v>2239.3910000000001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8"/>
      <c r="U341" s="239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40" t="s">
        <v>199</v>
      </c>
      <c r="AU341" s="240" t="s">
        <v>89</v>
      </c>
      <c r="AV341" s="12" t="s">
        <v>89</v>
      </c>
      <c r="AW341" s="12" t="s">
        <v>41</v>
      </c>
      <c r="AX341" s="12" t="s">
        <v>80</v>
      </c>
      <c r="AY341" s="240" t="s">
        <v>188</v>
      </c>
    </row>
    <row r="342" s="13" customFormat="1">
      <c r="A342" s="13"/>
      <c r="B342" s="241"/>
      <c r="C342" s="242"/>
      <c r="D342" s="225" t="s">
        <v>199</v>
      </c>
      <c r="E342" s="243" t="s">
        <v>39</v>
      </c>
      <c r="F342" s="244" t="s">
        <v>201</v>
      </c>
      <c r="G342" s="242"/>
      <c r="H342" s="245">
        <v>2239.3910000000001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49"/>
      <c r="U342" s="250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199</v>
      </c>
      <c r="AU342" s="251" t="s">
        <v>89</v>
      </c>
      <c r="AV342" s="13" t="s">
        <v>187</v>
      </c>
      <c r="AW342" s="13" t="s">
        <v>41</v>
      </c>
      <c r="AX342" s="13" t="s">
        <v>87</v>
      </c>
      <c r="AY342" s="251" t="s">
        <v>188</v>
      </c>
    </row>
    <row r="343" s="2" customFormat="1" ht="21.75" customHeight="1">
      <c r="A343" s="40"/>
      <c r="B343" s="41"/>
      <c r="C343" s="212" t="s">
        <v>572</v>
      </c>
      <c r="D343" s="212" t="s">
        <v>182</v>
      </c>
      <c r="E343" s="213" t="s">
        <v>573</v>
      </c>
      <c r="F343" s="214" t="s">
        <v>574</v>
      </c>
      <c r="G343" s="215" t="s">
        <v>108</v>
      </c>
      <c r="H343" s="216">
        <v>3432.5999999999999</v>
      </c>
      <c r="I343" s="217"/>
      <c r="J343" s="218">
        <f>ROUND(I343*H343,2)</f>
        <v>0</v>
      </c>
      <c r="K343" s="214" t="s">
        <v>186</v>
      </c>
      <c r="L343" s="46"/>
      <c r="M343" s="219" t="s">
        <v>39</v>
      </c>
      <c r="N343" s="220" t="s">
        <v>53</v>
      </c>
      <c r="O343" s="86"/>
      <c r="P343" s="221">
        <f>O343*H343</f>
        <v>0</v>
      </c>
      <c r="Q343" s="221">
        <v>0</v>
      </c>
      <c r="R343" s="221">
        <f>Q343*H343</f>
        <v>0</v>
      </c>
      <c r="S343" s="221">
        <v>0</v>
      </c>
      <c r="T343" s="221">
        <f>S343*H343</f>
        <v>0</v>
      </c>
      <c r="U343" s="222" t="s">
        <v>39</v>
      </c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3" t="s">
        <v>187</v>
      </c>
      <c r="AT343" s="223" t="s">
        <v>182</v>
      </c>
      <c r="AU343" s="223" t="s">
        <v>89</v>
      </c>
      <c r="AY343" s="18" t="s">
        <v>188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8" t="s">
        <v>187</v>
      </c>
      <c r="BK343" s="224">
        <f>ROUND(I343*H343,2)</f>
        <v>0</v>
      </c>
      <c r="BL343" s="18" t="s">
        <v>187</v>
      </c>
      <c r="BM343" s="223" t="s">
        <v>575</v>
      </c>
    </row>
    <row r="344" s="2" customFormat="1">
      <c r="A344" s="40"/>
      <c r="B344" s="41"/>
      <c r="C344" s="42"/>
      <c r="D344" s="225" t="s">
        <v>190</v>
      </c>
      <c r="E344" s="42"/>
      <c r="F344" s="226" t="s">
        <v>576</v>
      </c>
      <c r="G344" s="42"/>
      <c r="H344" s="42"/>
      <c r="I344" s="149"/>
      <c r="J344" s="42"/>
      <c r="K344" s="42"/>
      <c r="L344" s="46"/>
      <c r="M344" s="227"/>
      <c r="N344" s="228"/>
      <c r="O344" s="86"/>
      <c r="P344" s="86"/>
      <c r="Q344" s="86"/>
      <c r="R344" s="86"/>
      <c r="S344" s="86"/>
      <c r="T344" s="86"/>
      <c r="U344" s="87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190</v>
      </c>
      <c r="AU344" s="18" t="s">
        <v>89</v>
      </c>
    </row>
    <row r="345" s="2" customFormat="1">
      <c r="A345" s="40"/>
      <c r="B345" s="41"/>
      <c r="C345" s="42"/>
      <c r="D345" s="225" t="s">
        <v>192</v>
      </c>
      <c r="E345" s="42"/>
      <c r="F345" s="229" t="s">
        <v>577</v>
      </c>
      <c r="G345" s="42"/>
      <c r="H345" s="42"/>
      <c r="I345" s="149"/>
      <c r="J345" s="42"/>
      <c r="K345" s="42"/>
      <c r="L345" s="46"/>
      <c r="M345" s="227"/>
      <c r="N345" s="228"/>
      <c r="O345" s="86"/>
      <c r="P345" s="86"/>
      <c r="Q345" s="86"/>
      <c r="R345" s="86"/>
      <c r="S345" s="86"/>
      <c r="T345" s="86"/>
      <c r="U345" s="87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8" t="s">
        <v>192</v>
      </c>
      <c r="AU345" s="18" t="s">
        <v>89</v>
      </c>
    </row>
    <row r="346" s="14" customFormat="1">
      <c r="A346" s="14"/>
      <c r="B346" s="262"/>
      <c r="C346" s="263"/>
      <c r="D346" s="225" t="s">
        <v>199</v>
      </c>
      <c r="E346" s="264" t="s">
        <v>39</v>
      </c>
      <c r="F346" s="265" t="s">
        <v>264</v>
      </c>
      <c r="G346" s="263"/>
      <c r="H346" s="264" t="s">
        <v>39</v>
      </c>
      <c r="I346" s="266"/>
      <c r="J346" s="263"/>
      <c r="K346" s="263"/>
      <c r="L346" s="267"/>
      <c r="M346" s="268"/>
      <c r="N346" s="269"/>
      <c r="O346" s="269"/>
      <c r="P346" s="269"/>
      <c r="Q346" s="269"/>
      <c r="R346" s="269"/>
      <c r="S346" s="269"/>
      <c r="T346" s="269"/>
      <c r="U346" s="270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199</v>
      </c>
      <c r="AU346" s="271" t="s">
        <v>89</v>
      </c>
      <c r="AV346" s="14" t="s">
        <v>87</v>
      </c>
      <c r="AW346" s="14" t="s">
        <v>41</v>
      </c>
      <c r="AX346" s="14" t="s">
        <v>80</v>
      </c>
      <c r="AY346" s="271" t="s">
        <v>188</v>
      </c>
    </row>
    <row r="347" s="12" customFormat="1">
      <c r="A347" s="12"/>
      <c r="B347" s="230"/>
      <c r="C347" s="231"/>
      <c r="D347" s="225" t="s">
        <v>199</v>
      </c>
      <c r="E347" s="232" t="s">
        <v>39</v>
      </c>
      <c r="F347" s="233" t="s">
        <v>578</v>
      </c>
      <c r="G347" s="231"/>
      <c r="H347" s="234">
        <v>2514.5999999999999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8"/>
      <c r="U347" s="239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40" t="s">
        <v>199</v>
      </c>
      <c r="AU347" s="240" t="s">
        <v>89</v>
      </c>
      <c r="AV347" s="12" t="s">
        <v>89</v>
      </c>
      <c r="AW347" s="12" t="s">
        <v>41</v>
      </c>
      <c r="AX347" s="12" t="s">
        <v>80</v>
      </c>
      <c r="AY347" s="240" t="s">
        <v>188</v>
      </c>
    </row>
    <row r="348" s="12" customFormat="1">
      <c r="A348" s="12"/>
      <c r="B348" s="230"/>
      <c r="C348" s="231"/>
      <c r="D348" s="225" t="s">
        <v>199</v>
      </c>
      <c r="E348" s="232" t="s">
        <v>39</v>
      </c>
      <c r="F348" s="233" t="s">
        <v>579</v>
      </c>
      <c r="G348" s="231"/>
      <c r="H348" s="234">
        <v>810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8"/>
      <c r="U348" s="239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40" t="s">
        <v>199</v>
      </c>
      <c r="AU348" s="240" t="s">
        <v>89</v>
      </c>
      <c r="AV348" s="12" t="s">
        <v>89</v>
      </c>
      <c r="AW348" s="12" t="s">
        <v>41</v>
      </c>
      <c r="AX348" s="12" t="s">
        <v>80</v>
      </c>
      <c r="AY348" s="240" t="s">
        <v>188</v>
      </c>
    </row>
    <row r="349" s="12" customFormat="1">
      <c r="A349" s="12"/>
      <c r="B349" s="230"/>
      <c r="C349" s="231"/>
      <c r="D349" s="225" t="s">
        <v>199</v>
      </c>
      <c r="E349" s="232" t="s">
        <v>39</v>
      </c>
      <c r="F349" s="233" t="s">
        <v>580</v>
      </c>
      <c r="G349" s="231"/>
      <c r="H349" s="234">
        <v>108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8"/>
      <c r="U349" s="239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40" t="s">
        <v>199</v>
      </c>
      <c r="AU349" s="240" t="s">
        <v>89</v>
      </c>
      <c r="AV349" s="12" t="s">
        <v>89</v>
      </c>
      <c r="AW349" s="12" t="s">
        <v>41</v>
      </c>
      <c r="AX349" s="12" t="s">
        <v>80</v>
      </c>
      <c r="AY349" s="240" t="s">
        <v>188</v>
      </c>
    </row>
    <row r="350" s="13" customFormat="1">
      <c r="A350" s="13"/>
      <c r="B350" s="241"/>
      <c r="C350" s="242"/>
      <c r="D350" s="225" t="s">
        <v>199</v>
      </c>
      <c r="E350" s="243" t="s">
        <v>106</v>
      </c>
      <c r="F350" s="244" t="s">
        <v>201</v>
      </c>
      <c r="G350" s="242"/>
      <c r="H350" s="245">
        <v>3432.5999999999999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49"/>
      <c r="U350" s="250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199</v>
      </c>
      <c r="AU350" s="251" t="s">
        <v>89</v>
      </c>
      <c r="AV350" s="13" t="s">
        <v>187</v>
      </c>
      <c r="AW350" s="13" t="s">
        <v>41</v>
      </c>
      <c r="AX350" s="13" t="s">
        <v>87</v>
      </c>
      <c r="AY350" s="251" t="s">
        <v>188</v>
      </c>
    </row>
    <row r="351" s="2" customFormat="1" ht="33" customHeight="1">
      <c r="A351" s="40"/>
      <c r="B351" s="41"/>
      <c r="C351" s="212" t="s">
        <v>581</v>
      </c>
      <c r="D351" s="212" t="s">
        <v>182</v>
      </c>
      <c r="E351" s="213" t="s">
        <v>582</v>
      </c>
      <c r="F351" s="214" t="s">
        <v>583</v>
      </c>
      <c r="G351" s="215" t="s">
        <v>108</v>
      </c>
      <c r="H351" s="216">
        <v>6.3099999999999996</v>
      </c>
      <c r="I351" s="217"/>
      <c r="J351" s="218">
        <f>ROUND(I351*H351,2)</f>
        <v>0</v>
      </c>
      <c r="K351" s="214" t="s">
        <v>186</v>
      </c>
      <c r="L351" s="46"/>
      <c r="M351" s="219" t="s">
        <v>39</v>
      </c>
      <c r="N351" s="220" t="s">
        <v>53</v>
      </c>
      <c r="O351" s="86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1">
        <f>S351*H351</f>
        <v>0</v>
      </c>
      <c r="U351" s="222" t="s">
        <v>39</v>
      </c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3" t="s">
        <v>187</v>
      </c>
      <c r="AT351" s="223" t="s">
        <v>182</v>
      </c>
      <c r="AU351" s="223" t="s">
        <v>89</v>
      </c>
      <c r="AY351" s="18" t="s">
        <v>188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8" t="s">
        <v>187</v>
      </c>
      <c r="BK351" s="224">
        <f>ROUND(I351*H351,2)</f>
        <v>0</v>
      </c>
      <c r="BL351" s="18" t="s">
        <v>187</v>
      </c>
      <c r="BM351" s="223" t="s">
        <v>584</v>
      </c>
    </row>
    <row r="352" s="2" customFormat="1">
      <c r="A352" s="40"/>
      <c r="B352" s="41"/>
      <c r="C352" s="42"/>
      <c r="D352" s="225" t="s">
        <v>190</v>
      </c>
      <c r="E352" s="42"/>
      <c r="F352" s="226" t="s">
        <v>585</v>
      </c>
      <c r="G352" s="42"/>
      <c r="H352" s="42"/>
      <c r="I352" s="149"/>
      <c r="J352" s="42"/>
      <c r="K352" s="42"/>
      <c r="L352" s="46"/>
      <c r="M352" s="227"/>
      <c r="N352" s="228"/>
      <c r="O352" s="86"/>
      <c r="P352" s="86"/>
      <c r="Q352" s="86"/>
      <c r="R352" s="86"/>
      <c r="S352" s="86"/>
      <c r="T352" s="86"/>
      <c r="U352" s="87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190</v>
      </c>
      <c r="AU352" s="18" t="s">
        <v>89</v>
      </c>
    </row>
    <row r="353" s="2" customFormat="1">
      <c r="A353" s="40"/>
      <c r="B353" s="41"/>
      <c r="C353" s="42"/>
      <c r="D353" s="225" t="s">
        <v>192</v>
      </c>
      <c r="E353" s="42"/>
      <c r="F353" s="229" t="s">
        <v>586</v>
      </c>
      <c r="G353" s="42"/>
      <c r="H353" s="42"/>
      <c r="I353" s="149"/>
      <c r="J353" s="42"/>
      <c r="K353" s="42"/>
      <c r="L353" s="46"/>
      <c r="M353" s="227"/>
      <c r="N353" s="228"/>
      <c r="O353" s="86"/>
      <c r="P353" s="86"/>
      <c r="Q353" s="86"/>
      <c r="R353" s="86"/>
      <c r="S353" s="86"/>
      <c r="T353" s="86"/>
      <c r="U353" s="87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192</v>
      </c>
      <c r="AU353" s="18" t="s">
        <v>89</v>
      </c>
    </row>
    <row r="354" s="12" customFormat="1">
      <c r="A354" s="12"/>
      <c r="B354" s="230"/>
      <c r="C354" s="231"/>
      <c r="D354" s="225" t="s">
        <v>199</v>
      </c>
      <c r="E354" s="232" t="s">
        <v>39</v>
      </c>
      <c r="F354" s="233" t="s">
        <v>158</v>
      </c>
      <c r="G354" s="231"/>
      <c r="H354" s="234">
        <v>6.3099999999999996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8"/>
      <c r="U354" s="239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40" t="s">
        <v>199</v>
      </c>
      <c r="AU354" s="240" t="s">
        <v>89</v>
      </c>
      <c r="AV354" s="12" t="s">
        <v>89</v>
      </c>
      <c r="AW354" s="12" t="s">
        <v>41</v>
      </c>
      <c r="AX354" s="12" t="s">
        <v>80</v>
      </c>
      <c r="AY354" s="240" t="s">
        <v>188</v>
      </c>
    </row>
    <row r="355" s="13" customFormat="1">
      <c r="A355" s="13"/>
      <c r="B355" s="241"/>
      <c r="C355" s="242"/>
      <c r="D355" s="225" t="s">
        <v>199</v>
      </c>
      <c r="E355" s="243" t="s">
        <v>39</v>
      </c>
      <c r="F355" s="244" t="s">
        <v>201</v>
      </c>
      <c r="G355" s="242"/>
      <c r="H355" s="245">
        <v>6.3099999999999996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49"/>
      <c r="U355" s="250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199</v>
      </c>
      <c r="AU355" s="251" t="s">
        <v>89</v>
      </c>
      <c r="AV355" s="13" t="s">
        <v>187</v>
      </c>
      <c r="AW355" s="13" t="s">
        <v>41</v>
      </c>
      <c r="AX355" s="13" t="s">
        <v>87</v>
      </c>
      <c r="AY355" s="251" t="s">
        <v>188</v>
      </c>
    </row>
    <row r="356" s="2" customFormat="1" ht="21.75" customHeight="1">
      <c r="A356" s="40"/>
      <c r="B356" s="41"/>
      <c r="C356" s="212" t="s">
        <v>587</v>
      </c>
      <c r="D356" s="212" t="s">
        <v>182</v>
      </c>
      <c r="E356" s="213" t="s">
        <v>588</v>
      </c>
      <c r="F356" s="214" t="s">
        <v>589</v>
      </c>
      <c r="G356" s="215" t="s">
        <v>108</v>
      </c>
      <c r="H356" s="216">
        <v>3432.5999999999999</v>
      </c>
      <c r="I356" s="217"/>
      <c r="J356" s="218">
        <f>ROUND(I356*H356,2)</f>
        <v>0</v>
      </c>
      <c r="K356" s="214" t="s">
        <v>186</v>
      </c>
      <c r="L356" s="46"/>
      <c r="M356" s="219" t="s">
        <v>39</v>
      </c>
      <c r="N356" s="220" t="s">
        <v>53</v>
      </c>
      <c r="O356" s="86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1">
        <f>S356*H356</f>
        <v>0</v>
      </c>
      <c r="U356" s="222" t="s">
        <v>39</v>
      </c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3" t="s">
        <v>187</v>
      </c>
      <c r="AT356" s="223" t="s">
        <v>182</v>
      </c>
      <c r="AU356" s="223" t="s">
        <v>89</v>
      </c>
      <c r="AY356" s="18" t="s">
        <v>188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8" t="s">
        <v>187</v>
      </c>
      <c r="BK356" s="224">
        <f>ROUND(I356*H356,2)</f>
        <v>0</v>
      </c>
      <c r="BL356" s="18" t="s">
        <v>187</v>
      </c>
      <c r="BM356" s="223" t="s">
        <v>590</v>
      </c>
    </row>
    <row r="357" s="2" customFormat="1">
      <c r="A357" s="40"/>
      <c r="B357" s="41"/>
      <c r="C357" s="42"/>
      <c r="D357" s="225" t="s">
        <v>190</v>
      </c>
      <c r="E357" s="42"/>
      <c r="F357" s="226" t="s">
        <v>591</v>
      </c>
      <c r="G357" s="42"/>
      <c r="H357" s="42"/>
      <c r="I357" s="149"/>
      <c r="J357" s="42"/>
      <c r="K357" s="42"/>
      <c r="L357" s="46"/>
      <c r="M357" s="227"/>
      <c r="N357" s="228"/>
      <c r="O357" s="86"/>
      <c r="P357" s="86"/>
      <c r="Q357" s="86"/>
      <c r="R357" s="86"/>
      <c r="S357" s="86"/>
      <c r="T357" s="86"/>
      <c r="U357" s="87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190</v>
      </c>
      <c r="AU357" s="18" t="s">
        <v>89</v>
      </c>
    </row>
    <row r="358" s="2" customFormat="1">
      <c r="A358" s="40"/>
      <c r="B358" s="41"/>
      <c r="C358" s="42"/>
      <c r="D358" s="225" t="s">
        <v>192</v>
      </c>
      <c r="E358" s="42"/>
      <c r="F358" s="229" t="s">
        <v>592</v>
      </c>
      <c r="G358" s="42"/>
      <c r="H358" s="42"/>
      <c r="I358" s="149"/>
      <c r="J358" s="42"/>
      <c r="K358" s="42"/>
      <c r="L358" s="46"/>
      <c r="M358" s="227"/>
      <c r="N358" s="228"/>
      <c r="O358" s="86"/>
      <c r="P358" s="86"/>
      <c r="Q358" s="86"/>
      <c r="R358" s="86"/>
      <c r="S358" s="86"/>
      <c r="T358" s="86"/>
      <c r="U358" s="87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192</v>
      </c>
      <c r="AU358" s="18" t="s">
        <v>89</v>
      </c>
    </row>
    <row r="359" s="12" customFormat="1">
      <c r="A359" s="12"/>
      <c r="B359" s="230"/>
      <c r="C359" s="231"/>
      <c r="D359" s="225" t="s">
        <v>199</v>
      </c>
      <c r="E359" s="232" t="s">
        <v>39</v>
      </c>
      <c r="F359" s="233" t="s">
        <v>152</v>
      </c>
      <c r="G359" s="231"/>
      <c r="H359" s="234">
        <v>1.272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8"/>
      <c r="U359" s="239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40" t="s">
        <v>199</v>
      </c>
      <c r="AU359" s="240" t="s">
        <v>89</v>
      </c>
      <c r="AV359" s="12" t="s">
        <v>89</v>
      </c>
      <c r="AW359" s="12" t="s">
        <v>41</v>
      </c>
      <c r="AX359" s="12" t="s">
        <v>80</v>
      </c>
      <c r="AY359" s="240" t="s">
        <v>188</v>
      </c>
    </row>
    <row r="360" s="12" customFormat="1">
      <c r="A360" s="12"/>
      <c r="B360" s="230"/>
      <c r="C360" s="231"/>
      <c r="D360" s="225" t="s">
        <v>199</v>
      </c>
      <c r="E360" s="232" t="s">
        <v>39</v>
      </c>
      <c r="F360" s="233" t="s">
        <v>106</v>
      </c>
      <c r="G360" s="231"/>
      <c r="H360" s="234">
        <v>3432.5999999999999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8"/>
      <c r="U360" s="239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40" t="s">
        <v>199</v>
      </c>
      <c r="AU360" s="240" t="s">
        <v>89</v>
      </c>
      <c r="AV360" s="12" t="s">
        <v>89</v>
      </c>
      <c r="AW360" s="12" t="s">
        <v>41</v>
      </c>
      <c r="AX360" s="12" t="s">
        <v>87</v>
      </c>
      <c r="AY360" s="240" t="s">
        <v>188</v>
      </c>
    </row>
    <row r="361" s="2" customFormat="1" ht="21.75" customHeight="1">
      <c r="A361" s="40"/>
      <c r="B361" s="41"/>
      <c r="C361" s="212" t="s">
        <v>593</v>
      </c>
      <c r="D361" s="212" t="s">
        <v>182</v>
      </c>
      <c r="E361" s="213" t="s">
        <v>594</v>
      </c>
      <c r="F361" s="214" t="s">
        <v>595</v>
      </c>
      <c r="G361" s="215" t="s">
        <v>108</v>
      </c>
      <c r="H361" s="216">
        <v>6.3099999999999996</v>
      </c>
      <c r="I361" s="217"/>
      <c r="J361" s="218">
        <f>ROUND(I361*H361,2)</f>
        <v>0</v>
      </c>
      <c r="K361" s="214" t="s">
        <v>186</v>
      </c>
      <c r="L361" s="46"/>
      <c r="M361" s="219" t="s">
        <v>39</v>
      </c>
      <c r="N361" s="220" t="s">
        <v>53</v>
      </c>
      <c r="O361" s="86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1">
        <f>S361*H361</f>
        <v>0</v>
      </c>
      <c r="U361" s="222" t="s">
        <v>39</v>
      </c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3" t="s">
        <v>187</v>
      </c>
      <c r="AT361" s="223" t="s">
        <v>182</v>
      </c>
      <c r="AU361" s="223" t="s">
        <v>89</v>
      </c>
      <c r="AY361" s="18" t="s">
        <v>188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8" t="s">
        <v>187</v>
      </c>
      <c r="BK361" s="224">
        <f>ROUND(I361*H361,2)</f>
        <v>0</v>
      </c>
      <c r="BL361" s="18" t="s">
        <v>187</v>
      </c>
      <c r="BM361" s="223" t="s">
        <v>596</v>
      </c>
    </row>
    <row r="362" s="2" customFormat="1">
      <c r="A362" s="40"/>
      <c r="B362" s="41"/>
      <c r="C362" s="42"/>
      <c r="D362" s="225" t="s">
        <v>190</v>
      </c>
      <c r="E362" s="42"/>
      <c r="F362" s="226" t="s">
        <v>597</v>
      </c>
      <c r="G362" s="42"/>
      <c r="H362" s="42"/>
      <c r="I362" s="149"/>
      <c r="J362" s="42"/>
      <c r="K362" s="42"/>
      <c r="L362" s="46"/>
      <c r="M362" s="227"/>
      <c r="N362" s="228"/>
      <c r="O362" s="86"/>
      <c r="P362" s="86"/>
      <c r="Q362" s="86"/>
      <c r="R362" s="86"/>
      <c r="S362" s="86"/>
      <c r="T362" s="86"/>
      <c r="U362" s="87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190</v>
      </c>
      <c r="AU362" s="18" t="s">
        <v>89</v>
      </c>
    </row>
    <row r="363" s="2" customFormat="1">
      <c r="A363" s="40"/>
      <c r="B363" s="41"/>
      <c r="C363" s="42"/>
      <c r="D363" s="225" t="s">
        <v>192</v>
      </c>
      <c r="E363" s="42"/>
      <c r="F363" s="229" t="s">
        <v>598</v>
      </c>
      <c r="G363" s="42"/>
      <c r="H363" s="42"/>
      <c r="I363" s="149"/>
      <c r="J363" s="42"/>
      <c r="K363" s="42"/>
      <c r="L363" s="46"/>
      <c r="M363" s="227"/>
      <c r="N363" s="228"/>
      <c r="O363" s="86"/>
      <c r="P363" s="86"/>
      <c r="Q363" s="86"/>
      <c r="R363" s="86"/>
      <c r="S363" s="86"/>
      <c r="T363" s="86"/>
      <c r="U363" s="87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8" t="s">
        <v>192</v>
      </c>
      <c r="AU363" s="18" t="s">
        <v>89</v>
      </c>
    </row>
    <row r="364" s="12" customFormat="1">
      <c r="A364" s="12"/>
      <c r="B364" s="230"/>
      <c r="C364" s="231"/>
      <c r="D364" s="225" t="s">
        <v>199</v>
      </c>
      <c r="E364" s="232" t="s">
        <v>39</v>
      </c>
      <c r="F364" s="233" t="s">
        <v>155</v>
      </c>
      <c r="G364" s="231"/>
      <c r="H364" s="234">
        <v>3.2799999999999998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8"/>
      <c r="U364" s="239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40" t="s">
        <v>199</v>
      </c>
      <c r="AU364" s="240" t="s">
        <v>89</v>
      </c>
      <c r="AV364" s="12" t="s">
        <v>89</v>
      </c>
      <c r="AW364" s="12" t="s">
        <v>41</v>
      </c>
      <c r="AX364" s="12" t="s">
        <v>80</v>
      </c>
      <c r="AY364" s="240" t="s">
        <v>188</v>
      </c>
    </row>
    <row r="365" s="12" customFormat="1">
      <c r="A365" s="12"/>
      <c r="B365" s="230"/>
      <c r="C365" s="231"/>
      <c r="D365" s="225" t="s">
        <v>199</v>
      </c>
      <c r="E365" s="232" t="s">
        <v>39</v>
      </c>
      <c r="F365" s="233" t="s">
        <v>599</v>
      </c>
      <c r="G365" s="231"/>
      <c r="H365" s="234">
        <v>1.45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8"/>
      <c r="U365" s="239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40" t="s">
        <v>199</v>
      </c>
      <c r="AU365" s="240" t="s">
        <v>89</v>
      </c>
      <c r="AV365" s="12" t="s">
        <v>89</v>
      </c>
      <c r="AW365" s="12" t="s">
        <v>41</v>
      </c>
      <c r="AX365" s="12" t="s">
        <v>80</v>
      </c>
      <c r="AY365" s="240" t="s">
        <v>188</v>
      </c>
    </row>
    <row r="366" s="12" customFormat="1">
      <c r="A366" s="12"/>
      <c r="B366" s="230"/>
      <c r="C366" s="231"/>
      <c r="D366" s="225" t="s">
        <v>199</v>
      </c>
      <c r="E366" s="232" t="s">
        <v>39</v>
      </c>
      <c r="F366" s="233" t="s">
        <v>600</v>
      </c>
      <c r="G366" s="231"/>
      <c r="H366" s="234">
        <v>1.5800000000000001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8"/>
      <c r="U366" s="239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40" t="s">
        <v>199</v>
      </c>
      <c r="AU366" s="240" t="s">
        <v>89</v>
      </c>
      <c r="AV366" s="12" t="s">
        <v>89</v>
      </c>
      <c r="AW366" s="12" t="s">
        <v>41</v>
      </c>
      <c r="AX366" s="12" t="s">
        <v>80</v>
      </c>
      <c r="AY366" s="240" t="s">
        <v>188</v>
      </c>
    </row>
    <row r="367" s="13" customFormat="1">
      <c r="A367" s="13"/>
      <c r="B367" s="241"/>
      <c r="C367" s="242"/>
      <c r="D367" s="225" t="s">
        <v>199</v>
      </c>
      <c r="E367" s="243" t="s">
        <v>158</v>
      </c>
      <c r="F367" s="244" t="s">
        <v>201</v>
      </c>
      <c r="G367" s="242"/>
      <c r="H367" s="245">
        <v>6.3099999999999996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49"/>
      <c r="U367" s="250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199</v>
      </c>
      <c r="AU367" s="251" t="s">
        <v>89</v>
      </c>
      <c r="AV367" s="13" t="s">
        <v>187</v>
      </c>
      <c r="AW367" s="13" t="s">
        <v>41</v>
      </c>
      <c r="AX367" s="13" t="s">
        <v>87</v>
      </c>
      <c r="AY367" s="251" t="s">
        <v>188</v>
      </c>
    </row>
    <row r="368" s="2" customFormat="1" ht="21.75" customHeight="1">
      <c r="A368" s="40"/>
      <c r="B368" s="41"/>
      <c r="C368" s="212" t="s">
        <v>601</v>
      </c>
      <c r="D368" s="212" t="s">
        <v>182</v>
      </c>
      <c r="E368" s="213" t="s">
        <v>602</v>
      </c>
      <c r="F368" s="214" t="s">
        <v>603</v>
      </c>
      <c r="G368" s="215" t="s">
        <v>108</v>
      </c>
      <c r="H368" s="216">
        <v>3432.5999999999999</v>
      </c>
      <c r="I368" s="217"/>
      <c r="J368" s="218">
        <f>ROUND(I368*H368,2)</f>
        <v>0</v>
      </c>
      <c r="K368" s="214" t="s">
        <v>186</v>
      </c>
      <c r="L368" s="46"/>
      <c r="M368" s="219" t="s">
        <v>39</v>
      </c>
      <c r="N368" s="220" t="s">
        <v>53</v>
      </c>
      <c r="O368" s="86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1">
        <f>S368*H368</f>
        <v>0</v>
      </c>
      <c r="U368" s="222" t="s">
        <v>39</v>
      </c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3" t="s">
        <v>187</v>
      </c>
      <c r="AT368" s="223" t="s">
        <v>182</v>
      </c>
      <c r="AU368" s="223" t="s">
        <v>89</v>
      </c>
      <c r="AY368" s="18" t="s">
        <v>188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187</v>
      </c>
      <c r="BK368" s="224">
        <f>ROUND(I368*H368,2)</f>
        <v>0</v>
      </c>
      <c r="BL368" s="18" t="s">
        <v>187</v>
      </c>
      <c r="BM368" s="223" t="s">
        <v>604</v>
      </c>
    </row>
    <row r="369" s="2" customFormat="1">
      <c r="A369" s="40"/>
      <c r="B369" s="41"/>
      <c r="C369" s="42"/>
      <c r="D369" s="225" t="s">
        <v>190</v>
      </c>
      <c r="E369" s="42"/>
      <c r="F369" s="226" t="s">
        <v>605</v>
      </c>
      <c r="G369" s="42"/>
      <c r="H369" s="42"/>
      <c r="I369" s="149"/>
      <c r="J369" s="42"/>
      <c r="K369" s="42"/>
      <c r="L369" s="46"/>
      <c r="M369" s="227"/>
      <c r="N369" s="228"/>
      <c r="O369" s="86"/>
      <c r="P369" s="86"/>
      <c r="Q369" s="86"/>
      <c r="R369" s="86"/>
      <c r="S369" s="86"/>
      <c r="T369" s="86"/>
      <c r="U369" s="87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190</v>
      </c>
      <c r="AU369" s="18" t="s">
        <v>89</v>
      </c>
    </row>
    <row r="370" s="2" customFormat="1">
      <c r="A370" s="40"/>
      <c r="B370" s="41"/>
      <c r="C370" s="42"/>
      <c r="D370" s="225" t="s">
        <v>192</v>
      </c>
      <c r="E370" s="42"/>
      <c r="F370" s="229" t="s">
        <v>606</v>
      </c>
      <c r="G370" s="42"/>
      <c r="H370" s="42"/>
      <c r="I370" s="149"/>
      <c r="J370" s="42"/>
      <c r="K370" s="42"/>
      <c r="L370" s="46"/>
      <c r="M370" s="227"/>
      <c r="N370" s="228"/>
      <c r="O370" s="86"/>
      <c r="P370" s="86"/>
      <c r="Q370" s="86"/>
      <c r="R370" s="86"/>
      <c r="S370" s="86"/>
      <c r="T370" s="86"/>
      <c r="U370" s="87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192</v>
      </c>
      <c r="AU370" s="18" t="s">
        <v>89</v>
      </c>
    </row>
    <row r="371" s="12" customFormat="1">
      <c r="A371" s="12"/>
      <c r="B371" s="230"/>
      <c r="C371" s="231"/>
      <c r="D371" s="225" t="s">
        <v>199</v>
      </c>
      <c r="E371" s="232" t="s">
        <v>39</v>
      </c>
      <c r="F371" s="233" t="s">
        <v>106</v>
      </c>
      <c r="G371" s="231"/>
      <c r="H371" s="234">
        <v>3432.5999999999999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8"/>
      <c r="U371" s="239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40" t="s">
        <v>199</v>
      </c>
      <c r="AU371" s="240" t="s">
        <v>89</v>
      </c>
      <c r="AV371" s="12" t="s">
        <v>89</v>
      </c>
      <c r="AW371" s="12" t="s">
        <v>41</v>
      </c>
      <c r="AX371" s="12" t="s">
        <v>87</v>
      </c>
      <c r="AY371" s="240" t="s">
        <v>188</v>
      </c>
    </row>
    <row r="372" s="2" customFormat="1" ht="21.75" customHeight="1">
      <c r="A372" s="40"/>
      <c r="B372" s="41"/>
      <c r="C372" s="212" t="s">
        <v>607</v>
      </c>
      <c r="D372" s="212" t="s">
        <v>182</v>
      </c>
      <c r="E372" s="213" t="s">
        <v>608</v>
      </c>
      <c r="F372" s="214" t="s">
        <v>609</v>
      </c>
      <c r="G372" s="215" t="s">
        <v>108</v>
      </c>
      <c r="H372" s="216">
        <v>1.272</v>
      </c>
      <c r="I372" s="217"/>
      <c r="J372" s="218">
        <f>ROUND(I372*H372,2)</f>
        <v>0</v>
      </c>
      <c r="K372" s="214" t="s">
        <v>186</v>
      </c>
      <c r="L372" s="46"/>
      <c r="M372" s="219" t="s">
        <v>39</v>
      </c>
      <c r="N372" s="220" t="s">
        <v>53</v>
      </c>
      <c r="O372" s="86"/>
      <c r="P372" s="221">
        <f>O372*H372</f>
        <v>0</v>
      </c>
      <c r="Q372" s="221">
        <v>0</v>
      </c>
      <c r="R372" s="221">
        <f>Q372*H372</f>
        <v>0</v>
      </c>
      <c r="S372" s="221">
        <v>0</v>
      </c>
      <c r="T372" s="221">
        <f>S372*H372</f>
        <v>0</v>
      </c>
      <c r="U372" s="222" t="s">
        <v>39</v>
      </c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3" t="s">
        <v>187</v>
      </c>
      <c r="AT372" s="223" t="s">
        <v>182</v>
      </c>
      <c r="AU372" s="223" t="s">
        <v>89</v>
      </c>
      <c r="AY372" s="18" t="s">
        <v>188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8" t="s">
        <v>187</v>
      </c>
      <c r="BK372" s="224">
        <f>ROUND(I372*H372,2)</f>
        <v>0</v>
      </c>
      <c r="BL372" s="18" t="s">
        <v>187</v>
      </c>
      <c r="BM372" s="223" t="s">
        <v>610</v>
      </c>
    </row>
    <row r="373" s="2" customFormat="1">
      <c r="A373" s="40"/>
      <c r="B373" s="41"/>
      <c r="C373" s="42"/>
      <c r="D373" s="225" t="s">
        <v>190</v>
      </c>
      <c r="E373" s="42"/>
      <c r="F373" s="226" t="s">
        <v>611</v>
      </c>
      <c r="G373" s="42"/>
      <c r="H373" s="42"/>
      <c r="I373" s="149"/>
      <c r="J373" s="42"/>
      <c r="K373" s="42"/>
      <c r="L373" s="46"/>
      <c r="M373" s="227"/>
      <c r="N373" s="228"/>
      <c r="O373" s="86"/>
      <c r="P373" s="86"/>
      <c r="Q373" s="86"/>
      <c r="R373" s="86"/>
      <c r="S373" s="86"/>
      <c r="T373" s="86"/>
      <c r="U373" s="87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190</v>
      </c>
      <c r="AU373" s="18" t="s">
        <v>89</v>
      </c>
    </row>
    <row r="374" s="2" customFormat="1">
      <c r="A374" s="40"/>
      <c r="B374" s="41"/>
      <c r="C374" s="42"/>
      <c r="D374" s="225" t="s">
        <v>192</v>
      </c>
      <c r="E374" s="42"/>
      <c r="F374" s="229" t="s">
        <v>612</v>
      </c>
      <c r="G374" s="42"/>
      <c r="H374" s="42"/>
      <c r="I374" s="149"/>
      <c r="J374" s="42"/>
      <c r="K374" s="42"/>
      <c r="L374" s="46"/>
      <c r="M374" s="227"/>
      <c r="N374" s="228"/>
      <c r="O374" s="86"/>
      <c r="P374" s="86"/>
      <c r="Q374" s="86"/>
      <c r="R374" s="86"/>
      <c r="S374" s="86"/>
      <c r="T374" s="86"/>
      <c r="U374" s="87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192</v>
      </c>
      <c r="AU374" s="18" t="s">
        <v>89</v>
      </c>
    </row>
    <row r="375" s="12" customFormat="1">
      <c r="A375" s="12"/>
      <c r="B375" s="230"/>
      <c r="C375" s="231"/>
      <c r="D375" s="225" t="s">
        <v>199</v>
      </c>
      <c r="E375" s="232" t="s">
        <v>39</v>
      </c>
      <c r="F375" s="233" t="s">
        <v>613</v>
      </c>
      <c r="G375" s="231"/>
      <c r="H375" s="234">
        <v>0.91700000000000004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8"/>
      <c r="U375" s="239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40" t="s">
        <v>199</v>
      </c>
      <c r="AU375" s="240" t="s">
        <v>89</v>
      </c>
      <c r="AV375" s="12" t="s">
        <v>89</v>
      </c>
      <c r="AW375" s="12" t="s">
        <v>41</v>
      </c>
      <c r="AX375" s="12" t="s">
        <v>80</v>
      </c>
      <c r="AY375" s="240" t="s">
        <v>188</v>
      </c>
    </row>
    <row r="376" s="12" customFormat="1">
      <c r="A376" s="12"/>
      <c r="B376" s="230"/>
      <c r="C376" s="231"/>
      <c r="D376" s="225" t="s">
        <v>199</v>
      </c>
      <c r="E376" s="232" t="s">
        <v>39</v>
      </c>
      <c r="F376" s="233" t="s">
        <v>614</v>
      </c>
      <c r="G376" s="231"/>
      <c r="H376" s="234">
        <v>0.02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8"/>
      <c r="U376" s="239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40" t="s">
        <v>199</v>
      </c>
      <c r="AU376" s="240" t="s">
        <v>89</v>
      </c>
      <c r="AV376" s="12" t="s">
        <v>89</v>
      </c>
      <c r="AW376" s="12" t="s">
        <v>41</v>
      </c>
      <c r="AX376" s="12" t="s">
        <v>80</v>
      </c>
      <c r="AY376" s="240" t="s">
        <v>188</v>
      </c>
    </row>
    <row r="377" s="12" customFormat="1">
      <c r="A377" s="12"/>
      <c r="B377" s="230"/>
      <c r="C377" s="231"/>
      <c r="D377" s="225" t="s">
        <v>199</v>
      </c>
      <c r="E377" s="232" t="s">
        <v>39</v>
      </c>
      <c r="F377" s="233" t="s">
        <v>615</v>
      </c>
      <c r="G377" s="231"/>
      <c r="H377" s="234">
        <v>0.33500000000000002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8"/>
      <c r="U377" s="239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40" t="s">
        <v>199</v>
      </c>
      <c r="AU377" s="240" t="s">
        <v>89</v>
      </c>
      <c r="AV377" s="12" t="s">
        <v>89</v>
      </c>
      <c r="AW377" s="12" t="s">
        <v>41</v>
      </c>
      <c r="AX377" s="12" t="s">
        <v>80</v>
      </c>
      <c r="AY377" s="240" t="s">
        <v>188</v>
      </c>
    </row>
    <row r="378" s="13" customFormat="1">
      <c r="A378" s="13"/>
      <c r="B378" s="241"/>
      <c r="C378" s="242"/>
      <c r="D378" s="225" t="s">
        <v>199</v>
      </c>
      <c r="E378" s="243" t="s">
        <v>152</v>
      </c>
      <c r="F378" s="244" t="s">
        <v>201</v>
      </c>
      <c r="G378" s="242"/>
      <c r="H378" s="245">
        <v>1.272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49"/>
      <c r="U378" s="250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199</v>
      </c>
      <c r="AU378" s="251" t="s">
        <v>89</v>
      </c>
      <c r="AV378" s="13" t="s">
        <v>187</v>
      </c>
      <c r="AW378" s="13" t="s">
        <v>41</v>
      </c>
      <c r="AX378" s="13" t="s">
        <v>87</v>
      </c>
      <c r="AY378" s="251" t="s">
        <v>188</v>
      </c>
    </row>
    <row r="379" s="2" customFormat="1" ht="21.75" customHeight="1">
      <c r="A379" s="40"/>
      <c r="B379" s="41"/>
      <c r="C379" s="212" t="s">
        <v>616</v>
      </c>
      <c r="D379" s="212" t="s">
        <v>182</v>
      </c>
      <c r="E379" s="213" t="s">
        <v>617</v>
      </c>
      <c r="F379" s="214" t="s">
        <v>618</v>
      </c>
      <c r="G379" s="215" t="s">
        <v>108</v>
      </c>
      <c r="H379" s="216">
        <v>3.2799999999999998</v>
      </c>
      <c r="I379" s="217"/>
      <c r="J379" s="218">
        <f>ROUND(I379*H379,2)</f>
        <v>0</v>
      </c>
      <c r="K379" s="214" t="s">
        <v>186</v>
      </c>
      <c r="L379" s="46"/>
      <c r="M379" s="219" t="s">
        <v>39</v>
      </c>
      <c r="N379" s="220" t="s">
        <v>53</v>
      </c>
      <c r="O379" s="86"/>
      <c r="P379" s="221">
        <f>O379*H379</f>
        <v>0</v>
      </c>
      <c r="Q379" s="221">
        <v>0</v>
      </c>
      <c r="R379" s="221">
        <f>Q379*H379</f>
        <v>0</v>
      </c>
      <c r="S379" s="221">
        <v>0</v>
      </c>
      <c r="T379" s="221">
        <f>S379*H379</f>
        <v>0</v>
      </c>
      <c r="U379" s="222" t="s">
        <v>39</v>
      </c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3" t="s">
        <v>187</v>
      </c>
      <c r="AT379" s="223" t="s">
        <v>182</v>
      </c>
      <c r="AU379" s="223" t="s">
        <v>89</v>
      </c>
      <c r="AY379" s="18" t="s">
        <v>188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8" t="s">
        <v>187</v>
      </c>
      <c r="BK379" s="224">
        <f>ROUND(I379*H379,2)</f>
        <v>0</v>
      </c>
      <c r="BL379" s="18" t="s">
        <v>187</v>
      </c>
      <c r="BM379" s="223" t="s">
        <v>619</v>
      </c>
    </row>
    <row r="380" s="2" customFormat="1">
      <c r="A380" s="40"/>
      <c r="B380" s="41"/>
      <c r="C380" s="42"/>
      <c r="D380" s="225" t="s">
        <v>190</v>
      </c>
      <c r="E380" s="42"/>
      <c r="F380" s="226" t="s">
        <v>620</v>
      </c>
      <c r="G380" s="42"/>
      <c r="H380" s="42"/>
      <c r="I380" s="149"/>
      <c r="J380" s="42"/>
      <c r="K380" s="42"/>
      <c r="L380" s="46"/>
      <c r="M380" s="227"/>
      <c r="N380" s="228"/>
      <c r="O380" s="86"/>
      <c r="P380" s="86"/>
      <c r="Q380" s="86"/>
      <c r="R380" s="86"/>
      <c r="S380" s="86"/>
      <c r="T380" s="86"/>
      <c r="U380" s="87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190</v>
      </c>
      <c r="AU380" s="18" t="s">
        <v>89</v>
      </c>
    </row>
    <row r="381" s="2" customFormat="1">
      <c r="A381" s="40"/>
      <c r="B381" s="41"/>
      <c r="C381" s="42"/>
      <c r="D381" s="225" t="s">
        <v>192</v>
      </c>
      <c r="E381" s="42"/>
      <c r="F381" s="229" t="s">
        <v>621</v>
      </c>
      <c r="G381" s="42"/>
      <c r="H381" s="42"/>
      <c r="I381" s="149"/>
      <c r="J381" s="42"/>
      <c r="K381" s="42"/>
      <c r="L381" s="46"/>
      <c r="M381" s="227"/>
      <c r="N381" s="228"/>
      <c r="O381" s="86"/>
      <c r="P381" s="86"/>
      <c r="Q381" s="86"/>
      <c r="R381" s="86"/>
      <c r="S381" s="86"/>
      <c r="T381" s="86"/>
      <c r="U381" s="87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8" t="s">
        <v>192</v>
      </c>
      <c r="AU381" s="18" t="s">
        <v>89</v>
      </c>
    </row>
    <row r="382" s="12" customFormat="1">
      <c r="A382" s="12"/>
      <c r="B382" s="230"/>
      <c r="C382" s="231"/>
      <c r="D382" s="225" t="s">
        <v>199</v>
      </c>
      <c r="E382" s="232" t="s">
        <v>39</v>
      </c>
      <c r="F382" s="233" t="s">
        <v>622</v>
      </c>
      <c r="G382" s="231"/>
      <c r="H382" s="234">
        <v>1.6799999999999999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8"/>
      <c r="U382" s="239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40" t="s">
        <v>199</v>
      </c>
      <c r="AU382" s="240" t="s">
        <v>89</v>
      </c>
      <c r="AV382" s="12" t="s">
        <v>89</v>
      </c>
      <c r="AW382" s="12" t="s">
        <v>41</v>
      </c>
      <c r="AX382" s="12" t="s">
        <v>80</v>
      </c>
      <c r="AY382" s="240" t="s">
        <v>188</v>
      </c>
    </row>
    <row r="383" s="12" customFormat="1">
      <c r="A383" s="12"/>
      <c r="B383" s="230"/>
      <c r="C383" s="231"/>
      <c r="D383" s="225" t="s">
        <v>199</v>
      </c>
      <c r="E383" s="232" t="s">
        <v>39</v>
      </c>
      <c r="F383" s="233" t="s">
        <v>623</v>
      </c>
      <c r="G383" s="231"/>
      <c r="H383" s="234">
        <v>1.6000000000000001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8"/>
      <c r="U383" s="239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40" t="s">
        <v>199</v>
      </c>
      <c r="AU383" s="240" t="s">
        <v>89</v>
      </c>
      <c r="AV383" s="12" t="s">
        <v>89</v>
      </c>
      <c r="AW383" s="12" t="s">
        <v>41</v>
      </c>
      <c r="AX383" s="12" t="s">
        <v>80</v>
      </c>
      <c r="AY383" s="240" t="s">
        <v>188</v>
      </c>
    </row>
    <row r="384" s="13" customFormat="1">
      <c r="A384" s="13"/>
      <c r="B384" s="241"/>
      <c r="C384" s="242"/>
      <c r="D384" s="225" t="s">
        <v>199</v>
      </c>
      <c r="E384" s="243" t="s">
        <v>155</v>
      </c>
      <c r="F384" s="244" t="s">
        <v>201</v>
      </c>
      <c r="G384" s="242"/>
      <c r="H384" s="245">
        <v>3.2800000000000002</v>
      </c>
      <c r="I384" s="246"/>
      <c r="J384" s="242"/>
      <c r="K384" s="242"/>
      <c r="L384" s="247"/>
      <c r="M384" s="288"/>
      <c r="N384" s="289"/>
      <c r="O384" s="289"/>
      <c r="P384" s="289"/>
      <c r="Q384" s="289"/>
      <c r="R384" s="289"/>
      <c r="S384" s="289"/>
      <c r="T384" s="289"/>
      <c r="U384" s="290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199</v>
      </c>
      <c r="AU384" s="251" t="s">
        <v>89</v>
      </c>
      <c r="AV384" s="13" t="s">
        <v>187</v>
      </c>
      <c r="AW384" s="13" t="s">
        <v>41</v>
      </c>
      <c r="AX384" s="13" t="s">
        <v>87</v>
      </c>
      <c r="AY384" s="251" t="s">
        <v>188</v>
      </c>
    </row>
    <row r="385" s="2" customFormat="1" ht="6.96" customHeight="1">
      <c r="A385" s="40"/>
      <c r="B385" s="61"/>
      <c r="C385" s="62"/>
      <c r="D385" s="62"/>
      <c r="E385" s="62"/>
      <c r="F385" s="62"/>
      <c r="G385" s="62"/>
      <c r="H385" s="62"/>
      <c r="I385" s="178"/>
      <c r="J385" s="62"/>
      <c r="K385" s="62"/>
      <c r="L385" s="46"/>
      <c r="M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</sheetData>
  <sheetProtection sheet="1" autoFilter="0" formatColumns="0" formatRows="0" objects="1" scenarios="1" spinCount="100000" saltValue="rSPNCfTYrQSNkBQo4GqCC9Fx4nMPUMBTwJxLPkAj1sLQzR81xVCzXa8EEJZ0ZepmP5ZMgofME8ZJpVUMkZkQEg==" hashValue="rORJdTQtl5bXuJr7POPNb4zUuz/k7KO+fOxRjHYwxu7tkNUaGWj444faYYZz/vqBC86Xmpiz9YPAhr9i/R71CA==" algorithmName="SHA-512" password="CDD6"/>
  <autoFilter ref="C86:K3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1"/>
      <c r="AT3" s="18" t="s">
        <v>89</v>
      </c>
    </row>
    <row r="4" s="1" customFormat="1" ht="24.96" customHeight="1">
      <c r="B4" s="21"/>
      <c r="D4" s="145" t="s">
        <v>114</v>
      </c>
      <c r="I4" s="140"/>
      <c r="L4" s="21"/>
      <c r="M4" s="146" t="s">
        <v>10</v>
      </c>
      <c r="AT4" s="18" t="s">
        <v>41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7" t="s">
        <v>16</v>
      </c>
      <c r="I6" s="140"/>
      <c r="L6" s="21"/>
    </row>
    <row r="7" s="1" customFormat="1" ht="16.5" customHeight="1">
      <c r="B7" s="21"/>
      <c r="E7" s="148" t="str">
        <f>'Rekapitulace zakázky'!K6</f>
        <v>Oprava trati v úseku Světec - Ohníč - změna č_1</v>
      </c>
      <c r="F7" s="147"/>
      <c r="G7" s="147"/>
      <c r="H7" s="147"/>
      <c r="I7" s="140"/>
      <c r="L7" s="21"/>
    </row>
    <row r="8" s="1" customFormat="1" ht="12" customHeight="1">
      <c r="B8" s="21"/>
      <c r="D8" s="147" t="s">
        <v>127</v>
      </c>
      <c r="I8" s="140"/>
      <c r="L8" s="21"/>
    </row>
    <row r="9" s="2" customFormat="1" ht="16.5" customHeight="1">
      <c r="A9" s="40"/>
      <c r="B9" s="46"/>
      <c r="C9" s="40"/>
      <c r="D9" s="40"/>
      <c r="E9" s="148" t="s">
        <v>624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134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625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39</v>
      </c>
      <c r="G13" s="40"/>
      <c r="H13" s="40"/>
      <c r="I13" s="152" t="s">
        <v>20</v>
      </c>
      <c r="J13" s="135" t="s">
        <v>39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5" t="s">
        <v>23</v>
      </c>
      <c r="G14" s="40"/>
      <c r="H14" s="40"/>
      <c r="I14" s="152" t="s">
        <v>24</v>
      </c>
      <c r="J14" s="153" t="str">
        <f>'Rekapitulace zakázky'!AN8</f>
        <v>11. 2. 2020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30</v>
      </c>
      <c r="E16" s="40"/>
      <c r="F16" s="40"/>
      <c r="G16" s="40"/>
      <c r="H16" s="40"/>
      <c r="I16" s="152" t="s">
        <v>31</v>
      </c>
      <c r="J16" s="135" t="s">
        <v>32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52" t="s">
        <v>34</v>
      </c>
      <c r="J17" s="135" t="s">
        <v>35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36</v>
      </c>
      <c r="E19" s="40"/>
      <c r="F19" s="40"/>
      <c r="G19" s="40"/>
      <c r="H19" s="40"/>
      <c r="I19" s="152" t="s">
        <v>31</v>
      </c>
      <c r="J19" s="34" t="str">
        <f>'Rekapitulace zakázky'!AN13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5"/>
      <c r="G20" s="135"/>
      <c r="H20" s="135"/>
      <c r="I20" s="152" t="s">
        <v>34</v>
      </c>
      <c r="J20" s="34" t="str">
        <f>'Rekapitulace zakázky'!AN14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38</v>
      </c>
      <c r="E22" s="40"/>
      <c r="F22" s="40"/>
      <c r="G22" s="40"/>
      <c r="H22" s="40"/>
      <c r="I22" s="152" t="s">
        <v>31</v>
      </c>
      <c r="J22" s="135" t="s">
        <v>39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52" t="s">
        <v>34</v>
      </c>
      <c r="J23" s="135" t="s">
        <v>39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42</v>
      </c>
      <c r="E25" s="40"/>
      <c r="F25" s="40"/>
      <c r="G25" s="40"/>
      <c r="H25" s="40"/>
      <c r="I25" s="152" t="s">
        <v>31</v>
      </c>
      <c r="J25" s="135" t="s">
        <v>39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43</v>
      </c>
      <c r="F26" s="40"/>
      <c r="G26" s="40"/>
      <c r="H26" s="40"/>
      <c r="I26" s="152" t="s">
        <v>34</v>
      </c>
      <c r="J26" s="135" t="s">
        <v>39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44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4"/>
      <c r="B29" s="155"/>
      <c r="C29" s="154"/>
      <c r="D29" s="154"/>
      <c r="E29" s="156" t="s">
        <v>161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46</v>
      </c>
      <c r="E32" s="40"/>
      <c r="F32" s="40"/>
      <c r="G32" s="40"/>
      <c r="H32" s="40"/>
      <c r="I32" s="149"/>
      <c r="J32" s="162">
        <f>ROUND(J86,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48</v>
      </c>
      <c r="G34" s="40"/>
      <c r="H34" s="40"/>
      <c r="I34" s="164" t="s">
        <v>47</v>
      </c>
      <c r="J34" s="163" t="s">
        <v>49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50</v>
      </c>
      <c r="E35" s="147" t="s">
        <v>51</v>
      </c>
      <c r="F35" s="166">
        <f>ROUND((SUM(BE86:BE120)),  2)</f>
        <v>0</v>
      </c>
      <c r="G35" s="40"/>
      <c r="H35" s="40"/>
      <c r="I35" s="167">
        <v>0.20999999999999999</v>
      </c>
      <c r="J35" s="166">
        <f>ROUND(((SUM(BE86:BE120))*I35),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52</v>
      </c>
      <c r="F36" s="166">
        <f>ROUND((SUM(BF86:BF120)),  2)</f>
        <v>0</v>
      </c>
      <c r="G36" s="40"/>
      <c r="H36" s="40"/>
      <c r="I36" s="167">
        <v>0.14999999999999999</v>
      </c>
      <c r="J36" s="166">
        <f>ROUND(((SUM(BF86:BF120))*I36),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53</v>
      </c>
      <c r="F37" s="166">
        <f>ROUND((SUM(BG86:BG120)),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54</v>
      </c>
      <c r="F38" s="166">
        <f>ROUND((SUM(BH86:BH120)),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55</v>
      </c>
      <c r="F39" s="166">
        <f>ROUND((SUM(BI86:BI120)),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162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Oprava trati v úseku Světec - Ohníč - změna č_1</v>
      </c>
      <c r="F50" s="33"/>
      <c r="G50" s="33"/>
      <c r="H50" s="33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140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2" t="s">
        <v>624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134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Č21 - Oprava zab.zař. Světec - Ohníč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Světec - Ohníč</v>
      </c>
      <c r="G56" s="42"/>
      <c r="H56" s="42"/>
      <c r="I56" s="152" t="s">
        <v>24</v>
      </c>
      <c r="J56" s="74" t="str">
        <f>IF(J14="","",J14)</f>
        <v>11. 2. 2020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3" t="s">
        <v>30</v>
      </c>
      <c r="D58" s="42"/>
      <c r="E58" s="42"/>
      <c r="F58" s="28" t="str">
        <f>E17</f>
        <v>Správa železnic, OŘ UNL, ST Most</v>
      </c>
      <c r="G58" s="42"/>
      <c r="H58" s="42"/>
      <c r="I58" s="152" t="s">
        <v>38</v>
      </c>
      <c r="J58" s="38" t="str">
        <f>E23</f>
        <v xml:space="preserve"> 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152" t="s">
        <v>42</v>
      </c>
      <c r="J59" s="38" t="str">
        <f>E26</f>
        <v>Ing. Horák Jiří, horak@szdc.cz, +420 602155923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163</v>
      </c>
      <c r="D61" s="184"/>
      <c r="E61" s="184"/>
      <c r="F61" s="184"/>
      <c r="G61" s="184"/>
      <c r="H61" s="184"/>
      <c r="I61" s="185"/>
      <c r="J61" s="186" t="s">
        <v>164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78</v>
      </c>
      <c r="D63" s="42"/>
      <c r="E63" s="42"/>
      <c r="F63" s="42"/>
      <c r="G63" s="42"/>
      <c r="H63" s="42"/>
      <c r="I63" s="149"/>
      <c r="J63" s="104">
        <f>J86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165</v>
      </c>
    </row>
    <row r="64" s="9" customFormat="1" ht="24.96" customHeight="1">
      <c r="A64" s="9"/>
      <c r="B64" s="188"/>
      <c r="C64" s="189"/>
      <c r="D64" s="190" t="s">
        <v>626</v>
      </c>
      <c r="E64" s="191"/>
      <c r="F64" s="191"/>
      <c r="G64" s="191"/>
      <c r="H64" s="191"/>
      <c r="I64" s="192"/>
      <c r="J64" s="193">
        <f>J87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49"/>
      <c r="J65" s="42"/>
      <c r="K65" s="42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78"/>
      <c r="J66" s="62"/>
      <c r="K66" s="6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81"/>
      <c r="J70" s="64"/>
      <c r="K70" s="64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168</v>
      </c>
      <c r="D71" s="42"/>
      <c r="E71" s="42"/>
      <c r="F71" s="42"/>
      <c r="G71" s="42"/>
      <c r="H71" s="42"/>
      <c r="I71" s="149"/>
      <c r="J71" s="42"/>
      <c r="K71" s="4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82" t="str">
        <f>E7</f>
        <v>Oprava trati v úseku Světec - Ohníč - změna č_1</v>
      </c>
      <c r="F74" s="33"/>
      <c r="G74" s="33"/>
      <c r="H74" s="33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2"/>
      <c r="C75" s="33" t="s">
        <v>127</v>
      </c>
      <c r="D75" s="23"/>
      <c r="E75" s="23"/>
      <c r="F75" s="23"/>
      <c r="G75" s="23"/>
      <c r="H75" s="23"/>
      <c r="I75" s="140"/>
      <c r="J75" s="23"/>
      <c r="K75" s="23"/>
      <c r="L75" s="21"/>
    </row>
    <row r="76" s="2" customFormat="1" ht="16.5" customHeight="1">
      <c r="A76" s="40"/>
      <c r="B76" s="41"/>
      <c r="C76" s="42"/>
      <c r="D76" s="42"/>
      <c r="E76" s="182" t="s">
        <v>624</v>
      </c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134</v>
      </c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Č21 - Oprava zab.zař. Světec - Ohníč</v>
      </c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F14</f>
        <v>Světec - Ohníč</v>
      </c>
      <c r="G80" s="42"/>
      <c r="H80" s="42"/>
      <c r="I80" s="152" t="s">
        <v>24</v>
      </c>
      <c r="J80" s="74" t="str">
        <f>IF(J14="","",J14)</f>
        <v>11. 2. 2020</v>
      </c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9"/>
      <c r="J81" s="42"/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30</v>
      </c>
      <c r="D82" s="42"/>
      <c r="E82" s="42"/>
      <c r="F82" s="28" t="str">
        <f>E17</f>
        <v>Správa železnic, OŘ UNL, ST Most</v>
      </c>
      <c r="G82" s="42"/>
      <c r="H82" s="42"/>
      <c r="I82" s="152" t="s">
        <v>38</v>
      </c>
      <c r="J82" s="38" t="str">
        <f>E23</f>
        <v xml:space="preserve"> 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2"/>
      <c r="E83" s="42"/>
      <c r="F83" s="28" t="str">
        <f>IF(E20="","",E20)</f>
        <v>Vyplň údaj</v>
      </c>
      <c r="G83" s="42"/>
      <c r="H83" s="42"/>
      <c r="I83" s="152" t="s">
        <v>42</v>
      </c>
      <c r="J83" s="38" t="str">
        <f>E26</f>
        <v>Ing. Horák Jiří, horak@szdc.cz, +420 602155923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201"/>
      <c r="B85" s="202"/>
      <c r="C85" s="203" t="s">
        <v>169</v>
      </c>
      <c r="D85" s="204" t="s">
        <v>65</v>
      </c>
      <c r="E85" s="204" t="s">
        <v>61</v>
      </c>
      <c r="F85" s="204" t="s">
        <v>62</v>
      </c>
      <c r="G85" s="204" t="s">
        <v>170</v>
      </c>
      <c r="H85" s="204" t="s">
        <v>171</v>
      </c>
      <c r="I85" s="205" t="s">
        <v>172</v>
      </c>
      <c r="J85" s="204" t="s">
        <v>164</v>
      </c>
      <c r="K85" s="206" t="s">
        <v>173</v>
      </c>
      <c r="L85" s="207"/>
      <c r="M85" s="94" t="s">
        <v>39</v>
      </c>
      <c r="N85" s="95" t="s">
        <v>50</v>
      </c>
      <c r="O85" s="95" t="s">
        <v>174</v>
      </c>
      <c r="P85" s="95" t="s">
        <v>175</v>
      </c>
      <c r="Q85" s="95" t="s">
        <v>176</v>
      </c>
      <c r="R85" s="95" t="s">
        <v>177</v>
      </c>
      <c r="S85" s="95" t="s">
        <v>178</v>
      </c>
      <c r="T85" s="95" t="s">
        <v>179</v>
      </c>
      <c r="U85" s="96" t="s">
        <v>180</v>
      </c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="2" customFormat="1" ht="22.8" customHeight="1">
      <c r="A86" s="40"/>
      <c r="B86" s="41"/>
      <c r="C86" s="101" t="s">
        <v>181</v>
      </c>
      <c r="D86" s="42"/>
      <c r="E86" s="42"/>
      <c r="F86" s="42"/>
      <c r="G86" s="42"/>
      <c r="H86" s="42"/>
      <c r="I86" s="149"/>
      <c r="J86" s="208">
        <f>BK86</f>
        <v>0</v>
      </c>
      <c r="K86" s="42"/>
      <c r="L86" s="46"/>
      <c r="M86" s="97"/>
      <c r="N86" s="209"/>
      <c r="O86" s="98"/>
      <c r="P86" s="210">
        <f>P87</f>
        <v>0</v>
      </c>
      <c r="Q86" s="98"/>
      <c r="R86" s="210">
        <f>R87</f>
        <v>0</v>
      </c>
      <c r="S86" s="98"/>
      <c r="T86" s="210">
        <f>T87</f>
        <v>0</v>
      </c>
      <c r="U86" s="99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79</v>
      </c>
      <c r="AU86" s="18" t="s">
        <v>165</v>
      </c>
      <c r="BK86" s="211">
        <f>BK87</f>
        <v>0</v>
      </c>
    </row>
    <row r="87" s="15" customFormat="1" ht="25.92" customHeight="1">
      <c r="A87" s="15"/>
      <c r="B87" s="272"/>
      <c r="C87" s="273"/>
      <c r="D87" s="274" t="s">
        <v>79</v>
      </c>
      <c r="E87" s="275" t="s">
        <v>627</v>
      </c>
      <c r="F87" s="275" t="s">
        <v>628</v>
      </c>
      <c r="G87" s="273"/>
      <c r="H87" s="273"/>
      <c r="I87" s="276"/>
      <c r="J87" s="277">
        <f>BK87</f>
        <v>0</v>
      </c>
      <c r="K87" s="273"/>
      <c r="L87" s="278"/>
      <c r="M87" s="279"/>
      <c r="N87" s="280"/>
      <c r="O87" s="280"/>
      <c r="P87" s="281">
        <f>SUM(P88:P120)</f>
        <v>0</v>
      </c>
      <c r="Q87" s="280"/>
      <c r="R87" s="281">
        <f>SUM(R88:R120)</f>
        <v>0</v>
      </c>
      <c r="S87" s="280"/>
      <c r="T87" s="281">
        <f>SUM(T88:T120)</f>
        <v>0</v>
      </c>
      <c r="U87" s="282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R87" s="283" t="s">
        <v>187</v>
      </c>
      <c r="AT87" s="284" t="s">
        <v>79</v>
      </c>
      <c r="AU87" s="284" t="s">
        <v>80</v>
      </c>
      <c r="AY87" s="283" t="s">
        <v>188</v>
      </c>
      <c r="BK87" s="285">
        <f>SUM(BK88:BK120)</f>
        <v>0</v>
      </c>
    </row>
    <row r="88" s="2" customFormat="1" ht="21.75" customHeight="1">
      <c r="A88" s="40"/>
      <c r="B88" s="41"/>
      <c r="C88" s="212" t="s">
        <v>87</v>
      </c>
      <c r="D88" s="212" t="s">
        <v>182</v>
      </c>
      <c r="E88" s="213" t="s">
        <v>629</v>
      </c>
      <c r="F88" s="214" t="s">
        <v>630</v>
      </c>
      <c r="G88" s="215" t="s">
        <v>124</v>
      </c>
      <c r="H88" s="216">
        <v>8</v>
      </c>
      <c r="I88" s="217"/>
      <c r="J88" s="218">
        <f>ROUND(I88*H88,2)</f>
        <v>0</v>
      </c>
      <c r="K88" s="214" t="s">
        <v>186</v>
      </c>
      <c r="L88" s="46"/>
      <c r="M88" s="219" t="s">
        <v>39</v>
      </c>
      <c r="N88" s="220" t="s">
        <v>53</v>
      </c>
      <c r="O88" s="86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1">
        <f>S88*H88</f>
        <v>0</v>
      </c>
      <c r="U88" s="222" t="s">
        <v>39</v>
      </c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3" t="s">
        <v>631</v>
      </c>
      <c r="AT88" s="223" t="s">
        <v>182</v>
      </c>
      <c r="AU88" s="223" t="s">
        <v>87</v>
      </c>
      <c r="AY88" s="18" t="s">
        <v>188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8" t="s">
        <v>187</v>
      </c>
      <c r="BK88" s="224">
        <f>ROUND(I88*H88,2)</f>
        <v>0</v>
      </c>
      <c r="BL88" s="18" t="s">
        <v>631</v>
      </c>
      <c r="BM88" s="223" t="s">
        <v>632</v>
      </c>
    </row>
    <row r="89" s="2" customFormat="1">
      <c r="A89" s="40"/>
      <c r="B89" s="41"/>
      <c r="C89" s="42"/>
      <c r="D89" s="225" t="s">
        <v>190</v>
      </c>
      <c r="E89" s="42"/>
      <c r="F89" s="226" t="s">
        <v>630</v>
      </c>
      <c r="G89" s="42"/>
      <c r="H89" s="42"/>
      <c r="I89" s="149"/>
      <c r="J89" s="42"/>
      <c r="K89" s="42"/>
      <c r="L89" s="46"/>
      <c r="M89" s="227"/>
      <c r="N89" s="228"/>
      <c r="O89" s="86"/>
      <c r="P89" s="86"/>
      <c r="Q89" s="86"/>
      <c r="R89" s="86"/>
      <c r="S89" s="86"/>
      <c r="T89" s="86"/>
      <c r="U89" s="87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190</v>
      </c>
      <c r="AU89" s="18" t="s">
        <v>87</v>
      </c>
    </row>
    <row r="90" s="2" customFormat="1" ht="21.75" customHeight="1">
      <c r="A90" s="40"/>
      <c r="B90" s="41"/>
      <c r="C90" s="212" t="s">
        <v>89</v>
      </c>
      <c r="D90" s="212" t="s">
        <v>182</v>
      </c>
      <c r="E90" s="213" t="s">
        <v>633</v>
      </c>
      <c r="F90" s="214" t="s">
        <v>634</v>
      </c>
      <c r="G90" s="215" t="s">
        <v>124</v>
      </c>
      <c r="H90" s="216">
        <v>4</v>
      </c>
      <c r="I90" s="217"/>
      <c r="J90" s="218">
        <f>ROUND(I90*H90,2)</f>
        <v>0</v>
      </c>
      <c r="K90" s="214" t="s">
        <v>186</v>
      </c>
      <c r="L90" s="46"/>
      <c r="M90" s="219" t="s">
        <v>39</v>
      </c>
      <c r="N90" s="220" t="s">
        <v>53</v>
      </c>
      <c r="O90" s="86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1">
        <f>S90*H90</f>
        <v>0</v>
      </c>
      <c r="U90" s="222" t="s">
        <v>39</v>
      </c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3" t="s">
        <v>631</v>
      </c>
      <c r="AT90" s="223" t="s">
        <v>182</v>
      </c>
      <c r="AU90" s="223" t="s">
        <v>87</v>
      </c>
      <c r="AY90" s="18" t="s">
        <v>188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187</v>
      </c>
      <c r="BK90" s="224">
        <f>ROUND(I90*H90,2)</f>
        <v>0</v>
      </c>
      <c r="BL90" s="18" t="s">
        <v>631</v>
      </c>
      <c r="BM90" s="223" t="s">
        <v>635</v>
      </c>
    </row>
    <row r="91" s="2" customFormat="1">
      <c r="A91" s="40"/>
      <c r="B91" s="41"/>
      <c r="C91" s="42"/>
      <c r="D91" s="225" t="s">
        <v>190</v>
      </c>
      <c r="E91" s="42"/>
      <c r="F91" s="226" t="s">
        <v>634</v>
      </c>
      <c r="G91" s="42"/>
      <c r="H91" s="42"/>
      <c r="I91" s="149"/>
      <c r="J91" s="42"/>
      <c r="K91" s="42"/>
      <c r="L91" s="46"/>
      <c r="M91" s="227"/>
      <c r="N91" s="228"/>
      <c r="O91" s="86"/>
      <c r="P91" s="86"/>
      <c r="Q91" s="86"/>
      <c r="R91" s="86"/>
      <c r="S91" s="86"/>
      <c r="T91" s="86"/>
      <c r="U91" s="87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190</v>
      </c>
      <c r="AU91" s="18" t="s">
        <v>87</v>
      </c>
    </row>
    <row r="92" s="2" customFormat="1" ht="21.75" customHeight="1">
      <c r="A92" s="40"/>
      <c r="B92" s="41"/>
      <c r="C92" s="212" t="s">
        <v>202</v>
      </c>
      <c r="D92" s="212" t="s">
        <v>182</v>
      </c>
      <c r="E92" s="213" t="s">
        <v>636</v>
      </c>
      <c r="F92" s="214" t="s">
        <v>637</v>
      </c>
      <c r="G92" s="215" t="s">
        <v>124</v>
      </c>
      <c r="H92" s="216">
        <v>5</v>
      </c>
      <c r="I92" s="217"/>
      <c r="J92" s="218">
        <f>ROUND(I92*H92,2)</f>
        <v>0</v>
      </c>
      <c r="K92" s="214" t="s">
        <v>186</v>
      </c>
      <c r="L92" s="46"/>
      <c r="M92" s="219" t="s">
        <v>39</v>
      </c>
      <c r="N92" s="220" t="s">
        <v>53</v>
      </c>
      <c r="O92" s="86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1">
        <f>S92*H92</f>
        <v>0</v>
      </c>
      <c r="U92" s="222" t="s">
        <v>39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3" t="s">
        <v>631</v>
      </c>
      <c r="AT92" s="223" t="s">
        <v>182</v>
      </c>
      <c r="AU92" s="223" t="s">
        <v>87</v>
      </c>
      <c r="AY92" s="18" t="s">
        <v>188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187</v>
      </c>
      <c r="BK92" s="224">
        <f>ROUND(I92*H92,2)</f>
        <v>0</v>
      </c>
      <c r="BL92" s="18" t="s">
        <v>631</v>
      </c>
      <c r="BM92" s="223" t="s">
        <v>638</v>
      </c>
    </row>
    <row r="93" s="2" customFormat="1">
      <c r="A93" s="40"/>
      <c r="B93" s="41"/>
      <c r="C93" s="42"/>
      <c r="D93" s="225" t="s">
        <v>190</v>
      </c>
      <c r="E93" s="42"/>
      <c r="F93" s="226" t="s">
        <v>637</v>
      </c>
      <c r="G93" s="42"/>
      <c r="H93" s="42"/>
      <c r="I93" s="149"/>
      <c r="J93" s="42"/>
      <c r="K93" s="42"/>
      <c r="L93" s="46"/>
      <c r="M93" s="227"/>
      <c r="N93" s="228"/>
      <c r="O93" s="86"/>
      <c r="P93" s="86"/>
      <c r="Q93" s="86"/>
      <c r="R93" s="86"/>
      <c r="S93" s="86"/>
      <c r="T93" s="86"/>
      <c r="U93" s="87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190</v>
      </c>
      <c r="AU93" s="18" t="s">
        <v>87</v>
      </c>
    </row>
    <row r="94" s="2" customFormat="1" ht="21.75" customHeight="1">
      <c r="A94" s="40"/>
      <c r="B94" s="41"/>
      <c r="C94" s="212" t="s">
        <v>187</v>
      </c>
      <c r="D94" s="212" t="s">
        <v>182</v>
      </c>
      <c r="E94" s="213" t="s">
        <v>639</v>
      </c>
      <c r="F94" s="214" t="s">
        <v>640</v>
      </c>
      <c r="G94" s="215" t="s">
        <v>124</v>
      </c>
      <c r="H94" s="216">
        <v>6</v>
      </c>
      <c r="I94" s="217"/>
      <c r="J94" s="218">
        <f>ROUND(I94*H94,2)</f>
        <v>0</v>
      </c>
      <c r="K94" s="214" t="s">
        <v>186</v>
      </c>
      <c r="L94" s="46"/>
      <c r="M94" s="219" t="s">
        <v>39</v>
      </c>
      <c r="N94" s="220" t="s">
        <v>53</v>
      </c>
      <c r="O94" s="86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1">
        <f>S94*H94</f>
        <v>0</v>
      </c>
      <c r="U94" s="222" t="s">
        <v>39</v>
      </c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3" t="s">
        <v>631</v>
      </c>
      <c r="AT94" s="223" t="s">
        <v>182</v>
      </c>
      <c r="AU94" s="223" t="s">
        <v>87</v>
      </c>
      <c r="AY94" s="18" t="s">
        <v>188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187</v>
      </c>
      <c r="BK94" s="224">
        <f>ROUND(I94*H94,2)</f>
        <v>0</v>
      </c>
      <c r="BL94" s="18" t="s">
        <v>631</v>
      </c>
      <c r="BM94" s="223" t="s">
        <v>641</v>
      </c>
    </row>
    <row r="95" s="2" customFormat="1">
      <c r="A95" s="40"/>
      <c r="B95" s="41"/>
      <c r="C95" s="42"/>
      <c r="D95" s="225" t="s">
        <v>190</v>
      </c>
      <c r="E95" s="42"/>
      <c r="F95" s="226" t="s">
        <v>640</v>
      </c>
      <c r="G95" s="42"/>
      <c r="H95" s="42"/>
      <c r="I95" s="149"/>
      <c r="J95" s="42"/>
      <c r="K95" s="42"/>
      <c r="L95" s="46"/>
      <c r="M95" s="227"/>
      <c r="N95" s="228"/>
      <c r="O95" s="86"/>
      <c r="P95" s="86"/>
      <c r="Q95" s="86"/>
      <c r="R95" s="86"/>
      <c r="S95" s="86"/>
      <c r="T95" s="86"/>
      <c r="U95" s="87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190</v>
      </c>
      <c r="AU95" s="18" t="s">
        <v>87</v>
      </c>
    </row>
    <row r="96" s="2" customFormat="1" ht="21.75" customHeight="1">
      <c r="A96" s="40"/>
      <c r="B96" s="41"/>
      <c r="C96" s="212" t="s">
        <v>215</v>
      </c>
      <c r="D96" s="212" t="s">
        <v>182</v>
      </c>
      <c r="E96" s="213" t="s">
        <v>642</v>
      </c>
      <c r="F96" s="214" t="s">
        <v>643</v>
      </c>
      <c r="G96" s="215" t="s">
        <v>124</v>
      </c>
      <c r="H96" s="216">
        <v>2</v>
      </c>
      <c r="I96" s="217"/>
      <c r="J96" s="218">
        <f>ROUND(I96*H96,2)</f>
        <v>0</v>
      </c>
      <c r="K96" s="214" t="s">
        <v>186</v>
      </c>
      <c r="L96" s="46"/>
      <c r="M96" s="219" t="s">
        <v>39</v>
      </c>
      <c r="N96" s="220" t="s">
        <v>53</v>
      </c>
      <c r="O96" s="86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1">
        <f>S96*H96</f>
        <v>0</v>
      </c>
      <c r="U96" s="222" t="s">
        <v>39</v>
      </c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3" t="s">
        <v>631</v>
      </c>
      <c r="AT96" s="223" t="s">
        <v>182</v>
      </c>
      <c r="AU96" s="223" t="s">
        <v>87</v>
      </c>
      <c r="AY96" s="18" t="s">
        <v>188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187</v>
      </c>
      <c r="BK96" s="224">
        <f>ROUND(I96*H96,2)</f>
        <v>0</v>
      </c>
      <c r="BL96" s="18" t="s">
        <v>631</v>
      </c>
      <c r="BM96" s="223" t="s">
        <v>644</v>
      </c>
    </row>
    <row r="97" s="2" customFormat="1">
      <c r="A97" s="40"/>
      <c r="B97" s="41"/>
      <c r="C97" s="42"/>
      <c r="D97" s="225" t="s">
        <v>190</v>
      </c>
      <c r="E97" s="42"/>
      <c r="F97" s="226" t="s">
        <v>643</v>
      </c>
      <c r="G97" s="42"/>
      <c r="H97" s="42"/>
      <c r="I97" s="149"/>
      <c r="J97" s="42"/>
      <c r="K97" s="42"/>
      <c r="L97" s="46"/>
      <c r="M97" s="227"/>
      <c r="N97" s="228"/>
      <c r="O97" s="86"/>
      <c r="P97" s="86"/>
      <c r="Q97" s="86"/>
      <c r="R97" s="86"/>
      <c r="S97" s="86"/>
      <c r="T97" s="86"/>
      <c r="U97" s="87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190</v>
      </c>
      <c r="AU97" s="18" t="s">
        <v>87</v>
      </c>
    </row>
    <row r="98" s="2" customFormat="1" ht="21.75" customHeight="1">
      <c r="A98" s="40"/>
      <c r="B98" s="41"/>
      <c r="C98" s="212" t="s">
        <v>221</v>
      </c>
      <c r="D98" s="212" t="s">
        <v>182</v>
      </c>
      <c r="E98" s="213" t="s">
        <v>645</v>
      </c>
      <c r="F98" s="214" t="s">
        <v>646</v>
      </c>
      <c r="G98" s="215" t="s">
        <v>124</v>
      </c>
      <c r="H98" s="216">
        <v>3</v>
      </c>
      <c r="I98" s="217"/>
      <c r="J98" s="218">
        <f>ROUND(I98*H98,2)</f>
        <v>0</v>
      </c>
      <c r="K98" s="214" t="s">
        <v>186</v>
      </c>
      <c r="L98" s="46"/>
      <c r="M98" s="219" t="s">
        <v>39</v>
      </c>
      <c r="N98" s="220" t="s">
        <v>53</v>
      </c>
      <c r="O98" s="86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1">
        <f>S98*H98</f>
        <v>0</v>
      </c>
      <c r="U98" s="222" t="s">
        <v>39</v>
      </c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3" t="s">
        <v>631</v>
      </c>
      <c r="AT98" s="223" t="s">
        <v>182</v>
      </c>
      <c r="AU98" s="223" t="s">
        <v>87</v>
      </c>
      <c r="AY98" s="18" t="s">
        <v>188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8" t="s">
        <v>187</v>
      </c>
      <c r="BK98" s="224">
        <f>ROUND(I98*H98,2)</f>
        <v>0</v>
      </c>
      <c r="BL98" s="18" t="s">
        <v>631</v>
      </c>
      <c r="BM98" s="223" t="s">
        <v>647</v>
      </c>
    </row>
    <row r="99" s="2" customFormat="1">
      <c r="A99" s="40"/>
      <c r="B99" s="41"/>
      <c r="C99" s="42"/>
      <c r="D99" s="225" t="s">
        <v>190</v>
      </c>
      <c r="E99" s="42"/>
      <c r="F99" s="226" t="s">
        <v>646</v>
      </c>
      <c r="G99" s="42"/>
      <c r="H99" s="42"/>
      <c r="I99" s="149"/>
      <c r="J99" s="42"/>
      <c r="K99" s="42"/>
      <c r="L99" s="46"/>
      <c r="M99" s="227"/>
      <c r="N99" s="228"/>
      <c r="O99" s="86"/>
      <c r="P99" s="86"/>
      <c r="Q99" s="86"/>
      <c r="R99" s="86"/>
      <c r="S99" s="86"/>
      <c r="T99" s="86"/>
      <c r="U99" s="87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190</v>
      </c>
      <c r="AU99" s="18" t="s">
        <v>87</v>
      </c>
    </row>
    <row r="100" s="2" customFormat="1" ht="21.75" customHeight="1">
      <c r="A100" s="40"/>
      <c r="B100" s="41"/>
      <c r="C100" s="212" t="s">
        <v>227</v>
      </c>
      <c r="D100" s="212" t="s">
        <v>182</v>
      </c>
      <c r="E100" s="213" t="s">
        <v>648</v>
      </c>
      <c r="F100" s="214" t="s">
        <v>649</v>
      </c>
      <c r="G100" s="215" t="s">
        <v>124</v>
      </c>
      <c r="H100" s="216">
        <v>8</v>
      </c>
      <c r="I100" s="217"/>
      <c r="J100" s="218">
        <f>ROUND(I100*H100,2)</f>
        <v>0</v>
      </c>
      <c r="K100" s="214" t="s">
        <v>186</v>
      </c>
      <c r="L100" s="46"/>
      <c r="M100" s="219" t="s">
        <v>39</v>
      </c>
      <c r="N100" s="220" t="s">
        <v>53</v>
      </c>
      <c r="O100" s="86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1">
        <f>S100*H100</f>
        <v>0</v>
      </c>
      <c r="U100" s="222" t="s">
        <v>39</v>
      </c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3" t="s">
        <v>631</v>
      </c>
      <c r="AT100" s="223" t="s">
        <v>182</v>
      </c>
      <c r="AU100" s="223" t="s">
        <v>87</v>
      </c>
      <c r="AY100" s="18" t="s">
        <v>188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187</v>
      </c>
      <c r="BK100" s="224">
        <f>ROUND(I100*H100,2)</f>
        <v>0</v>
      </c>
      <c r="BL100" s="18" t="s">
        <v>631</v>
      </c>
      <c r="BM100" s="223" t="s">
        <v>650</v>
      </c>
    </row>
    <row r="101" s="2" customFormat="1">
      <c r="A101" s="40"/>
      <c r="B101" s="41"/>
      <c r="C101" s="42"/>
      <c r="D101" s="225" t="s">
        <v>190</v>
      </c>
      <c r="E101" s="42"/>
      <c r="F101" s="226" t="s">
        <v>651</v>
      </c>
      <c r="G101" s="42"/>
      <c r="H101" s="42"/>
      <c r="I101" s="149"/>
      <c r="J101" s="42"/>
      <c r="K101" s="42"/>
      <c r="L101" s="46"/>
      <c r="M101" s="227"/>
      <c r="N101" s="228"/>
      <c r="O101" s="86"/>
      <c r="P101" s="86"/>
      <c r="Q101" s="86"/>
      <c r="R101" s="86"/>
      <c r="S101" s="86"/>
      <c r="T101" s="86"/>
      <c r="U101" s="87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190</v>
      </c>
      <c r="AU101" s="18" t="s">
        <v>87</v>
      </c>
    </row>
    <row r="102" s="2" customFormat="1" ht="21.75" customHeight="1">
      <c r="A102" s="40"/>
      <c r="B102" s="41"/>
      <c r="C102" s="212" t="s">
        <v>235</v>
      </c>
      <c r="D102" s="212" t="s">
        <v>182</v>
      </c>
      <c r="E102" s="213" t="s">
        <v>652</v>
      </c>
      <c r="F102" s="214" t="s">
        <v>653</v>
      </c>
      <c r="G102" s="215" t="s">
        <v>124</v>
      </c>
      <c r="H102" s="216">
        <v>4</v>
      </c>
      <c r="I102" s="217"/>
      <c r="J102" s="218">
        <f>ROUND(I102*H102,2)</f>
        <v>0</v>
      </c>
      <c r="K102" s="214" t="s">
        <v>186</v>
      </c>
      <c r="L102" s="46"/>
      <c r="M102" s="219" t="s">
        <v>39</v>
      </c>
      <c r="N102" s="220" t="s">
        <v>53</v>
      </c>
      <c r="O102" s="86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1">
        <f>S102*H102</f>
        <v>0</v>
      </c>
      <c r="U102" s="222" t="s">
        <v>39</v>
      </c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3" t="s">
        <v>631</v>
      </c>
      <c r="AT102" s="223" t="s">
        <v>182</v>
      </c>
      <c r="AU102" s="223" t="s">
        <v>87</v>
      </c>
      <c r="AY102" s="18" t="s">
        <v>188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187</v>
      </c>
      <c r="BK102" s="224">
        <f>ROUND(I102*H102,2)</f>
        <v>0</v>
      </c>
      <c r="BL102" s="18" t="s">
        <v>631</v>
      </c>
      <c r="BM102" s="223" t="s">
        <v>654</v>
      </c>
    </row>
    <row r="103" s="2" customFormat="1">
      <c r="A103" s="40"/>
      <c r="B103" s="41"/>
      <c r="C103" s="42"/>
      <c r="D103" s="225" t="s">
        <v>190</v>
      </c>
      <c r="E103" s="42"/>
      <c r="F103" s="226" t="s">
        <v>653</v>
      </c>
      <c r="G103" s="42"/>
      <c r="H103" s="42"/>
      <c r="I103" s="149"/>
      <c r="J103" s="42"/>
      <c r="K103" s="42"/>
      <c r="L103" s="46"/>
      <c r="M103" s="227"/>
      <c r="N103" s="228"/>
      <c r="O103" s="86"/>
      <c r="P103" s="86"/>
      <c r="Q103" s="86"/>
      <c r="R103" s="86"/>
      <c r="S103" s="86"/>
      <c r="T103" s="86"/>
      <c r="U103" s="87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190</v>
      </c>
      <c r="AU103" s="18" t="s">
        <v>87</v>
      </c>
    </row>
    <row r="104" s="2" customFormat="1" ht="21.75" customHeight="1">
      <c r="A104" s="40"/>
      <c r="B104" s="41"/>
      <c r="C104" s="212" t="s">
        <v>241</v>
      </c>
      <c r="D104" s="212" t="s">
        <v>182</v>
      </c>
      <c r="E104" s="213" t="s">
        <v>655</v>
      </c>
      <c r="F104" s="214" t="s">
        <v>656</v>
      </c>
      <c r="G104" s="215" t="s">
        <v>124</v>
      </c>
      <c r="H104" s="216">
        <v>3</v>
      </c>
      <c r="I104" s="217"/>
      <c r="J104" s="218">
        <f>ROUND(I104*H104,2)</f>
        <v>0</v>
      </c>
      <c r="K104" s="214" t="s">
        <v>186</v>
      </c>
      <c r="L104" s="46"/>
      <c r="M104" s="219" t="s">
        <v>39</v>
      </c>
      <c r="N104" s="220" t="s">
        <v>53</v>
      </c>
      <c r="O104" s="86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1">
        <f>S104*H104</f>
        <v>0</v>
      </c>
      <c r="U104" s="222" t="s">
        <v>39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3" t="s">
        <v>631</v>
      </c>
      <c r="AT104" s="223" t="s">
        <v>182</v>
      </c>
      <c r="AU104" s="223" t="s">
        <v>87</v>
      </c>
      <c r="AY104" s="18" t="s">
        <v>188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187</v>
      </c>
      <c r="BK104" s="224">
        <f>ROUND(I104*H104,2)</f>
        <v>0</v>
      </c>
      <c r="BL104" s="18" t="s">
        <v>631</v>
      </c>
      <c r="BM104" s="223" t="s">
        <v>657</v>
      </c>
    </row>
    <row r="105" s="2" customFormat="1">
      <c r="A105" s="40"/>
      <c r="B105" s="41"/>
      <c r="C105" s="42"/>
      <c r="D105" s="225" t="s">
        <v>190</v>
      </c>
      <c r="E105" s="42"/>
      <c r="F105" s="226" t="s">
        <v>658</v>
      </c>
      <c r="G105" s="42"/>
      <c r="H105" s="42"/>
      <c r="I105" s="149"/>
      <c r="J105" s="42"/>
      <c r="K105" s="42"/>
      <c r="L105" s="46"/>
      <c r="M105" s="227"/>
      <c r="N105" s="228"/>
      <c r="O105" s="86"/>
      <c r="P105" s="86"/>
      <c r="Q105" s="86"/>
      <c r="R105" s="86"/>
      <c r="S105" s="86"/>
      <c r="T105" s="86"/>
      <c r="U105" s="87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190</v>
      </c>
      <c r="AU105" s="18" t="s">
        <v>87</v>
      </c>
    </row>
    <row r="106" s="2" customFormat="1" ht="21.75" customHeight="1">
      <c r="A106" s="40"/>
      <c r="B106" s="41"/>
      <c r="C106" s="212" t="s">
        <v>247</v>
      </c>
      <c r="D106" s="212" t="s">
        <v>182</v>
      </c>
      <c r="E106" s="213" t="s">
        <v>659</v>
      </c>
      <c r="F106" s="214" t="s">
        <v>660</v>
      </c>
      <c r="G106" s="215" t="s">
        <v>124</v>
      </c>
      <c r="H106" s="216">
        <v>2</v>
      </c>
      <c r="I106" s="217"/>
      <c r="J106" s="218">
        <f>ROUND(I106*H106,2)</f>
        <v>0</v>
      </c>
      <c r="K106" s="214" t="s">
        <v>186</v>
      </c>
      <c r="L106" s="46"/>
      <c r="M106" s="219" t="s">
        <v>39</v>
      </c>
      <c r="N106" s="220" t="s">
        <v>53</v>
      </c>
      <c r="O106" s="86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1">
        <f>S106*H106</f>
        <v>0</v>
      </c>
      <c r="U106" s="222" t="s">
        <v>39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3" t="s">
        <v>631</v>
      </c>
      <c r="AT106" s="223" t="s">
        <v>182</v>
      </c>
      <c r="AU106" s="223" t="s">
        <v>87</v>
      </c>
      <c r="AY106" s="18" t="s">
        <v>188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187</v>
      </c>
      <c r="BK106" s="224">
        <f>ROUND(I106*H106,2)</f>
        <v>0</v>
      </c>
      <c r="BL106" s="18" t="s">
        <v>631</v>
      </c>
      <c r="BM106" s="223" t="s">
        <v>661</v>
      </c>
    </row>
    <row r="107" s="2" customFormat="1">
      <c r="A107" s="40"/>
      <c r="B107" s="41"/>
      <c r="C107" s="42"/>
      <c r="D107" s="225" t="s">
        <v>190</v>
      </c>
      <c r="E107" s="42"/>
      <c r="F107" s="226" t="s">
        <v>662</v>
      </c>
      <c r="G107" s="42"/>
      <c r="H107" s="42"/>
      <c r="I107" s="149"/>
      <c r="J107" s="42"/>
      <c r="K107" s="42"/>
      <c r="L107" s="46"/>
      <c r="M107" s="227"/>
      <c r="N107" s="228"/>
      <c r="O107" s="86"/>
      <c r="P107" s="86"/>
      <c r="Q107" s="86"/>
      <c r="R107" s="86"/>
      <c r="S107" s="86"/>
      <c r="T107" s="86"/>
      <c r="U107" s="87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190</v>
      </c>
      <c r="AU107" s="18" t="s">
        <v>87</v>
      </c>
    </row>
    <row r="108" s="12" customFormat="1">
      <c r="A108" s="12"/>
      <c r="B108" s="230"/>
      <c r="C108" s="231"/>
      <c r="D108" s="225" t="s">
        <v>199</v>
      </c>
      <c r="E108" s="232" t="s">
        <v>39</v>
      </c>
      <c r="F108" s="233" t="s">
        <v>663</v>
      </c>
      <c r="G108" s="231"/>
      <c r="H108" s="234">
        <v>2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8"/>
      <c r="U108" s="239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40" t="s">
        <v>199</v>
      </c>
      <c r="AU108" s="240" t="s">
        <v>87</v>
      </c>
      <c r="AV108" s="12" t="s">
        <v>89</v>
      </c>
      <c r="AW108" s="12" t="s">
        <v>41</v>
      </c>
      <c r="AX108" s="12" t="s">
        <v>87</v>
      </c>
      <c r="AY108" s="240" t="s">
        <v>188</v>
      </c>
    </row>
    <row r="109" s="2" customFormat="1" ht="21.75" customHeight="1">
      <c r="A109" s="40"/>
      <c r="B109" s="41"/>
      <c r="C109" s="212" t="s">
        <v>253</v>
      </c>
      <c r="D109" s="212" t="s">
        <v>182</v>
      </c>
      <c r="E109" s="213" t="s">
        <v>664</v>
      </c>
      <c r="F109" s="214" t="s">
        <v>665</v>
      </c>
      <c r="G109" s="215" t="s">
        <v>124</v>
      </c>
      <c r="H109" s="216">
        <v>3</v>
      </c>
      <c r="I109" s="217"/>
      <c r="J109" s="218">
        <f>ROUND(I109*H109,2)</f>
        <v>0</v>
      </c>
      <c r="K109" s="214" t="s">
        <v>186</v>
      </c>
      <c r="L109" s="46"/>
      <c r="M109" s="219" t="s">
        <v>39</v>
      </c>
      <c r="N109" s="220" t="s">
        <v>53</v>
      </c>
      <c r="O109" s="86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1">
        <f>S109*H109</f>
        <v>0</v>
      </c>
      <c r="U109" s="222" t="s">
        <v>39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3" t="s">
        <v>631</v>
      </c>
      <c r="AT109" s="223" t="s">
        <v>182</v>
      </c>
      <c r="AU109" s="223" t="s">
        <v>87</v>
      </c>
      <c r="AY109" s="18" t="s">
        <v>188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187</v>
      </c>
      <c r="BK109" s="224">
        <f>ROUND(I109*H109,2)</f>
        <v>0</v>
      </c>
      <c r="BL109" s="18" t="s">
        <v>631</v>
      </c>
      <c r="BM109" s="223" t="s">
        <v>666</v>
      </c>
    </row>
    <row r="110" s="2" customFormat="1">
      <c r="A110" s="40"/>
      <c r="B110" s="41"/>
      <c r="C110" s="42"/>
      <c r="D110" s="225" t="s">
        <v>190</v>
      </c>
      <c r="E110" s="42"/>
      <c r="F110" s="226" t="s">
        <v>667</v>
      </c>
      <c r="G110" s="42"/>
      <c r="H110" s="42"/>
      <c r="I110" s="149"/>
      <c r="J110" s="42"/>
      <c r="K110" s="42"/>
      <c r="L110" s="46"/>
      <c r="M110" s="227"/>
      <c r="N110" s="228"/>
      <c r="O110" s="86"/>
      <c r="P110" s="86"/>
      <c r="Q110" s="86"/>
      <c r="R110" s="86"/>
      <c r="S110" s="86"/>
      <c r="T110" s="86"/>
      <c r="U110" s="87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190</v>
      </c>
      <c r="AU110" s="18" t="s">
        <v>87</v>
      </c>
    </row>
    <row r="111" s="2" customFormat="1" ht="21.75" customHeight="1">
      <c r="A111" s="40"/>
      <c r="B111" s="41"/>
      <c r="C111" s="212" t="s">
        <v>259</v>
      </c>
      <c r="D111" s="212" t="s">
        <v>182</v>
      </c>
      <c r="E111" s="213" t="s">
        <v>668</v>
      </c>
      <c r="F111" s="214" t="s">
        <v>669</v>
      </c>
      <c r="G111" s="215" t="s">
        <v>124</v>
      </c>
      <c r="H111" s="216">
        <v>3</v>
      </c>
      <c r="I111" s="217"/>
      <c r="J111" s="218">
        <f>ROUND(I111*H111,2)</f>
        <v>0</v>
      </c>
      <c r="K111" s="214" t="s">
        <v>186</v>
      </c>
      <c r="L111" s="46"/>
      <c r="M111" s="219" t="s">
        <v>39</v>
      </c>
      <c r="N111" s="220" t="s">
        <v>53</v>
      </c>
      <c r="O111" s="86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1">
        <f>S111*H111</f>
        <v>0</v>
      </c>
      <c r="U111" s="222" t="s">
        <v>39</v>
      </c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3" t="s">
        <v>631</v>
      </c>
      <c r="AT111" s="223" t="s">
        <v>182</v>
      </c>
      <c r="AU111" s="223" t="s">
        <v>87</v>
      </c>
      <c r="AY111" s="18" t="s">
        <v>188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8" t="s">
        <v>187</v>
      </c>
      <c r="BK111" s="224">
        <f>ROUND(I111*H111,2)</f>
        <v>0</v>
      </c>
      <c r="BL111" s="18" t="s">
        <v>631</v>
      </c>
      <c r="BM111" s="223" t="s">
        <v>670</v>
      </c>
    </row>
    <row r="112" s="2" customFormat="1">
      <c r="A112" s="40"/>
      <c r="B112" s="41"/>
      <c r="C112" s="42"/>
      <c r="D112" s="225" t="s">
        <v>190</v>
      </c>
      <c r="E112" s="42"/>
      <c r="F112" s="226" t="s">
        <v>671</v>
      </c>
      <c r="G112" s="42"/>
      <c r="H112" s="42"/>
      <c r="I112" s="149"/>
      <c r="J112" s="42"/>
      <c r="K112" s="42"/>
      <c r="L112" s="46"/>
      <c r="M112" s="227"/>
      <c r="N112" s="228"/>
      <c r="O112" s="86"/>
      <c r="P112" s="86"/>
      <c r="Q112" s="86"/>
      <c r="R112" s="86"/>
      <c r="S112" s="86"/>
      <c r="T112" s="86"/>
      <c r="U112" s="87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190</v>
      </c>
      <c r="AU112" s="18" t="s">
        <v>87</v>
      </c>
    </row>
    <row r="113" s="2" customFormat="1" ht="21.75" customHeight="1">
      <c r="A113" s="40"/>
      <c r="B113" s="41"/>
      <c r="C113" s="212" t="s">
        <v>266</v>
      </c>
      <c r="D113" s="212" t="s">
        <v>182</v>
      </c>
      <c r="E113" s="213" t="s">
        <v>672</v>
      </c>
      <c r="F113" s="214" t="s">
        <v>673</v>
      </c>
      <c r="G113" s="215" t="s">
        <v>124</v>
      </c>
      <c r="H113" s="216">
        <v>2</v>
      </c>
      <c r="I113" s="217"/>
      <c r="J113" s="218">
        <f>ROUND(I113*H113,2)</f>
        <v>0</v>
      </c>
      <c r="K113" s="214" t="s">
        <v>186</v>
      </c>
      <c r="L113" s="46"/>
      <c r="M113" s="219" t="s">
        <v>39</v>
      </c>
      <c r="N113" s="220" t="s">
        <v>53</v>
      </c>
      <c r="O113" s="86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1">
        <f>S113*H113</f>
        <v>0</v>
      </c>
      <c r="U113" s="222" t="s">
        <v>39</v>
      </c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3" t="s">
        <v>631</v>
      </c>
      <c r="AT113" s="223" t="s">
        <v>182</v>
      </c>
      <c r="AU113" s="223" t="s">
        <v>87</v>
      </c>
      <c r="AY113" s="18" t="s">
        <v>188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187</v>
      </c>
      <c r="BK113" s="224">
        <f>ROUND(I113*H113,2)</f>
        <v>0</v>
      </c>
      <c r="BL113" s="18" t="s">
        <v>631</v>
      </c>
      <c r="BM113" s="223" t="s">
        <v>674</v>
      </c>
    </row>
    <row r="114" s="2" customFormat="1">
      <c r="A114" s="40"/>
      <c r="B114" s="41"/>
      <c r="C114" s="42"/>
      <c r="D114" s="225" t="s">
        <v>190</v>
      </c>
      <c r="E114" s="42"/>
      <c r="F114" s="226" t="s">
        <v>675</v>
      </c>
      <c r="G114" s="42"/>
      <c r="H114" s="42"/>
      <c r="I114" s="149"/>
      <c r="J114" s="42"/>
      <c r="K114" s="42"/>
      <c r="L114" s="46"/>
      <c r="M114" s="227"/>
      <c r="N114" s="228"/>
      <c r="O114" s="86"/>
      <c r="P114" s="86"/>
      <c r="Q114" s="86"/>
      <c r="R114" s="86"/>
      <c r="S114" s="86"/>
      <c r="T114" s="86"/>
      <c r="U114" s="87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190</v>
      </c>
      <c r="AU114" s="18" t="s">
        <v>87</v>
      </c>
    </row>
    <row r="115" s="2" customFormat="1" ht="21.75" customHeight="1">
      <c r="A115" s="40"/>
      <c r="B115" s="41"/>
      <c r="C115" s="212" t="s">
        <v>271</v>
      </c>
      <c r="D115" s="212" t="s">
        <v>182</v>
      </c>
      <c r="E115" s="213" t="s">
        <v>676</v>
      </c>
      <c r="F115" s="214" t="s">
        <v>677</v>
      </c>
      <c r="G115" s="215" t="s">
        <v>124</v>
      </c>
      <c r="H115" s="216">
        <v>3</v>
      </c>
      <c r="I115" s="217"/>
      <c r="J115" s="218">
        <f>ROUND(I115*H115,2)</f>
        <v>0</v>
      </c>
      <c r="K115" s="214" t="s">
        <v>186</v>
      </c>
      <c r="L115" s="46"/>
      <c r="M115" s="219" t="s">
        <v>39</v>
      </c>
      <c r="N115" s="220" t="s">
        <v>53</v>
      </c>
      <c r="O115" s="86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1">
        <f>S115*H115</f>
        <v>0</v>
      </c>
      <c r="U115" s="222" t="s">
        <v>39</v>
      </c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3" t="s">
        <v>631</v>
      </c>
      <c r="AT115" s="223" t="s">
        <v>182</v>
      </c>
      <c r="AU115" s="223" t="s">
        <v>87</v>
      </c>
      <c r="AY115" s="18" t="s">
        <v>188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187</v>
      </c>
      <c r="BK115" s="224">
        <f>ROUND(I115*H115,2)</f>
        <v>0</v>
      </c>
      <c r="BL115" s="18" t="s">
        <v>631</v>
      </c>
      <c r="BM115" s="223" t="s">
        <v>678</v>
      </c>
    </row>
    <row r="116" s="2" customFormat="1">
      <c r="A116" s="40"/>
      <c r="B116" s="41"/>
      <c r="C116" s="42"/>
      <c r="D116" s="225" t="s">
        <v>190</v>
      </c>
      <c r="E116" s="42"/>
      <c r="F116" s="226" t="s">
        <v>679</v>
      </c>
      <c r="G116" s="42"/>
      <c r="H116" s="42"/>
      <c r="I116" s="149"/>
      <c r="J116" s="42"/>
      <c r="K116" s="42"/>
      <c r="L116" s="46"/>
      <c r="M116" s="227"/>
      <c r="N116" s="228"/>
      <c r="O116" s="86"/>
      <c r="P116" s="86"/>
      <c r="Q116" s="86"/>
      <c r="R116" s="86"/>
      <c r="S116" s="86"/>
      <c r="T116" s="86"/>
      <c r="U116" s="87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190</v>
      </c>
      <c r="AU116" s="18" t="s">
        <v>87</v>
      </c>
    </row>
    <row r="117" s="2" customFormat="1" ht="21.75" customHeight="1">
      <c r="A117" s="40"/>
      <c r="B117" s="41"/>
      <c r="C117" s="252" t="s">
        <v>8</v>
      </c>
      <c r="D117" s="252" t="s">
        <v>260</v>
      </c>
      <c r="E117" s="253" t="s">
        <v>680</v>
      </c>
      <c r="F117" s="254" t="s">
        <v>681</v>
      </c>
      <c r="G117" s="255" t="s">
        <v>124</v>
      </c>
      <c r="H117" s="256">
        <v>4</v>
      </c>
      <c r="I117" s="257"/>
      <c r="J117" s="258">
        <f>ROUND(I117*H117,2)</f>
        <v>0</v>
      </c>
      <c r="K117" s="254" t="s">
        <v>186</v>
      </c>
      <c r="L117" s="259"/>
      <c r="M117" s="260" t="s">
        <v>39</v>
      </c>
      <c r="N117" s="261" t="s">
        <v>53</v>
      </c>
      <c r="O117" s="86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1">
        <f>S117*H117</f>
        <v>0</v>
      </c>
      <c r="U117" s="222" t="s">
        <v>39</v>
      </c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3" t="s">
        <v>682</v>
      </c>
      <c r="AT117" s="223" t="s">
        <v>260</v>
      </c>
      <c r="AU117" s="223" t="s">
        <v>87</v>
      </c>
      <c r="AY117" s="18" t="s">
        <v>188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187</v>
      </c>
      <c r="BK117" s="224">
        <f>ROUND(I117*H117,2)</f>
        <v>0</v>
      </c>
      <c r="BL117" s="18" t="s">
        <v>682</v>
      </c>
      <c r="BM117" s="223" t="s">
        <v>683</v>
      </c>
    </row>
    <row r="118" s="2" customFormat="1">
      <c r="A118" s="40"/>
      <c r="B118" s="41"/>
      <c r="C118" s="42"/>
      <c r="D118" s="225" t="s">
        <v>190</v>
      </c>
      <c r="E118" s="42"/>
      <c r="F118" s="226" t="s">
        <v>681</v>
      </c>
      <c r="G118" s="42"/>
      <c r="H118" s="42"/>
      <c r="I118" s="149"/>
      <c r="J118" s="42"/>
      <c r="K118" s="42"/>
      <c r="L118" s="46"/>
      <c r="M118" s="227"/>
      <c r="N118" s="228"/>
      <c r="O118" s="86"/>
      <c r="P118" s="86"/>
      <c r="Q118" s="86"/>
      <c r="R118" s="86"/>
      <c r="S118" s="86"/>
      <c r="T118" s="86"/>
      <c r="U118" s="87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190</v>
      </c>
      <c r="AU118" s="18" t="s">
        <v>87</v>
      </c>
    </row>
    <row r="119" s="2" customFormat="1" ht="21.75" customHeight="1">
      <c r="A119" s="40"/>
      <c r="B119" s="41"/>
      <c r="C119" s="252" t="s">
        <v>280</v>
      </c>
      <c r="D119" s="252" t="s">
        <v>260</v>
      </c>
      <c r="E119" s="253" t="s">
        <v>684</v>
      </c>
      <c r="F119" s="254" t="s">
        <v>685</v>
      </c>
      <c r="G119" s="255" t="s">
        <v>124</v>
      </c>
      <c r="H119" s="256">
        <v>4</v>
      </c>
      <c r="I119" s="257"/>
      <c r="J119" s="258">
        <f>ROUND(I119*H119,2)</f>
        <v>0</v>
      </c>
      <c r="K119" s="254" t="s">
        <v>186</v>
      </c>
      <c r="L119" s="259"/>
      <c r="M119" s="260" t="s">
        <v>39</v>
      </c>
      <c r="N119" s="261" t="s">
        <v>53</v>
      </c>
      <c r="O119" s="86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1">
        <f>S119*H119</f>
        <v>0</v>
      </c>
      <c r="U119" s="222" t="s">
        <v>39</v>
      </c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3" t="s">
        <v>682</v>
      </c>
      <c r="AT119" s="223" t="s">
        <v>260</v>
      </c>
      <c r="AU119" s="223" t="s">
        <v>87</v>
      </c>
      <c r="AY119" s="18" t="s">
        <v>188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8" t="s">
        <v>187</v>
      </c>
      <c r="BK119" s="224">
        <f>ROUND(I119*H119,2)</f>
        <v>0</v>
      </c>
      <c r="BL119" s="18" t="s">
        <v>682</v>
      </c>
      <c r="BM119" s="223" t="s">
        <v>686</v>
      </c>
    </row>
    <row r="120" s="2" customFormat="1">
      <c r="A120" s="40"/>
      <c r="B120" s="41"/>
      <c r="C120" s="42"/>
      <c r="D120" s="225" t="s">
        <v>190</v>
      </c>
      <c r="E120" s="42"/>
      <c r="F120" s="226" t="s">
        <v>685</v>
      </c>
      <c r="G120" s="42"/>
      <c r="H120" s="42"/>
      <c r="I120" s="149"/>
      <c r="J120" s="42"/>
      <c r="K120" s="42"/>
      <c r="L120" s="46"/>
      <c r="M120" s="291"/>
      <c r="N120" s="292"/>
      <c r="O120" s="293"/>
      <c r="P120" s="293"/>
      <c r="Q120" s="293"/>
      <c r="R120" s="293"/>
      <c r="S120" s="293"/>
      <c r="T120" s="293"/>
      <c r="U120" s="294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190</v>
      </c>
      <c r="AU120" s="18" t="s">
        <v>87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178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mB0liUPUZMlgxNe2ZEAGO+bvkEefSp/V5M8VArze4jrlgzSVrGbU/pDWCmYSvJguR82JHXLqoeZ203IRO9Y92g==" hashValue="zUXeI1ggsbdiYiiS8OSAAcSEDDggdOxo9lKu1lpHO68KIJCyTvu3ZnEJtt6LU46NidUta069DX1wW1O7mZ/0Gg==" algorithmName="SHA-512" password="CDD6"/>
  <autoFilter ref="C85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141" t="s">
        <v>687</v>
      </c>
      <c r="BA2" s="141" t="s">
        <v>688</v>
      </c>
      <c r="BB2" s="141" t="s">
        <v>112</v>
      </c>
      <c r="BC2" s="141" t="s">
        <v>689</v>
      </c>
      <c r="BD2" s="141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1"/>
      <c r="AT3" s="18" t="s">
        <v>89</v>
      </c>
    </row>
    <row r="4" s="1" customFormat="1" ht="24.96" customHeight="1">
      <c r="B4" s="21"/>
      <c r="D4" s="145" t="s">
        <v>114</v>
      </c>
      <c r="I4" s="140"/>
      <c r="L4" s="21"/>
      <c r="M4" s="146" t="s">
        <v>10</v>
      </c>
      <c r="AT4" s="18" t="s">
        <v>41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7" t="s">
        <v>16</v>
      </c>
      <c r="I6" s="140"/>
      <c r="L6" s="21"/>
    </row>
    <row r="7" s="1" customFormat="1" ht="16.5" customHeight="1">
      <c r="B7" s="21"/>
      <c r="E7" s="148" t="str">
        <f>'Rekapitulace zakázky'!K6</f>
        <v>Oprava trati v úseku Světec - Ohníč - změna č_1</v>
      </c>
      <c r="F7" s="147"/>
      <c r="G7" s="147"/>
      <c r="H7" s="147"/>
      <c r="I7" s="140"/>
      <c r="L7" s="21"/>
    </row>
    <row r="8" s="1" customFormat="1" ht="12" customHeight="1">
      <c r="B8" s="21"/>
      <c r="D8" s="147" t="s">
        <v>127</v>
      </c>
      <c r="I8" s="140"/>
      <c r="L8" s="21"/>
    </row>
    <row r="9" s="2" customFormat="1" ht="16.5" customHeight="1">
      <c r="A9" s="40"/>
      <c r="B9" s="46"/>
      <c r="C9" s="40"/>
      <c r="D9" s="40"/>
      <c r="E9" s="148" t="s">
        <v>690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134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691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39</v>
      </c>
      <c r="G13" s="40"/>
      <c r="H13" s="40"/>
      <c r="I13" s="152" t="s">
        <v>20</v>
      </c>
      <c r="J13" s="135" t="s">
        <v>39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22</v>
      </c>
      <c r="E14" s="40"/>
      <c r="F14" s="135" t="s">
        <v>23</v>
      </c>
      <c r="G14" s="40"/>
      <c r="H14" s="40"/>
      <c r="I14" s="152" t="s">
        <v>24</v>
      </c>
      <c r="J14" s="153" t="str">
        <f>'Rekapitulace zakázky'!AN8</f>
        <v>11. 2. 2020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30</v>
      </c>
      <c r="E16" s="40"/>
      <c r="F16" s="40"/>
      <c r="G16" s="40"/>
      <c r="H16" s="40"/>
      <c r="I16" s="152" t="s">
        <v>31</v>
      </c>
      <c r="J16" s="135" t="s">
        <v>32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52" t="s">
        <v>34</v>
      </c>
      <c r="J17" s="135" t="s">
        <v>35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36</v>
      </c>
      <c r="E19" s="40"/>
      <c r="F19" s="40"/>
      <c r="G19" s="40"/>
      <c r="H19" s="40"/>
      <c r="I19" s="152" t="s">
        <v>31</v>
      </c>
      <c r="J19" s="34" t="str">
        <f>'Rekapitulace zakázky'!AN13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5"/>
      <c r="G20" s="135"/>
      <c r="H20" s="135"/>
      <c r="I20" s="152" t="s">
        <v>34</v>
      </c>
      <c r="J20" s="34" t="str">
        <f>'Rekapitulace zakázky'!AN14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38</v>
      </c>
      <c r="E22" s="40"/>
      <c r="F22" s="40"/>
      <c r="G22" s="40"/>
      <c r="H22" s="40"/>
      <c r="I22" s="152" t="s">
        <v>31</v>
      </c>
      <c r="J22" s="135" t="s">
        <v>39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40</v>
      </c>
      <c r="F23" s="40"/>
      <c r="G23" s="40"/>
      <c r="H23" s="40"/>
      <c r="I23" s="152" t="s">
        <v>34</v>
      </c>
      <c r="J23" s="135" t="s">
        <v>39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42</v>
      </c>
      <c r="E25" s="40"/>
      <c r="F25" s="40"/>
      <c r="G25" s="40"/>
      <c r="H25" s="40"/>
      <c r="I25" s="152" t="s">
        <v>31</v>
      </c>
      <c r="J25" s="135" t="s">
        <v>39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43</v>
      </c>
      <c r="F26" s="40"/>
      <c r="G26" s="40"/>
      <c r="H26" s="40"/>
      <c r="I26" s="152" t="s">
        <v>34</v>
      </c>
      <c r="J26" s="135" t="s">
        <v>39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44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83.25" customHeight="1">
      <c r="A29" s="154"/>
      <c r="B29" s="155"/>
      <c r="C29" s="154"/>
      <c r="D29" s="154"/>
      <c r="E29" s="156" t="s">
        <v>161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46</v>
      </c>
      <c r="E32" s="40"/>
      <c r="F32" s="40"/>
      <c r="G32" s="40"/>
      <c r="H32" s="40"/>
      <c r="I32" s="149"/>
      <c r="J32" s="162">
        <f>ROUND(J86,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48</v>
      </c>
      <c r="G34" s="40"/>
      <c r="H34" s="40"/>
      <c r="I34" s="164" t="s">
        <v>47</v>
      </c>
      <c r="J34" s="163" t="s">
        <v>49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50</v>
      </c>
      <c r="E35" s="147" t="s">
        <v>51</v>
      </c>
      <c r="F35" s="166">
        <f>ROUND((SUM(BE86:BE118)),  2)</f>
        <v>0</v>
      </c>
      <c r="G35" s="40"/>
      <c r="H35" s="40"/>
      <c r="I35" s="167">
        <v>0.20999999999999999</v>
      </c>
      <c r="J35" s="166">
        <f>ROUND(((SUM(BE86:BE118))*I35),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52</v>
      </c>
      <c r="F36" s="166">
        <f>ROUND((SUM(BF86:BF118)),  2)</f>
        <v>0</v>
      </c>
      <c r="G36" s="40"/>
      <c r="H36" s="40"/>
      <c r="I36" s="167">
        <v>0.14999999999999999</v>
      </c>
      <c r="J36" s="166">
        <f>ROUND(((SUM(BF86:BF118))*I36),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53</v>
      </c>
      <c r="F37" s="166">
        <f>ROUND((SUM(BG86:BG118)),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54</v>
      </c>
      <c r="F38" s="166">
        <f>ROUND((SUM(BH86:BH118)),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55</v>
      </c>
      <c r="F39" s="166">
        <f>ROUND((SUM(BI86:BI118)),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56</v>
      </c>
      <c r="E41" s="170"/>
      <c r="F41" s="170"/>
      <c r="G41" s="171" t="s">
        <v>57</v>
      </c>
      <c r="H41" s="172" t="s">
        <v>58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162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Oprava trati v úseku Světec - Ohníč - změna č_1</v>
      </c>
      <c r="F50" s="33"/>
      <c r="G50" s="33"/>
      <c r="H50" s="33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140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82" t="s">
        <v>690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134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Č31 - VRN - změna_1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Světec - Ohníč</v>
      </c>
      <c r="G56" s="42"/>
      <c r="H56" s="42"/>
      <c r="I56" s="152" t="s">
        <v>24</v>
      </c>
      <c r="J56" s="74" t="str">
        <f>IF(J14="","",J14)</f>
        <v>11. 2. 2020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3" t="s">
        <v>30</v>
      </c>
      <c r="D58" s="42"/>
      <c r="E58" s="42"/>
      <c r="F58" s="28" t="str">
        <f>E17</f>
        <v>Správa železnic, OŘ UNL, ST Most</v>
      </c>
      <c r="G58" s="42"/>
      <c r="H58" s="42"/>
      <c r="I58" s="152" t="s">
        <v>38</v>
      </c>
      <c r="J58" s="38" t="str">
        <f>E23</f>
        <v xml:space="preserve"> 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40.05" customHeight="1">
      <c r="A59" s="40"/>
      <c r="B59" s="41"/>
      <c r="C59" s="33" t="s">
        <v>36</v>
      </c>
      <c r="D59" s="42"/>
      <c r="E59" s="42"/>
      <c r="F59" s="28" t="str">
        <f>IF(E20="","",E20)</f>
        <v>Vyplň údaj</v>
      </c>
      <c r="G59" s="42"/>
      <c r="H59" s="42"/>
      <c r="I59" s="152" t="s">
        <v>42</v>
      </c>
      <c r="J59" s="38" t="str">
        <f>E26</f>
        <v>Ing. Horák Jiří, horak@szdc.cz, +420 602155923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163</v>
      </c>
      <c r="D61" s="184"/>
      <c r="E61" s="184"/>
      <c r="F61" s="184"/>
      <c r="G61" s="184"/>
      <c r="H61" s="184"/>
      <c r="I61" s="185"/>
      <c r="J61" s="186" t="s">
        <v>164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78</v>
      </c>
      <c r="D63" s="42"/>
      <c r="E63" s="42"/>
      <c r="F63" s="42"/>
      <c r="G63" s="42"/>
      <c r="H63" s="42"/>
      <c r="I63" s="149"/>
      <c r="J63" s="104">
        <f>J86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165</v>
      </c>
    </row>
    <row r="64" s="9" customFormat="1" ht="24.96" customHeight="1">
      <c r="A64" s="9"/>
      <c r="B64" s="188"/>
      <c r="C64" s="189"/>
      <c r="D64" s="190" t="s">
        <v>692</v>
      </c>
      <c r="E64" s="191"/>
      <c r="F64" s="191"/>
      <c r="G64" s="191"/>
      <c r="H64" s="191"/>
      <c r="I64" s="192"/>
      <c r="J64" s="193">
        <f>J110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49"/>
      <c r="J65" s="42"/>
      <c r="K65" s="42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78"/>
      <c r="J66" s="62"/>
      <c r="K66" s="6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81"/>
      <c r="J70" s="64"/>
      <c r="K70" s="64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168</v>
      </c>
      <c r="D71" s="42"/>
      <c r="E71" s="42"/>
      <c r="F71" s="42"/>
      <c r="G71" s="42"/>
      <c r="H71" s="42"/>
      <c r="I71" s="149"/>
      <c r="J71" s="42"/>
      <c r="K71" s="4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82" t="str">
        <f>E7</f>
        <v>Oprava trati v úseku Světec - Ohníč - změna č_1</v>
      </c>
      <c r="F74" s="33"/>
      <c r="G74" s="33"/>
      <c r="H74" s="33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2"/>
      <c r="C75" s="33" t="s">
        <v>127</v>
      </c>
      <c r="D75" s="23"/>
      <c r="E75" s="23"/>
      <c r="F75" s="23"/>
      <c r="G75" s="23"/>
      <c r="H75" s="23"/>
      <c r="I75" s="140"/>
      <c r="J75" s="23"/>
      <c r="K75" s="23"/>
      <c r="L75" s="21"/>
    </row>
    <row r="76" s="2" customFormat="1" ht="16.5" customHeight="1">
      <c r="A76" s="40"/>
      <c r="B76" s="41"/>
      <c r="C76" s="42"/>
      <c r="D76" s="42"/>
      <c r="E76" s="182" t="s">
        <v>690</v>
      </c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134</v>
      </c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Č31 - VRN - změna_1</v>
      </c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F14</f>
        <v>Světec - Ohníč</v>
      </c>
      <c r="G80" s="42"/>
      <c r="H80" s="42"/>
      <c r="I80" s="152" t="s">
        <v>24</v>
      </c>
      <c r="J80" s="74" t="str">
        <f>IF(J14="","",J14)</f>
        <v>11. 2. 2020</v>
      </c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9"/>
      <c r="J81" s="42"/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30</v>
      </c>
      <c r="D82" s="42"/>
      <c r="E82" s="42"/>
      <c r="F82" s="28" t="str">
        <f>E17</f>
        <v>Správa železnic, OŘ UNL, ST Most</v>
      </c>
      <c r="G82" s="42"/>
      <c r="H82" s="42"/>
      <c r="I82" s="152" t="s">
        <v>38</v>
      </c>
      <c r="J82" s="38" t="str">
        <f>E23</f>
        <v xml:space="preserve"> 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2"/>
      <c r="E83" s="42"/>
      <c r="F83" s="28" t="str">
        <f>IF(E20="","",E20)</f>
        <v>Vyplň údaj</v>
      </c>
      <c r="G83" s="42"/>
      <c r="H83" s="42"/>
      <c r="I83" s="152" t="s">
        <v>42</v>
      </c>
      <c r="J83" s="38" t="str">
        <f>E26</f>
        <v>Ing. Horák Jiří, horak@szdc.cz, +420 602155923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201"/>
      <c r="B85" s="202"/>
      <c r="C85" s="203" t="s">
        <v>169</v>
      </c>
      <c r="D85" s="204" t="s">
        <v>65</v>
      </c>
      <c r="E85" s="204" t="s">
        <v>61</v>
      </c>
      <c r="F85" s="204" t="s">
        <v>62</v>
      </c>
      <c r="G85" s="204" t="s">
        <v>170</v>
      </c>
      <c r="H85" s="204" t="s">
        <v>171</v>
      </c>
      <c r="I85" s="205" t="s">
        <v>172</v>
      </c>
      <c r="J85" s="204" t="s">
        <v>164</v>
      </c>
      <c r="K85" s="206" t="s">
        <v>173</v>
      </c>
      <c r="L85" s="207"/>
      <c r="M85" s="94" t="s">
        <v>39</v>
      </c>
      <c r="N85" s="95" t="s">
        <v>50</v>
      </c>
      <c r="O85" s="95" t="s">
        <v>174</v>
      </c>
      <c r="P85" s="95" t="s">
        <v>175</v>
      </c>
      <c r="Q85" s="95" t="s">
        <v>176</v>
      </c>
      <c r="R85" s="95" t="s">
        <v>177</v>
      </c>
      <c r="S85" s="95" t="s">
        <v>178</v>
      </c>
      <c r="T85" s="95" t="s">
        <v>179</v>
      </c>
      <c r="U85" s="96" t="s">
        <v>180</v>
      </c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</row>
    <row r="86" s="2" customFormat="1" ht="22.8" customHeight="1">
      <c r="A86" s="40"/>
      <c r="B86" s="41"/>
      <c r="C86" s="101" t="s">
        <v>181</v>
      </c>
      <c r="D86" s="42"/>
      <c r="E86" s="42"/>
      <c r="F86" s="42"/>
      <c r="G86" s="42"/>
      <c r="H86" s="42"/>
      <c r="I86" s="149"/>
      <c r="J86" s="208">
        <f>BK86</f>
        <v>0</v>
      </c>
      <c r="K86" s="42"/>
      <c r="L86" s="46"/>
      <c r="M86" s="97"/>
      <c r="N86" s="209"/>
      <c r="O86" s="98"/>
      <c r="P86" s="210">
        <f>P87+SUM(P88:P110)</f>
        <v>0</v>
      </c>
      <c r="Q86" s="98"/>
      <c r="R86" s="210">
        <f>R87+SUM(R88:R110)</f>
        <v>0</v>
      </c>
      <c r="S86" s="98"/>
      <c r="T86" s="210">
        <f>T87+SUM(T88:T110)</f>
        <v>0</v>
      </c>
      <c r="U86" s="99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79</v>
      </c>
      <c r="AU86" s="18" t="s">
        <v>165</v>
      </c>
      <c r="BK86" s="211">
        <f>BK87+SUM(BK88:BK110)</f>
        <v>0</v>
      </c>
    </row>
    <row r="87" s="2" customFormat="1" ht="16.5" customHeight="1">
      <c r="A87" s="40"/>
      <c r="B87" s="41"/>
      <c r="C87" s="212" t="s">
        <v>87</v>
      </c>
      <c r="D87" s="212" t="s">
        <v>182</v>
      </c>
      <c r="E87" s="213" t="s">
        <v>693</v>
      </c>
      <c r="F87" s="214" t="s">
        <v>694</v>
      </c>
      <c r="G87" s="215" t="s">
        <v>695</v>
      </c>
      <c r="H87" s="295"/>
      <c r="I87" s="217"/>
      <c r="J87" s="218">
        <f>ROUND(I87*H87,2)</f>
        <v>0</v>
      </c>
      <c r="K87" s="214" t="s">
        <v>39</v>
      </c>
      <c r="L87" s="46"/>
      <c r="M87" s="219" t="s">
        <v>39</v>
      </c>
      <c r="N87" s="220" t="s">
        <v>53</v>
      </c>
      <c r="O87" s="86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1">
        <f>S87*H87</f>
        <v>0</v>
      </c>
      <c r="U87" s="222" t="s">
        <v>39</v>
      </c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3" t="s">
        <v>187</v>
      </c>
      <c r="AT87" s="223" t="s">
        <v>182</v>
      </c>
      <c r="AU87" s="223" t="s">
        <v>80</v>
      </c>
      <c r="AY87" s="18" t="s">
        <v>188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8" t="s">
        <v>187</v>
      </c>
      <c r="BK87" s="224">
        <f>ROUND(I87*H87,2)</f>
        <v>0</v>
      </c>
      <c r="BL87" s="18" t="s">
        <v>187</v>
      </c>
      <c r="BM87" s="223" t="s">
        <v>696</v>
      </c>
    </row>
    <row r="88" s="2" customFormat="1">
      <c r="A88" s="40"/>
      <c r="B88" s="41"/>
      <c r="C88" s="42"/>
      <c r="D88" s="225" t="s">
        <v>190</v>
      </c>
      <c r="E88" s="42"/>
      <c r="F88" s="226" t="s">
        <v>694</v>
      </c>
      <c r="G88" s="42"/>
      <c r="H88" s="42"/>
      <c r="I88" s="149"/>
      <c r="J88" s="42"/>
      <c r="K88" s="42"/>
      <c r="L88" s="46"/>
      <c r="M88" s="227"/>
      <c r="N88" s="228"/>
      <c r="O88" s="86"/>
      <c r="P88" s="86"/>
      <c r="Q88" s="86"/>
      <c r="R88" s="86"/>
      <c r="S88" s="86"/>
      <c r="T88" s="86"/>
      <c r="U88" s="87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190</v>
      </c>
      <c r="AU88" s="18" t="s">
        <v>80</v>
      </c>
    </row>
    <row r="89" s="2" customFormat="1" ht="21.75" customHeight="1">
      <c r="A89" s="40"/>
      <c r="B89" s="41"/>
      <c r="C89" s="212" t="s">
        <v>89</v>
      </c>
      <c r="D89" s="212" t="s">
        <v>182</v>
      </c>
      <c r="E89" s="213" t="s">
        <v>697</v>
      </c>
      <c r="F89" s="214" t="s">
        <v>698</v>
      </c>
      <c r="G89" s="215" t="s">
        <v>124</v>
      </c>
      <c r="H89" s="216">
        <v>5</v>
      </c>
      <c r="I89" s="217"/>
      <c r="J89" s="218">
        <f>ROUND(I89*H89,2)</f>
        <v>0</v>
      </c>
      <c r="K89" s="214" t="s">
        <v>186</v>
      </c>
      <c r="L89" s="46"/>
      <c r="M89" s="219" t="s">
        <v>39</v>
      </c>
      <c r="N89" s="220" t="s">
        <v>53</v>
      </c>
      <c r="O89" s="86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1">
        <f>S89*H89</f>
        <v>0</v>
      </c>
      <c r="U89" s="222" t="s">
        <v>39</v>
      </c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3" t="s">
        <v>699</v>
      </c>
      <c r="AT89" s="223" t="s">
        <v>182</v>
      </c>
      <c r="AU89" s="223" t="s">
        <v>80</v>
      </c>
      <c r="AY89" s="18" t="s">
        <v>188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187</v>
      </c>
      <c r="BK89" s="224">
        <f>ROUND(I89*H89,2)</f>
        <v>0</v>
      </c>
      <c r="BL89" s="18" t="s">
        <v>699</v>
      </c>
      <c r="BM89" s="223" t="s">
        <v>700</v>
      </c>
    </row>
    <row r="90" s="2" customFormat="1">
      <c r="A90" s="40"/>
      <c r="B90" s="41"/>
      <c r="C90" s="42"/>
      <c r="D90" s="225" t="s">
        <v>190</v>
      </c>
      <c r="E90" s="42"/>
      <c r="F90" s="226" t="s">
        <v>701</v>
      </c>
      <c r="G90" s="42"/>
      <c r="H90" s="42"/>
      <c r="I90" s="149"/>
      <c r="J90" s="42"/>
      <c r="K90" s="42"/>
      <c r="L90" s="46"/>
      <c r="M90" s="227"/>
      <c r="N90" s="228"/>
      <c r="O90" s="86"/>
      <c r="P90" s="86"/>
      <c r="Q90" s="86"/>
      <c r="R90" s="86"/>
      <c r="S90" s="86"/>
      <c r="T90" s="86"/>
      <c r="U90" s="87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190</v>
      </c>
      <c r="AU90" s="18" t="s">
        <v>80</v>
      </c>
    </row>
    <row r="91" s="2" customFormat="1" ht="21.75" customHeight="1">
      <c r="A91" s="40"/>
      <c r="B91" s="41"/>
      <c r="C91" s="212" t="s">
        <v>202</v>
      </c>
      <c r="D91" s="212" t="s">
        <v>182</v>
      </c>
      <c r="E91" s="213" t="s">
        <v>702</v>
      </c>
      <c r="F91" s="214" t="s">
        <v>703</v>
      </c>
      <c r="G91" s="215" t="s">
        <v>695</v>
      </c>
      <c r="H91" s="295"/>
      <c r="I91" s="217"/>
      <c r="J91" s="218">
        <f>ROUND(I91*H91,2)</f>
        <v>0</v>
      </c>
      <c r="K91" s="214" t="s">
        <v>186</v>
      </c>
      <c r="L91" s="46"/>
      <c r="M91" s="219" t="s">
        <v>39</v>
      </c>
      <c r="N91" s="220" t="s">
        <v>53</v>
      </c>
      <c r="O91" s="86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1">
        <f>S91*H91</f>
        <v>0</v>
      </c>
      <c r="U91" s="222" t="s">
        <v>39</v>
      </c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3" t="s">
        <v>187</v>
      </c>
      <c r="AT91" s="223" t="s">
        <v>182</v>
      </c>
      <c r="AU91" s="223" t="s">
        <v>80</v>
      </c>
      <c r="AY91" s="18" t="s">
        <v>188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187</v>
      </c>
      <c r="BK91" s="224">
        <f>ROUND(I91*H91,2)</f>
        <v>0</v>
      </c>
      <c r="BL91" s="18" t="s">
        <v>187</v>
      </c>
      <c r="BM91" s="223" t="s">
        <v>704</v>
      </c>
    </row>
    <row r="92" s="2" customFormat="1">
      <c r="A92" s="40"/>
      <c r="B92" s="41"/>
      <c r="C92" s="42"/>
      <c r="D92" s="225" t="s">
        <v>190</v>
      </c>
      <c r="E92" s="42"/>
      <c r="F92" s="226" t="s">
        <v>703</v>
      </c>
      <c r="G92" s="42"/>
      <c r="H92" s="42"/>
      <c r="I92" s="149"/>
      <c r="J92" s="42"/>
      <c r="K92" s="42"/>
      <c r="L92" s="46"/>
      <c r="M92" s="227"/>
      <c r="N92" s="228"/>
      <c r="O92" s="86"/>
      <c r="P92" s="86"/>
      <c r="Q92" s="86"/>
      <c r="R92" s="86"/>
      <c r="S92" s="86"/>
      <c r="T92" s="86"/>
      <c r="U92" s="87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190</v>
      </c>
      <c r="AU92" s="18" t="s">
        <v>80</v>
      </c>
    </row>
    <row r="93" s="2" customFormat="1" ht="21.75" customHeight="1">
      <c r="A93" s="40"/>
      <c r="B93" s="41"/>
      <c r="C93" s="212" t="s">
        <v>187</v>
      </c>
      <c r="D93" s="212" t="s">
        <v>182</v>
      </c>
      <c r="E93" s="213" t="s">
        <v>705</v>
      </c>
      <c r="F93" s="214" t="s">
        <v>706</v>
      </c>
      <c r="G93" s="215" t="s">
        <v>112</v>
      </c>
      <c r="H93" s="216">
        <v>2.2879999999999998</v>
      </c>
      <c r="I93" s="217"/>
      <c r="J93" s="218">
        <f>ROUND(I93*H93,2)</f>
        <v>0</v>
      </c>
      <c r="K93" s="214" t="s">
        <v>39</v>
      </c>
      <c r="L93" s="46"/>
      <c r="M93" s="219" t="s">
        <v>39</v>
      </c>
      <c r="N93" s="220" t="s">
        <v>53</v>
      </c>
      <c r="O93" s="86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1">
        <f>S93*H93</f>
        <v>0</v>
      </c>
      <c r="U93" s="222" t="s">
        <v>39</v>
      </c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3" t="s">
        <v>187</v>
      </c>
      <c r="AT93" s="223" t="s">
        <v>182</v>
      </c>
      <c r="AU93" s="223" t="s">
        <v>80</v>
      </c>
      <c r="AY93" s="18" t="s">
        <v>188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187</v>
      </c>
      <c r="BK93" s="224">
        <f>ROUND(I93*H93,2)</f>
        <v>0</v>
      </c>
      <c r="BL93" s="18" t="s">
        <v>187</v>
      </c>
      <c r="BM93" s="223" t="s">
        <v>707</v>
      </c>
    </row>
    <row r="94" s="2" customFormat="1">
      <c r="A94" s="40"/>
      <c r="B94" s="41"/>
      <c r="C94" s="42"/>
      <c r="D94" s="225" t="s">
        <v>190</v>
      </c>
      <c r="E94" s="42"/>
      <c r="F94" s="226" t="s">
        <v>708</v>
      </c>
      <c r="G94" s="42"/>
      <c r="H94" s="42"/>
      <c r="I94" s="149"/>
      <c r="J94" s="42"/>
      <c r="K94" s="42"/>
      <c r="L94" s="46"/>
      <c r="M94" s="227"/>
      <c r="N94" s="228"/>
      <c r="O94" s="86"/>
      <c r="P94" s="86"/>
      <c r="Q94" s="86"/>
      <c r="R94" s="86"/>
      <c r="S94" s="86"/>
      <c r="T94" s="86"/>
      <c r="U94" s="87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190</v>
      </c>
      <c r="AU94" s="18" t="s">
        <v>80</v>
      </c>
    </row>
    <row r="95" s="12" customFormat="1">
      <c r="A95" s="12"/>
      <c r="B95" s="230"/>
      <c r="C95" s="231"/>
      <c r="D95" s="225" t="s">
        <v>199</v>
      </c>
      <c r="E95" s="232" t="s">
        <v>39</v>
      </c>
      <c r="F95" s="233" t="s">
        <v>689</v>
      </c>
      <c r="G95" s="231"/>
      <c r="H95" s="234">
        <v>2.2879999999999998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8"/>
      <c r="U95" s="239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40" t="s">
        <v>199</v>
      </c>
      <c r="AU95" s="240" t="s">
        <v>80</v>
      </c>
      <c r="AV95" s="12" t="s">
        <v>89</v>
      </c>
      <c r="AW95" s="12" t="s">
        <v>41</v>
      </c>
      <c r="AX95" s="12" t="s">
        <v>80</v>
      </c>
      <c r="AY95" s="240" t="s">
        <v>188</v>
      </c>
    </row>
    <row r="96" s="13" customFormat="1">
      <c r="A96" s="13"/>
      <c r="B96" s="241"/>
      <c r="C96" s="242"/>
      <c r="D96" s="225" t="s">
        <v>199</v>
      </c>
      <c r="E96" s="243" t="s">
        <v>687</v>
      </c>
      <c r="F96" s="244" t="s">
        <v>201</v>
      </c>
      <c r="G96" s="242"/>
      <c r="H96" s="245">
        <v>2.2879999999999998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49"/>
      <c r="U96" s="250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1" t="s">
        <v>199</v>
      </c>
      <c r="AU96" s="251" t="s">
        <v>80</v>
      </c>
      <c r="AV96" s="13" t="s">
        <v>187</v>
      </c>
      <c r="AW96" s="13" t="s">
        <v>41</v>
      </c>
      <c r="AX96" s="13" t="s">
        <v>87</v>
      </c>
      <c r="AY96" s="251" t="s">
        <v>188</v>
      </c>
    </row>
    <row r="97" s="2" customFormat="1" ht="21.75" customHeight="1">
      <c r="A97" s="40"/>
      <c r="B97" s="41"/>
      <c r="C97" s="212" t="s">
        <v>215</v>
      </c>
      <c r="D97" s="212" t="s">
        <v>182</v>
      </c>
      <c r="E97" s="213" t="s">
        <v>709</v>
      </c>
      <c r="F97" s="214" t="s">
        <v>710</v>
      </c>
      <c r="G97" s="215" t="s">
        <v>695</v>
      </c>
      <c r="H97" s="295"/>
      <c r="I97" s="217"/>
      <c r="J97" s="218">
        <f>ROUND(I97*H97,2)</f>
        <v>0</v>
      </c>
      <c r="K97" s="214" t="s">
        <v>186</v>
      </c>
      <c r="L97" s="46"/>
      <c r="M97" s="219" t="s">
        <v>39</v>
      </c>
      <c r="N97" s="220" t="s">
        <v>53</v>
      </c>
      <c r="O97" s="86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1">
        <f>S97*H97</f>
        <v>0</v>
      </c>
      <c r="U97" s="222" t="s">
        <v>39</v>
      </c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3" t="s">
        <v>631</v>
      </c>
      <c r="AT97" s="223" t="s">
        <v>182</v>
      </c>
      <c r="AU97" s="223" t="s">
        <v>80</v>
      </c>
      <c r="AY97" s="18" t="s">
        <v>188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187</v>
      </c>
      <c r="BK97" s="224">
        <f>ROUND(I97*H97,2)</f>
        <v>0</v>
      </c>
      <c r="BL97" s="18" t="s">
        <v>631</v>
      </c>
      <c r="BM97" s="223" t="s">
        <v>711</v>
      </c>
    </row>
    <row r="98" s="2" customFormat="1">
      <c r="A98" s="40"/>
      <c r="B98" s="41"/>
      <c r="C98" s="42"/>
      <c r="D98" s="225" t="s">
        <v>190</v>
      </c>
      <c r="E98" s="42"/>
      <c r="F98" s="226" t="s">
        <v>712</v>
      </c>
      <c r="G98" s="42"/>
      <c r="H98" s="42"/>
      <c r="I98" s="149"/>
      <c r="J98" s="42"/>
      <c r="K98" s="42"/>
      <c r="L98" s="46"/>
      <c r="M98" s="227"/>
      <c r="N98" s="228"/>
      <c r="O98" s="86"/>
      <c r="P98" s="86"/>
      <c r="Q98" s="86"/>
      <c r="R98" s="86"/>
      <c r="S98" s="86"/>
      <c r="T98" s="86"/>
      <c r="U98" s="87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190</v>
      </c>
      <c r="AU98" s="18" t="s">
        <v>80</v>
      </c>
    </row>
    <row r="99" s="2" customFormat="1" ht="21.75" customHeight="1">
      <c r="A99" s="40"/>
      <c r="B99" s="41"/>
      <c r="C99" s="212" t="s">
        <v>221</v>
      </c>
      <c r="D99" s="212" t="s">
        <v>182</v>
      </c>
      <c r="E99" s="213" t="s">
        <v>713</v>
      </c>
      <c r="F99" s="214" t="s">
        <v>714</v>
      </c>
      <c r="G99" s="215" t="s">
        <v>695</v>
      </c>
      <c r="H99" s="295"/>
      <c r="I99" s="217"/>
      <c r="J99" s="218">
        <f>ROUND(I99*H99,2)</f>
        <v>0</v>
      </c>
      <c r="K99" s="214" t="s">
        <v>186</v>
      </c>
      <c r="L99" s="46"/>
      <c r="M99" s="219" t="s">
        <v>39</v>
      </c>
      <c r="N99" s="220" t="s">
        <v>53</v>
      </c>
      <c r="O99" s="86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1">
        <f>S99*H99</f>
        <v>0</v>
      </c>
      <c r="U99" s="222" t="s">
        <v>39</v>
      </c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3" t="s">
        <v>631</v>
      </c>
      <c r="AT99" s="223" t="s">
        <v>182</v>
      </c>
      <c r="AU99" s="223" t="s">
        <v>80</v>
      </c>
      <c r="AY99" s="18" t="s">
        <v>188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187</v>
      </c>
      <c r="BK99" s="224">
        <f>ROUND(I99*H99,2)</f>
        <v>0</v>
      </c>
      <c r="BL99" s="18" t="s">
        <v>631</v>
      </c>
      <c r="BM99" s="223" t="s">
        <v>715</v>
      </c>
    </row>
    <row r="100" s="2" customFormat="1">
      <c r="A100" s="40"/>
      <c r="B100" s="41"/>
      <c r="C100" s="42"/>
      <c r="D100" s="225" t="s">
        <v>190</v>
      </c>
      <c r="E100" s="42"/>
      <c r="F100" s="226" t="s">
        <v>716</v>
      </c>
      <c r="G100" s="42"/>
      <c r="H100" s="42"/>
      <c r="I100" s="149"/>
      <c r="J100" s="42"/>
      <c r="K100" s="42"/>
      <c r="L100" s="46"/>
      <c r="M100" s="227"/>
      <c r="N100" s="228"/>
      <c r="O100" s="86"/>
      <c r="P100" s="86"/>
      <c r="Q100" s="86"/>
      <c r="R100" s="86"/>
      <c r="S100" s="86"/>
      <c r="T100" s="86"/>
      <c r="U100" s="87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190</v>
      </c>
      <c r="AU100" s="18" t="s">
        <v>80</v>
      </c>
    </row>
    <row r="101" s="2" customFormat="1">
      <c r="A101" s="40"/>
      <c r="B101" s="41"/>
      <c r="C101" s="42"/>
      <c r="D101" s="225" t="s">
        <v>192</v>
      </c>
      <c r="E101" s="42"/>
      <c r="F101" s="229" t="s">
        <v>717</v>
      </c>
      <c r="G101" s="42"/>
      <c r="H101" s="42"/>
      <c r="I101" s="149"/>
      <c r="J101" s="42"/>
      <c r="K101" s="42"/>
      <c r="L101" s="46"/>
      <c r="M101" s="227"/>
      <c r="N101" s="228"/>
      <c r="O101" s="86"/>
      <c r="P101" s="86"/>
      <c r="Q101" s="86"/>
      <c r="R101" s="86"/>
      <c r="S101" s="86"/>
      <c r="T101" s="86"/>
      <c r="U101" s="87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192</v>
      </c>
      <c r="AU101" s="18" t="s">
        <v>80</v>
      </c>
    </row>
    <row r="102" s="2" customFormat="1" ht="55.5" customHeight="1">
      <c r="A102" s="40"/>
      <c r="B102" s="41"/>
      <c r="C102" s="212" t="s">
        <v>227</v>
      </c>
      <c r="D102" s="212" t="s">
        <v>182</v>
      </c>
      <c r="E102" s="213" t="s">
        <v>718</v>
      </c>
      <c r="F102" s="214" t="s">
        <v>719</v>
      </c>
      <c r="G102" s="215" t="s">
        <v>695</v>
      </c>
      <c r="H102" s="295"/>
      <c r="I102" s="217"/>
      <c r="J102" s="218">
        <f>ROUND(I102*H102,2)</f>
        <v>0</v>
      </c>
      <c r="K102" s="214" t="s">
        <v>186</v>
      </c>
      <c r="L102" s="46"/>
      <c r="M102" s="219" t="s">
        <v>39</v>
      </c>
      <c r="N102" s="220" t="s">
        <v>53</v>
      </c>
      <c r="O102" s="86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1">
        <f>S102*H102</f>
        <v>0</v>
      </c>
      <c r="U102" s="222" t="s">
        <v>39</v>
      </c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3" t="s">
        <v>631</v>
      </c>
      <c r="AT102" s="223" t="s">
        <v>182</v>
      </c>
      <c r="AU102" s="223" t="s">
        <v>80</v>
      </c>
      <c r="AY102" s="18" t="s">
        <v>188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187</v>
      </c>
      <c r="BK102" s="224">
        <f>ROUND(I102*H102,2)</f>
        <v>0</v>
      </c>
      <c r="BL102" s="18" t="s">
        <v>631</v>
      </c>
      <c r="BM102" s="223" t="s">
        <v>720</v>
      </c>
    </row>
    <row r="103" s="2" customFormat="1">
      <c r="A103" s="40"/>
      <c r="B103" s="41"/>
      <c r="C103" s="42"/>
      <c r="D103" s="225" t="s">
        <v>190</v>
      </c>
      <c r="E103" s="42"/>
      <c r="F103" s="226" t="s">
        <v>719</v>
      </c>
      <c r="G103" s="42"/>
      <c r="H103" s="42"/>
      <c r="I103" s="149"/>
      <c r="J103" s="42"/>
      <c r="K103" s="42"/>
      <c r="L103" s="46"/>
      <c r="M103" s="227"/>
      <c r="N103" s="228"/>
      <c r="O103" s="86"/>
      <c r="P103" s="86"/>
      <c r="Q103" s="86"/>
      <c r="R103" s="86"/>
      <c r="S103" s="86"/>
      <c r="T103" s="86"/>
      <c r="U103" s="87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190</v>
      </c>
      <c r="AU103" s="18" t="s">
        <v>80</v>
      </c>
    </row>
    <row r="104" s="2" customFormat="1" ht="21.75" customHeight="1">
      <c r="A104" s="40"/>
      <c r="B104" s="41"/>
      <c r="C104" s="212" t="s">
        <v>235</v>
      </c>
      <c r="D104" s="212" t="s">
        <v>182</v>
      </c>
      <c r="E104" s="213" t="s">
        <v>721</v>
      </c>
      <c r="F104" s="214" t="s">
        <v>722</v>
      </c>
      <c r="G104" s="215" t="s">
        <v>695</v>
      </c>
      <c r="H104" s="295"/>
      <c r="I104" s="217"/>
      <c r="J104" s="218">
        <f>ROUND(I104*H104,2)</f>
        <v>0</v>
      </c>
      <c r="K104" s="214" t="s">
        <v>186</v>
      </c>
      <c r="L104" s="46"/>
      <c r="M104" s="219" t="s">
        <v>39</v>
      </c>
      <c r="N104" s="220" t="s">
        <v>53</v>
      </c>
      <c r="O104" s="86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1">
        <f>S104*H104</f>
        <v>0</v>
      </c>
      <c r="U104" s="222" t="s">
        <v>39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3" t="s">
        <v>631</v>
      </c>
      <c r="AT104" s="223" t="s">
        <v>182</v>
      </c>
      <c r="AU104" s="223" t="s">
        <v>80</v>
      </c>
      <c r="AY104" s="18" t="s">
        <v>188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187</v>
      </c>
      <c r="BK104" s="224">
        <f>ROUND(I104*H104,2)</f>
        <v>0</v>
      </c>
      <c r="BL104" s="18" t="s">
        <v>631</v>
      </c>
      <c r="BM104" s="223" t="s">
        <v>723</v>
      </c>
    </row>
    <row r="105" s="2" customFormat="1">
      <c r="A105" s="40"/>
      <c r="B105" s="41"/>
      <c r="C105" s="42"/>
      <c r="D105" s="225" t="s">
        <v>190</v>
      </c>
      <c r="E105" s="42"/>
      <c r="F105" s="226" t="s">
        <v>722</v>
      </c>
      <c r="G105" s="42"/>
      <c r="H105" s="42"/>
      <c r="I105" s="149"/>
      <c r="J105" s="42"/>
      <c r="K105" s="42"/>
      <c r="L105" s="46"/>
      <c r="M105" s="227"/>
      <c r="N105" s="228"/>
      <c r="O105" s="86"/>
      <c r="P105" s="86"/>
      <c r="Q105" s="86"/>
      <c r="R105" s="86"/>
      <c r="S105" s="86"/>
      <c r="T105" s="86"/>
      <c r="U105" s="87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190</v>
      </c>
      <c r="AU105" s="18" t="s">
        <v>80</v>
      </c>
    </row>
    <row r="106" s="2" customFormat="1" ht="21.75" customHeight="1">
      <c r="A106" s="40"/>
      <c r="B106" s="41"/>
      <c r="C106" s="212" t="s">
        <v>241</v>
      </c>
      <c r="D106" s="212" t="s">
        <v>182</v>
      </c>
      <c r="E106" s="213" t="s">
        <v>724</v>
      </c>
      <c r="F106" s="214" t="s">
        <v>725</v>
      </c>
      <c r="G106" s="215" t="s">
        <v>137</v>
      </c>
      <c r="H106" s="216">
        <v>4576</v>
      </c>
      <c r="I106" s="217"/>
      <c r="J106" s="218">
        <f>ROUND(I106*H106,2)</f>
        <v>0</v>
      </c>
      <c r="K106" s="214" t="s">
        <v>186</v>
      </c>
      <c r="L106" s="46"/>
      <c r="M106" s="219" t="s">
        <v>39</v>
      </c>
      <c r="N106" s="220" t="s">
        <v>53</v>
      </c>
      <c r="O106" s="86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1">
        <f>S106*H106</f>
        <v>0</v>
      </c>
      <c r="U106" s="222" t="s">
        <v>39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3" t="s">
        <v>631</v>
      </c>
      <c r="AT106" s="223" t="s">
        <v>182</v>
      </c>
      <c r="AU106" s="223" t="s">
        <v>80</v>
      </c>
      <c r="AY106" s="18" t="s">
        <v>188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187</v>
      </c>
      <c r="BK106" s="224">
        <f>ROUND(I106*H106,2)</f>
        <v>0</v>
      </c>
      <c r="BL106" s="18" t="s">
        <v>631</v>
      </c>
      <c r="BM106" s="223" t="s">
        <v>726</v>
      </c>
    </row>
    <row r="107" s="2" customFormat="1">
      <c r="A107" s="40"/>
      <c r="B107" s="41"/>
      <c r="C107" s="42"/>
      <c r="D107" s="225" t="s">
        <v>190</v>
      </c>
      <c r="E107" s="42"/>
      <c r="F107" s="226" t="s">
        <v>727</v>
      </c>
      <c r="G107" s="42"/>
      <c r="H107" s="42"/>
      <c r="I107" s="149"/>
      <c r="J107" s="42"/>
      <c r="K107" s="42"/>
      <c r="L107" s="46"/>
      <c r="M107" s="227"/>
      <c r="N107" s="228"/>
      <c r="O107" s="86"/>
      <c r="P107" s="86"/>
      <c r="Q107" s="86"/>
      <c r="R107" s="86"/>
      <c r="S107" s="86"/>
      <c r="T107" s="86"/>
      <c r="U107" s="87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190</v>
      </c>
      <c r="AU107" s="18" t="s">
        <v>80</v>
      </c>
    </row>
    <row r="108" s="12" customFormat="1">
      <c r="A108" s="12"/>
      <c r="B108" s="230"/>
      <c r="C108" s="231"/>
      <c r="D108" s="225" t="s">
        <v>199</v>
      </c>
      <c r="E108" s="232" t="s">
        <v>39</v>
      </c>
      <c r="F108" s="233" t="s">
        <v>728</v>
      </c>
      <c r="G108" s="231"/>
      <c r="H108" s="234">
        <v>4576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8"/>
      <c r="U108" s="239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40" t="s">
        <v>199</v>
      </c>
      <c r="AU108" s="240" t="s">
        <v>80</v>
      </c>
      <c r="AV108" s="12" t="s">
        <v>89</v>
      </c>
      <c r="AW108" s="12" t="s">
        <v>41</v>
      </c>
      <c r="AX108" s="12" t="s">
        <v>80</v>
      </c>
      <c r="AY108" s="240" t="s">
        <v>188</v>
      </c>
    </row>
    <row r="109" s="13" customFormat="1">
      <c r="A109" s="13"/>
      <c r="B109" s="241"/>
      <c r="C109" s="242"/>
      <c r="D109" s="225" t="s">
        <v>199</v>
      </c>
      <c r="E109" s="243" t="s">
        <v>39</v>
      </c>
      <c r="F109" s="244" t="s">
        <v>201</v>
      </c>
      <c r="G109" s="242"/>
      <c r="H109" s="245">
        <v>4576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49"/>
      <c r="U109" s="250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199</v>
      </c>
      <c r="AU109" s="251" t="s">
        <v>80</v>
      </c>
      <c r="AV109" s="13" t="s">
        <v>187</v>
      </c>
      <c r="AW109" s="13" t="s">
        <v>41</v>
      </c>
      <c r="AX109" s="13" t="s">
        <v>87</v>
      </c>
      <c r="AY109" s="251" t="s">
        <v>188</v>
      </c>
    </row>
    <row r="110" s="15" customFormat="1" ht="25.92" customHeight="1">
      <c r="A110" s="15"/>
      <c r="B110" s="272"/>
      <c r="C110" s="273"/>
      <c r="D110" s="274" t="s">
        <v>79</v>
      </c>
      <c r="E110" s="275" t="s">
        <v>729</v>
      </c>
      <c r="F110" s="275" t="s">
        <v>730</v>
      </c>
      <c r="G110" s="273"/>
      <c r="H110" s="273"/>
      <c r="I110" s="276"/>
      <c r="J110" s="277">
        <f>BK110</f>
        <v>0</v>
      </c>
      <c r="K110" s="273"/>
      <c r="L110" s="278"/>
      <c r="M110" s="279"/>
      <c r="N110" s="280"/>
      <c r="O110" s="280"/>
      <c r="P110" s="281">
        <f>SUM(P111:P118)</f>
        <v>0</v>
      </c>
      <c r="Q110" s="280"/>
      <c r="R110" s="281">
        <f>SUM(R111:R118)</f>
        <v>0</v>
      </c>
      <c r="S110" s="280"/>
      <c r="T110" s="281">
        <f>SUM(T111:T118)</f>
        <v>0</v>
      </c>
      <c r="U110" s="282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R110" s="283" t="s">
        <v>215</v>
      </c>
      <c r="AT110" s="284" t="s">
        <v>79</v>
      </c>
      <c r="AU110" s="284" t="s">
        <v>80</v>
      </c>
      <c r="AY110" s="283" t="s">
        <v>188</v>
      </c>
      <c r="BK110" s="285">
        <f>SUM(BK111:BK118)</f>
        <v>0</v>
      </c>
    </row>
    <row r="111" s="2" customFormat="1" ht="21.75" customHeight="1">
      <c r="A111" s="40"/>
      <c r="B111" s="41"/>
      <c r="C111" s="212" t="s">
        <v>247</v>
      </c>
      <c r="D111" s="212" t="s">
        <v>182</v>
      </c>
      <c r="E111" s="213" t="s">
        <v>731</v>
      </c>
      <c r="F111" s="214" t="s">
        <v>732</v>
      </c>
      <c r="G111" s="215" t="s">
        <v>695</v>
      </c>
      <c r="H111" s="295"/>
      <c r="I111" s="217"/>
      <c r="J111" s="218">
        <f>ROUND(I111*H111,2)</f>
        <v>0</v>
      </c>
      <c r="K111" s="214" t="s">
        <v>186</v>
      </c>
      <c r="L111" s="46"/>
      <c r="M111" s="219" t="s">
        <v>39</v>
      </c>
      <c r="N111" s="220" t="s">
        <v>53</v>
      </c>
      <c r="O111" s="86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1">
        <f>S111*H111</f>
        <v>0</v>
      </c>
      <c r="U111" s="222" t="s">
        <v>39</v>
      </c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3" t="s">
        <v>187</v>
      </c>
      <c r="AT111" s="223" t="s">
        <v>182</v>
      </c>
      <c r="AU111" s="223" t="s">
        <v>87</v>
      </c>
      <c r="AY111" s="18" t="s">
        <v>188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8" t="s">
        <v>187</v>
      </c>
      <c r="BK111" s="224">
        <f>ROUND(I111*H111,2)</f>
        <v>0</v>
      </c>
      <c r="BL111" s="18" t="s">
        <v>187</v>
      </c>
      <c r="BM111" s="223" t="s">
        <v>733</v>
      </c>
    </row>
    <row r="112" s="2" customFormat="1">
      <c r="A112" s="40"/>
      <c r="B112" s="41"/>
      <c r="C112" s="42"/>
      <c r="D112" s="225" t="s">
        <v>190</v>
      </c>
      <c r="E112" s="42"/>
      <c r="F112" s="226" t="s">
        <v>732</v>
      </c>
      <c r="G112" s="42"/>
      <c r="H112" s="42"/>
      <c r="I112" s="149"/>
      <c r="J112" s="42"/>
      <c r="K112" s="42"/>
      <c r="L112" s="46"/>
      <c r="M112" s="227"/>
      <c r="N112" s="228"/>
      <c r="O112" s="86"/>
      <c r="P112" s="86"/>
      <c r="Q112" s="86"/>
      <c r="R112" s="86"/>
      <c r="S112" s="86"/>
      <c r="T112" s="86"/>
      <c r="U112" s="87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190</v>
      </c>
      <c r="AU112" s="18" t="s">
        <v>87</v>
      </c>
    </row>
    <row r="113" s="2" customFormat="1" ht="21.75" customHeight="1">
      <c r="A113" s="40"/>
      <c r="B113" s="41"/>
      <c r="C113" s="212" t="s">
        <v>253</v>
      </c>
      <c r="D113" s="212" t="s">
        <v>182</v>
      </c>
      <c r="E113" s="213" t="s">
        <v>734</v>
      </c>
      <c r="F113" s="214" t="s">
        <v>735</v>
      </c>
      <c r="G113" s="215" t="s">
        <v>695</v>
      </c>
      <c r="H113" s="295"/>
      <c r="I113" s="217"/>
      <c r="J113" s="218">
        <f>ROUND(I113*H113,2)</f>
        <v>0</v>
      </c>
      <c r="K113" s="214" t="s">
        <v>186</v>
      </c>
      <c r="L113" s="46"/>
      <c r="M113" s="219" t="s">
        <v>39</v>
      </c>
      <c r="N113" s="220" t="s">
        <v>53</v>
      </c>
      <c r="O113" s="86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1">
        <f>S113*H113</f>
        <v>0</v>
      </c>
      <c r="U113" s="222" t="s">
        <v>39</v>
      </c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3" t="s">
        <v>187</v>
      </c>
      <c r="AT113" s="223" t="s">
        <v>182</v>
      </c>
      <c r="AU113" s="223" t="s">
        <v>87</v>
      </c>
      <c r="AY113" s="18" t="s">
        <v>188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187</v>
      </c>
      <c r="BK113" s="224">
        <f>ROUND(I113*H113,2)</f>
        <v>0</v>
      </c>
      <c r="BL113" s="18" t="s">
        <v>187</v>
      </c>
      <c r="BM113" s="223" t="s">
        <v>736</v>
      </c>
    </row>
    <row r="114" s="2" customFormat="1">
      <c r="A114" s="40"/>
      <c r="B114" s="41"/>
      <c r="C114" s="42"/>
      <c r="D114" s="225" t="s">
        <v>190</v>
      </c>
      <c r="E114" s="42"/>
      <c r="F114" s="226" t="s">
        <v>735</v>
      </c>
      <c r="G114" s="42"/>
      <c r="H114" s="42"/>
      <c r="I114" s="149"/>
      <c r="J114" s="42"/>
      <c r="K114" s="42"/>
      <c r="L114" s="46"/>
      <c r="M114" s="227"/>
      <c r="N114" s="228"/>
      <c r="O114" s="86"/>
      <c r="P114" s="86"/>
      <c r="Q114" s="86"/>
      <c r="R114" s="86"/>
      <c r="S114" s="86"/>
      <c r="T114" s="86"/>
      <c r="U114" s="87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190</v>
      </c>
      <c r="AU114" s="18" t="s">
        <v>87</v>
      </c>
    </row>
    <row r="115" s="2" customFormat="1" ht="21.75" customHeight="1">
      <c r="A115" s="40"/>
      <c r="B115" s="41"/>
      <c r="C115" s="212" t="s">
        <v>259</v>
      </c>
      <c r="D115" s="212" t="s">
        <v>182</v>
      </c>
      <c r="E115" s="213" t="s">
        <v>737</v>
      </c>
      <c r="F115" s="214" t="s">
        <v>738</v>
      </c>
      <c r="G115" s="215" t="s">
        <v>695</v>
      </c>
      <c r="H115" s="295"/>
      <c r="I115" s="217"/>
      <c r="J115" s="218">
        <f>ROUND(I115*H115,2)</f>
        <v>0</v>
      </c>
      <c r="K115" s="214" t="s">
        <v>186</v>
      </c>
      <c r="L115" s="46"/>
      <c r="M115" s="219" t="s">
        <v>39</v>
      </c>
      <c r="N115" s="220" t="s">
        <v>53</v>
      </c>
      <c r="O115" s="86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1">
        <f>S115*H115</f>
        <v>0</v>
      </c>
      <c r="U115" s="222" t="s">
        <v>39</v>
      </c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3" t="s">
        <v>187</v>
      </c>
      <c r="AT115" s="223" t="s">
        <v>182</v>
      </c>
      <c r="AU115" s="223" t="s">
        <v>87</v>
      </c>
      <c r="AY115" s="18" t="s">
        <v>188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187</v>
      </c>
      <c r="BK115" s="224">
        <f>ROUND(I115*H115,2)</f>
        <v>0</v>
      </c>
      <c r="BL115" s="18" t="s">
        <v>187</v>
      </c>
      <c r="BM115" s="223" t="s">
        <v>739</v>
      </c>
    </row>
    <row r="116" s="2" customFormat="1">
      <c r="A116" s="40"/>
      <c r="B116" s="41"/>
      <c r="C116" s="42"/>
      <c r="D116" s="225" t="s">
        <v>190</v>
      </c>
      <c r="E116" s="42"/>
      <c r="F116" s="226" t="s">
        <v>738</v>
      </c>
      <c r="G116" s="42"/>
      <c r="H116" s="42"/>
      <c r="I116" s="149"/>
      <c r="J116" s="42"/>
      <c r="K116" s="42"/>
      <c r="L116" s="46"/>
      <c r="M116" s="227"/>
      <c r="N116" s="228"/>
      <c r="O116" s="86"/>
      <c r="P116" s="86"/>
      <c r="Q116" s="86"/>
      <c r="R116" s="86"/>
      <c r="S116" s="86"/>
      <c r="T116" s="86"/>
      <c r="U116" s="87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190</v>
      </c>
      <c r="AU116" s="18" t="s">
        <v>87</v>
      </c>
    </row>
    <row r="117" s="2" customFormat="1" ht="16.5" customHeight="1">
      <c r="A117" s="40"/>
      <c r="B117" s="41"/>
      <c r="C117" s="212" t="s">
        <v>266</v>
      </c>
      <c r="D117" s="212" t="s">
        <v>182</v>
      </c>
      <c r="E117" s="213" t="s">
        <v>740</v>
      </c>
      <c r="F117" s="214" t="s">
        <v>741</v>
      </c>
      <c r="G117" s="215" t="s">
        <v>695</v>
      </c>
      <c r="H117" s="295"/>
      <c r="I117" s="217"/>
      <c r="J117" s="218">
        <f>ROUND(I117*H117,2)</f>
        <v>0</v>
      </c>
      <c r="K117" s="214" t="s">
        <v>39</v>
      </c>
      <c r="L117" s="46"/>
      <c r="M117" s="219" t="s">
        <v>39</v>
      </c>
      <c r="N117" s="220" t="s">
        <v>53</v>
      </c>
      <c r="O117" s="86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1">
        <f>S117*H117</f>
        <v>0</v>
      </c>
      <c r="U117" s="222" t="s">
        <v>39</v>
      </c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3" t="s">
        <v>187</v>
      </c>
      <c r="AT117" s="223" t="s">
        <v>182</v>
      </c>
      <c r="AU117" s="223" t="s">
        <v>87</v>
      </c>
      <c r="AY117" s="18" t="s">
        <v>188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187</v>
      </c>
      <c r="BK117" s="224">
        <f>ROUND(I117*H117,2)</f>
        <v>0</v>
      </c>
      <c r="BL117" s="18" t="s">
        <v>187</v>
      </c>
      <c r="BM117" s="223" t="s">
        <v>742</v>
      </c>
    </row>
    <row r="118" s="2" customFormat="1">
      <c r="A118" s="40"/>
      <c r="B118" s="41"/>
      <c r="C118" s="42"/>
      <c r="D118" s="225" t="s">
        <v>190</v>
      </c>
      <c r="E118" s="42"/>
      <c r="F118" s="226" t="s">
        <v>741</v>
      </c>
      <c r="G118" s="42"/>
      <c r="H118" s="42"/>
      <c r="I118" s="149"/>
      <c r="J118" s="42"/>
      <c r="K118" s="42"/>
      <c r="L118" s="46"/>
      <c r="M118" s="291"/>
      <c r="N118" s="292"/>
      <c r="O118" s="293"/>
      <c r="P118" s="293"/>
      <c r="Q118" s="293"/>
      <c r="R118" s="293"/>
      <c r="S118" s="293"/>
      <c r="T118" s="293"/>
      <c r="U118" s="294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190</v>
      </c>
      <c r="AU118" s="18" t="s">
        <v>87</v>
      </c>
    </row>
    <row r="119" s="2" customFormat="1" ht="6.96" customHeight="1">
      <c r="A119" s="40"/>
      <c r="B119" s="61"/>
      <c r="C119" s="62"/>
      <c r="D119" s="62"/>
      <c r="E119" s="62"/>
      <c r="F119" s="62"/>
      <c r="G119" s="62"/>
      <c r="H119" s="62"/>
      <c r="I119" s="178"/>
      <c r="J119" s="62"/>
      <c r="K119" s="62"/>
      <c r="L119" s="46"/>
      <c r="M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</sheetData>
  <sheetProtection sheet="1" autoFilter="0" formatColumns="0" formatRows="0" objects="1" scenarios="1" spinCount="100000" saltValue="Od+1luMMIHn9XVzBykltiby8qUKfL3LLWJoYCVP3hHCNWVE91XsUpefAR/GXmAwnS26SZ2G5aVslKZbr6TPzxw==" hashValue="hlg+ItPN8Iifr7hg+Krqcev0rX/4KP+PFu4+LlN7iMt8UNAjqpQ8cpxsSCDkpAght5gRlBbis0EgDNqV0iOStw==" algorithmName="SHA-512" password="CDD6"/>
  <autoFilter ref="C85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1"/>
    </row>
    <row r="4" s="1" customFormat="1" ht="24.96" customHeight="1">
      <c r="B4" s="21"/>
      <c r="C4" s="145" t="s">
        <v>743</v>
      </c>
      <c r="H4" s="21"/>
    </row>
    <row r="5" s="1" customFormat="1" ht="12" customHeight="1">
      <c r="B5" s="21"/>
      <c r="C5" s="296" t="s">
        <v>13</v>
      </c>
      <c r="D5" s="156" t="s">
        <v>14</v>
      </c>
      <c r="E5" s="1"/>
      <c r="F5" s="1"/>
      <c r="H5" s="21"/>
    </row>
    <row r="6" s="1" customFormat="1" ht="36.96" customHeight="1">
      <c r="B6" s="21"/>
      <c r="C6" s="297" t="s">
        <v>16</v>
      </c>
      <c r="D6" s="298" t="s">
        <v>17</v>
      </c>
      <c r="E6" s="1"/>
      <c r="F6" s="1"/>
      <c r="H6" s="21"/>
    </row>
    <row r="7" s="1" customFormat="1" ht="16.5" customHeight="1">
      <c r="B7" s="21"/>
      <c r="C7" s="147" t="s">
        <v>24</v>
      </c>
      <c r="D7" s="153" t="str">
        <f>'Rekapitulace zakázky'!AN8</f>
        <v>11. 2. 2020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1"/>
      <c r="B9" s="299"/>
      <c r="C9" s="300" t="s">
        <v>61</v>
      </c>
      <c r="D9" s="301" t="s">
        <v>62</v>
      </c>
      <c r="E9" s="301" t="s">
        <v>170</v>
      </c>
      <c r="F9" s="302" t="s">
        <v>744</v>
      </c>
      <c r="G9" s="201"/>
      <c r="H9" s="299"/>
    </row>
    <row r="10" s="2" customFormat="1" ht="26.4" customHeight="1">
      <c r="A10" s="40"/>
      <c r="B10" s="46"/>
      <c r="C10" s="303" t="s">
        <v>745</v>
      </c>
      <c r="D10" s="303" t="s">
        <v>92</v>
      </c>
      <c r="E10" s="40"/>
      <c r="F10" s="40"/>
      <c r="G10" s="40"/>
      <c r="H10" s="46"/>
    </row>
    <row r="11" s="2" customFormat="1" ht="16.8" customHeight="1">
      <c r="A11" s="40"/>
      <c r="B11" s="46"/>
      <c r="C11" s="304" t="s">
        <v>155</v>
      </c>
      <c r="D11" s="305" t="s">
        <v>156</v>
      </c>
      <c r="E11" s="306" t="s">
        <v>108</v>
      </c>
      <c r="F11" s="307">
        <v>3.2799999999999998</v>
      </c>
      <c r="G11" s="40"/>
      <c r="H11" s="46"/>
    </row>
    <row r="12" s="2" customFormat="1" ht="16.8" customHeight="1">
      <c r="A12" s="40"/>
      <c r="B12" s="46"/>
      <c r="C12" s="308" t="s">
        <v>39</v>
      </c>
      <c r="D12" s="308" t="s">
        <v>622</v>
      </c>
      <c r="E12" s="18" t="s">
        <v>39</v>
      </c>
      <c r="F12" s="309">
        <v>1.6799999999999999</v>
      </c>
      <c r="G12" s="40"/>
      <c r="H12" s="46"/>
    </row>
    <row r="13" s="2" customFormat="1" ht="16.8" customHeight="1">
      <c r="A13" s="40"/>
      <c r="B13" s="46"/>
      <c r="C13" s="308" t="s">
        <v>39</v>
      </c>
      <c r="D13" s="308" t="s">
        <v>623</v>
      </c>
      <c r="E13" s="18" t="s">
        <v>39</v>
      </c>
      <c r="F13" s="309">
        <v>1.6000000000000001</v>
      </c>
      <c r="G13" s="40"/>
      <c r="H13" s="46"/>
    </row>
    <row r="14" s="2" customFormat="1" ht="16.8" customHeight="1">
      <c r="A14" s="40"/>
      <c r="B14" s="46"/>
      <c r="C14" s="308" t="s">
        <v>155</v>
      </c>
      <c r="D14" s="308" t="s">
        <v>201</v>
      </c>
      <c r="E14" s="18" t="s">
        <v>39</v>
      </c>
      <c r="F14" s="309">
        <v>3.2799999999999998</v>
      </c>
      <c r="G14" s="40"/>
      <c r="H14" s="46"/>
    </row>
    <row r="15" s="2" customFormat="1" ht="16.8" customHeight="1">
      <c r="A15" s="40"/>
      <c r="B15" s="46"/>
      <c r="C15" s="310" t="s">
        <v>746</v>
      </c>
      <c r="D15" s="40"/>
      <c r="E15" s="40"/>
      <c r="F15" s="40"/>
      <c r="G15" s="40"/>
      <c r="H15" s="46"/>
    </row>
    <row r="16" s="2" customFormat="1" ht="16.8" customHeight="1">
      <c r="A16" s="40"/>
      <c r="B16" s="46"/>
      <c r="C16" s="308" t="s">
        <v>617</v>
      </c>
      <c r="D16" s="308" t="s">
        <v>618</v>
      </c>
      <c r="E16" s="18" t="s">
        <v>108</v>
      </c>
      <c r="F16" s="309">
        <v>3.2799999999999998</v>
      </c>
      <c r="G16" s="40"/>
      <c r="H16" s="46"/>
    </row>
    <row r="17" s="2" customFormat="1" ht="16.8" customHeight="1">
      <c r="A17" s="40"/>
      <c r="B17" s="46"/>
      <c r="C17" s="308" t="s">
        <v>594</v>
      </c>
      <c r="D17" s="308" t="s">
        <v>595</v>
      </c>
      <c r="E17" s="18" t="s">
        <v>108</v>
      </c>
      <c r="F17" s="309">
        <v>6.3099999999999996</v>
      </c>
      <c r="G17" s="40"/>
      <c r="H17" s="46"/>
    </row>
    <row r="18" s="2" customFormat="1" ht="16.8" customHeight="1">
      <c r="A18" s="40"/>
      <c r="B18" s="46"/>
      <c r="C18" s="304" t="s">
        <v>140</v>
      </c>
      <c r="D18" s="305" t="s">
        <v>141</v>
      </c>
      <c r="E18" s="306" t="s">
        <v>137</v>
      </c>
      <c r="F18" s="307">
        <v>2680</v>
      </c>
      <c r="G18" s="40"/>
      <c r="H18" s="46"/>
    </row>
    <row r="19" s="2" customFormat="1" ht="16.8" customHeight="1">
      <c r="A19" s="40"/>
      <c r="B19" s="46"/>
      <c r="C19" s="308" t="s">
        <v>39</v>
      </c>
      <c r="D19" s="308" t="s">
        <v>421</v>
      </c>
      <c r="E19" s="18" t="s">
        <v>39</v>
      </c>
      <c r="F19" s="309">
        <v>2680</v>
      </c>
      <c r="G19" s="40"/>
      <c r="H19" s="46"/>
    </row>
    <row r="20" s="2" customFormat="1" ht="16.8" customHeight="1">
      <c r="A20" s="40"/>
      <c r="B20" s="46"/>
      <c r="C20" s="308" t="s">
        <v>140</v>
      </c>
      <c r="D20" s="308" t="s">
        <v>201</v>
      </c>
      <c r="E20" s="18" t="s">
        <v>39</v>
      </c>
      <c r="F20" s="309">
        <v>2680</v>
      </c>
      <c r="G20" s="40"/>
      <c r="H20" s="46"/>
    </row>
    <row r="21" s="2" customFormat="1" ht="16.8" customHeight="1">
      <c r="A21" s="40"/>
      <c r="B21" s="46"/>
      <c r="C21" s="310" t="s">
        <v>746</v>
      </c>
      <c r="D21" s="40"/>
      <c r="E21" s="40"/>
      <c r="F21" s="40"/>
      <c r="G21" s="40"/>
      <c r="H21" s="46"/>
    </row>
    <row r="22" s="2" customFormat="1">
      <c r="A22" s="40"/>
      <c r="B22" s="46"/>
      <c r="C22" s="308" t="s">
        <v>416</v>
      </c>
      <c r="D22" s="308" t="s">
        <v>417</v>
      </c>
      <c r="E22" s="18" t="s">
        <v>137</v>
      </c>
      <c r="F22" s="309">
        <v>2680</v>
      </c>
      <c r="G22" s="40"/>
      <c r="H22" s="46"/>
    </row>
    <row r="23" s="2" customFormat="1">
      <c r="A23" s="40"/>
      <c r="B23" s="46"/>
      <c r="C23" s="308" t="s">
        <v>428</v>
      </c>
      <c r="D23" s="308" t="s">
        <v>429</v>
      </c>
      <c r="E23" s="18" t="s">
        <v>137</v>
      </c>
      <c r="F23" s="309">
        <v>2680</v>
      </c>
      <c r="G23" s="40"/>
      <c r="H23" s="46"/>
    </row>
    <row r="24" s="2" customFormat="1" ht="16.8" customHeight="1">
      <c r="A24" s="40"/>
      <c r="B24" s="46"/>
      <c r="C24" s="304" t="s">
        <v>135</v>
      </c>
      <c r="D24" s="305" t="s">
        <v>136</v>
      </c>
      <c r="E24" s="306" t="s">
        <v>137</v>
      </c>
      <c r="F24" s="307">
        <v>1454</v>
      </c>
      <c r="G24" s="40"/>
      <c r="H24" s="46"/>
    </row>
    <row r="25" s="2" customFormat="1" ht="16.8" customHeight="1">
      <c r="A25" s="40"/>
      <c r="B25" s="46"/>
      <c r="C25" s="308" t="s">
        <v>39</v>
      </c>
      <c r="D25" s="308" t="s">
        <v>414</v>
      </c>
      <c r="E25" s="18" t="s">
        <v>39</v>
      </c>
      <c r="F25" s="309">
        <v>1454</v>
      </c>
      <c r="G25" s="40"/>
      <c r="H25" s="46"/>
    </row>
    <row r="26" s="2" customFormat="1" ht="16.8" customHeight="1">
      <c r="A26" s="40"/>
      <c r="B26" s="46"/>
      <c r="C26" s="308" t="s">
        <v>135</v>
      </c>
      <c r="D26" s="308" t="s">
        <v>201</v>
      </c>
      <c r="E26" s="18" t="s">
        <v>39</v>
      </c>
      <c r="F26" s="309">
        <v>1454</v>
      </c>
      <c r="G26" s="40"/>
      <c r="H26" s="46"/>
    </row>
    <row r="27" s="2" customFormat="1" ht="16.8" customHeight="1">
      <c r="A27" s="40"/>
      <c r="B27" s="46"/>
      <c r="C27" s="310" t="s">
        <v>746</v>
      </c>
      <c r="D27" s="40"/>
      <c r="E27" s="40"/>
      <c r="F27" s="40"/>
      <c r="G27" s="40"/>
      <c r="H27" s="46"/>
    </row>
    <row r="28" s="2" customFormat="1">
      <c r="A28" s="40"/>
      <c r="B28" s="46"/>
      <c r="C28" s="308" t="s">
        <v>409</v>
      </c>
      <c r="D28" s="308" t="s">
        <v>410</v>
      </c>
      <c r="E28" s="18" t="s">
        <v>137</v>
      </c>
      <c r="F28" s="309">
        <v>1454</v>
      </c>
      <c r="G28" s="40"/>
      <c r="H28" s="46"/>
    </row>
    <row r="29" s="2" customFormat="1">
      <c r="A29" s="40"/>
      <c r="B29" s="46"/>
      <c r="C29" s="308" t="s">
        <v>423</v>
      </c>
      <c r="D29" s="308" t="s">
        <v>424</v>
      </c>
      <c r="E29" s="18" t="s">
        <v>137</v>
      </c>
      <c r="F29" s="309">
        <v>1454</v>
      </c>
      <c r="G29" s="40"/>
      <c r="H29" s="46"/>
    </row>
    <row r="30" s="2" customFormat="1" ht="16.8" customHeight="1">
      <c r="A30" s="40"/>
      <c r="B30" s="46"/>
      <c r="C30" s="304" t="s">
        <v>158</v>
      </c>
      <c r="D30" s="305" t="s">
        <v>159</v>
      </c>
      <c r="E30" s="306" t="s">
        <v>108</v>
      </c>
      <c r="F30" s="307">
        <v>6.3099999999999996</v>
      </c>
      <c r="G30" s="40"/>
      <c r="H30" s="46"/>
    </row>
    <row r="31" s="2" customFormat="1" ht="16.8" customHeight="1">
      <c r="A31" s="40"/>
      <c r="B31" s="46"/>
      <c r="C31" s="308" t="s">
        <v>39</v>
      </c>
      <c r="D31" s="308" t="s">
        <v>155</v>
      </c>
      <c r="E31" s="18" t="s">
        <v>39</v>
      </c>
      <c r="F31" s="309">
        <v>3.2799999999999998</v>
      </c>
      <c r="G31" s="40"/>
      <c r="H31" s="46"/>
    </row>
    <row r="32" s="2" customFormat="1" ht="16.8" customHeight="1">
      <c r="A32" s="40"/>
      <c r="B32" s="46"/>
      <c r="C32" s="308" t="s">
        <v>39</v>
      </c>
      <c r="D32" s="308" t="s">
        <v>599</v>
      </c>
      <c r="E32" s="18" t="s">
        <v>39</v>
      </c>
      <c r="F32" s="309">
        <v>1.45</v>
      </c>
      <c r="G32" s="40"/>
      <c r="H32" s="46"/>
    </row>
    <row r="33" s="2" customFormat="1" ht="16.8" customHeight="1">
      <c r="A33" s="40"/>
      <c r="B33" s="46"/>
      <c r="C33" s="308" t="s">
        <v>39</v>
      </c>
      <c r="D33" s="308" t="s">
        <v>600</v>
      </c>
      <c r="E33" s="18" t="s">
        <v>39</v>
      </c>
      <c r="F33" s="309">
        <v>1.5800000000000001</v>
      </c>
      <c r="G33" s="40"/>
      <c r="H33" s="46"/>
    </row>
    <row r="34" s="2" customFormat="1" ht="16.8" customHeight="1">
      <c r="A34" s="40"/>
      <c r="B34" s="46"/>
      <c r="C34" s="308" t="s">
        <v>158</v>
      </c>
      <c r="D34" s="308" t="s">
        <v>201</v>
      </c>
      <c r="E34" s="18" t="s">
        <v>39</v>
      </c>
      <c r="F34" s="309">
        <v>6.3099999999999996</v>
      </c>
      <c r="G34" s="40"/>
      <c r="H34" s="46"/>
    </row>
    <row r="35" s="2" customFormat="1" ht="16.8" customHeight="1">
      <c r="A35" s="40"/>
      <c r="B35" s="46"/>
      <c r="C35" s="310" t="s">
        <v>746</v>
      </c>
      <c r="D35" s="40"/>
      <c r="E35" s="40"/>
      <c r="F35" s="40"/>
      <c r="G35" s="40"/>
      <c r="H35" s="46"/>
    </row>
    <row r="36" s="2" customFormat="1" ht="16.8" customHeight="1">
      <c r="A36" s="40"/>
      <c r="B36" s="46"/>
      <c r="C36" s="308" t="s">
        <v>594</v>
      </c>
      <c r="D36" s="308" t="s">
        <v>595</v>
      </c>
      <c r="E36" s="18" t="s">
        <v>108</v>
      </c>
      <c r="F36" s="309">
        <v>6.3099999999999996</v>
      </c>
      <c r="G36" s="40"/>
      <c r="H36" s="46"/>
    </row>
    <row r="37" s="2" customFormat="1">
      <c r="A37" s="40"/>
      <c r="B37" s="46"/>
      <c r="C37" s="308" t="s">
        <v>582</v>
      </c>
      <c r="D37" s="308" t="s">
        <v>583</v>
      </c>
      <c r="E37" s="18" t="s">
        <v>108</v>
      </c>
      <c r="F37" s="309">
        <v>6.3099999999999996</v>
      </c>
      <c r="G37" s="40"/>
      <c r="H37" s="46"/>
    </row>
    <row r="38" s="2" customFormat="1" ht="16.8" customHeight="1">
      <c r="A38" s="40"/>
      <c r="B38" s="46"/>
      <c r="C38" s="304" t="s">
        <v>131</v>
      </c>
      <c r="D38" s="305" t="s">
        <v>132</v>
      </c>
      <c r="E38" s="306" t="s">
        <v>112</v>
      </c>
      <c r="F38" s="307">
        <v>2.0670000000000002</v>
      </c>
      <c r="G38" s="40"/>
      <c r="H38" s="46"/>
    </row>
    <row r="39" s="2" customFormat="1" ht="16.8" customHeight="1">
      <c r="A39" s="40"/>
      <c r="B39" s="46"/>
      <c r="C39" s="308" t="s">
        <v>39</v>
      </c>
      <c r="D39" s="308" t="s">
        <v>115</v>
      </c>
      <c r="E39" s="18" t="s">
        <v>39</v>
      </c>
      <c r="F39" s="309">
        <v>1.3400000000000001</v>
      </c>
      <c r="G39" s="40"/>
      <c r="H39" s="46"/>
    </row>
    <row r="40" s="2" customFormat="1" ht="16.8" customHeight="1">
      <c r="A40" s="40"/>
      <c r="B40" s="46"/>
      <c r="C40" s="308" t="s">
        <v>39</v>
      </c>
      <c r="D40" s="308" t="s">
        <v>110</v>
      </c>
      <c r="E40" s="18" t="s">
        <v>39</v>
      </c>
      <c r="F40" s="309">
        <v>0.72699999999999998</v>
      </c>
      <c r="G40" s="40"/>
      <c r="H40" s="46"/>
    </row>
    <row r="41" s="2" customFormat="1" ht="16.8" customHeight="1">
      <c r="A41" s="40"/>
      <c r="B41" s="46"/>
      <c r="C41" s="308" t="s">
        <v>131</v>
      </c>
      <c r="D41" s="308" t="s">
        <v>201</v>
      </c>
      <c r="E41" s="18" t="s">
        <v>39</v>
      </c>
      <c r="F41" s="309">
        <v>2.0670000000000002</v>
      </c>
      <c r="G41" s="40"/>
      <c r="H41" s="46"/>
    </row>
    <row r="42" s="2" customFormat="1" ht="16.8" customHeight="1">
      <c r="A42" s="40"/>
      <c r="B42" s="46"/>
      <c r="C42" s="310" t="s">
        <v>746</v>
      </c>
      <c r="D42" s="40"/>
      <c r="E42" s="40"/>
      <c r="F42" s="40"/>
      <c r="G42" s="40"/>
      <c r="H42" s="46"/>
    </row>
    <row r="43" s="2" customFormat="1" ht="16.8" customHeight="1">
      <c r="A43" s="40"/>
      <c r="B43" s="46"/>
      <c r="C43" s="308" t="s">
        <v>365</v>
      </c>
      <c r="D43" s="308" t="s">
        <v>366</v>
      </c>
      <c r="E43" s="18" t="s">
        <v>112</v>
      </c>
      <c r="F43" s="309">
        <v>2.0670000000000002</v>
      </c>
      <c r="G43" s="40"/>
      <c r="H43" s="46"/>
    </row>
    <row r="44" s="2" customFormat="1" ht="16.8" customHeight="1">
      <c r="A44" s="40"/>
      <c r="B44" s="46"/>
      <c r="C44" s="308" t="s">
        <v>371</v>
      </c>
      <c r="D44" s="308" t="s">
        <v>372</v>
      </c>
      <c r="E44" s="18" t="s">
        <v>112</v>
      </c>
      <c r="F44" s="309">
        <v>2.0670000000000002</v>
      </c>
      <c r="G44" s="40"/>
      <c r="H44" s="46"/>
    </row>
    <row r="45" s="2" customFormat="1" ht="16.8" customHeight="1">
      <c r="A45" s="40"/>
      <c r="B45" s="46"/>
      <c r="C45" s="308" t="s">
        <v>377</v>
      </c>
      <c r="D45" s="308" t="s">
        <v>378</v>
      </c>
      <c r="E45" s="18" t="s">
        <v>112</v>
      </c>
      <c r="F45" s="309">
        <v>2.0670000000000002</v>
      </c>
      <c r="G45" s="40"/>
      <c r="H45" s="46"/>
    </row>
    <row r="46" s="2" customFormat="1" ht="16.8" customHeight="1">
      <c r="A46" s="40"/>
      <c r="B46" s="46"/>
      <c r="C46" s="304" t="s">
        <v>122</v>
      </c>
      <c r="D46" s="305" t="s">
        <v>123</v>
      </c>
      <c r="E46" s="306" t="s">
        <v>124</v>
      </c>
      <c r="F46" s="307">
        <v>2</v>
      </c>
      <c r="G46" s="40"/>
      <c r="H46" s="46"/>
    </row>
    <row r="47" s="2" customFormat="1" ht="16.8" customHeight="1">
      <c r="A47" s="40"/>
      <c r="B47" s="46"/>
      <c r="C47" s="308" t="s">
        <v>39</v>
      </c>
      <c r="D47" s="308" t="s">
        <v>270</v>
      </c>
      <c r="E47" s="18" t="s">
        <v>39</v>
      </c>
      <c r="F47" s="309">
        <v>2</v>
      </c>
      <c r="G47" s="40"/>
      <c r="H47" s="46"/>
    </row>
    <row r="48" s="2" customFormat="1" ht="16.8" customHeight="1">
      <c r="A48" s="40"/>
      <c r="B48" s="46"/>
      <c r="C48" s="308" t="s">
        <v>122</v>
      </c>
      <c r="D48" s="308" t="s">
        <v>201</v>
      </c>
      <c r="E48" s="18" t="s">
        <v>39</v>
      </c>
      <c r="F48" s="309">
        <v>2</v>
      </c>
      <c r="G48" s="40"/>
      <c r="H48" s="46"/>
    </row>
    <row r="49" s="2" customFormat="1" ht="16.8" customHeight="1">
      <c r="A49" s="40"/>
      <c r="B49" s="46"/>
      <c r="C49" s="310" t="s">
        <v>746</v>
      </c>
      <c r="D49" s="40"/>
      <c r="E49" s="40"/>
      <c r="F49" s="40"/>
      <c r="G49" s="40"/>
      <c r="H49" s="46"/>
    </row>
    <row r="50" s="2" customFormat="1" ht="16.8" customHeight="1">
      <c r="A50" s="40"/>
      <c r="B50" s="46"/>
      <c r="C50" s="308" t="s">
        <v>267</v>
      </c>
      <c r="D50" s="308" t="s">
        <v>268</v>
      </c>
      <c r="E50" s="18" t="s">
        <v>124</v>
      </c>
      <c r="F50" s="309">
        <v>2</v>
      </c>
      <c r="G50" s="40"/>
      <c r="H50" s="46"/>
    </row>
    <row r="51" s="2" customFormat="1" ht="16.8" customHeight="1">
      <c r="A51" s="40"/>
      <c r="B51" s="46"/>
      <c r="C51" s="308" t="s">
        <v>254</v>
      </c>
      <c r="D51" s="308" t="s">
        <v>255</v>
      </c>
      <c r="E51" s="18" t="s">
        <v>137</v>
      </c>
      <c r="F51" s="309">
        <v>8.8000000000000007</v>
      </c>
      <c r="G51" s="40"/>
      <c r="H51" s="46"/>
    </row>
    <row r="52" s="2" customFormat="1" ht="16.8" customHeight="1">
      <c r="A52" s="40"/>
      <c r="B52" s="46"/>
      <c r="C52" s="308" t="s">
        <v>342</v>
      </c>
      <c r="D52" s="308" t="s">
        <v>343</v>
      </c>
      <c r="E52" s="18" t="s">
        <v>124</v>
      </c>
      <c r="F52" s="309">
        <v>4</v>
      </c>
      <c r="G52" s="40"/>
      <c r="H52" s="46"/>
    </row>
    <row r="53" s="2" customFormat="1" ht="16.8" customHeight="1">
      <c r="A53" s="40"/>
      <c r="B53" s="46"/>
      <c r="C53" s="308" t="s">
        <v>383</v>
      </c>
      <c r="D53" s="308" t="s">
        <v>384</v>
      </c>
      <c r="E53" s="18" t="s">
        <v>385</v>
      </c>
      <c r="F53" s="309">
        <v>4</v>
      </c>
      <c r="G53" s="40"/>
      <c r="H53" s="46"/>
    </row>
    <row r="54" s="2" customFormat="1" ht="16.8" customHeight="1">
      <c r="A54" s="40"/>
      <c r="B54" s="46"/>
      <c r="C54" s="304" t="s">
        <v>125</v>
      </c>
      <c r="D54" s="305" t="s">
        <v>126</v>
      </c>
      <c r="E54" s="306" t="s">
        <v>124</v>
      </c>
      <c r="F54" s="307">
        <v>2</v>
      </c>
      <c r="G54" s="40"/>
      <c r="H54" s="46"/>
    </row>
    <row r="55" s="2" customFormat="1" ht="16.8" customHeight="1">
      <c r="A55" s="40"/>
      <c r="B55" s="46"/>
      <c r="C55" s="308" t="s">
        <v>39</v>
      </c>
      <c r="D55" s="308" t="s">
        <v>275</v>
      </c>
      <c r="E55" s="18" t="s">
        <v>39</v>
      </c>
      <c r="F55" s="309">
        <v>2</v>
      </c>
      <c r="G55" s="40"/>
      <c r="H55" s="46"/>
    </row>
    <row r="56" s="2" customFormat="1" ht="16.8" customHeight="1">
      <c r="A56" s="40"/>
      <c r="B56" s="46"/>
      <c r="C56" s="308" t="s">
        <v>125</v>
      </c>
      <c r="D56" s="308" t="s">
        <v>201</v>
      </c>
      <c r="E56" s="18" t="s">
        <v>39</v>
      </c>
      <c r="F56" s="309">
        <v>2</v>
      </c>
      <c r="G56" s="40"/>
      <c r="H56" s="46"/>
    </row>
    <row r="57" s="2" customFormat="1" ht="16.8" customHeight="1">
      <c r="A57" s="40"/>
      <c r="B57" s="46"/>
      <c r="C57" s="310" t="s">
        <v>746</v>
      </c>
      <c r="D57" s="40"/>
      <c r="E57" s="40"/>
      <c r="F57" s="40"/>
      <c r="G57" s="40"/>
      <c r="H57" s="46"/>
    </row>
    <row r="58" s="2" customFormat="1" ht="16.8" customHeight="1">
      <c r="A58" s="40"/>
      <c r="B58" s="46"/>
      <c r="C58" s="308" t="s">
        <v>272</v>
      </c>
      <c r="D58" s="308" t="s">
        <v>273</v>
      </c>
      <c r="E58" s="18" t="s">
        <v>124</v>
      </c>
      <c r="F58" s="309">
        <v>2</v>
      </c>
      <c r="G58" s="40"/>
      <c r="H58" s="46"/>
    </row>
    <row r="59" s="2" customFormat="1" ht="16.8" customHeight="1">
      <c r="A59" s="40"/>
      <c r="B59" s="46"/>
      <c r="C59" s="308" t="s">
        <v>316</v>
      </c>
      <c r="D59" s="308" t="s">
        <v>317</v>
      </c>
      <c r="E59" s="18" t="s">
        <v>137</v>
      </c>
      <c r="F59" s="309">
        <v>7.5999999999999996</v>
      </c>
      <c r="G59" s="40"/>
      <c r="H59" s="46"/>
    </row>
    <row r="60" s="2" customFormat="1" ht="16.8" customHeight="1">
      <c r="A60" s="40"/>
      <c r="B60" s="46"/>
      <c r="C60" s="308" t="s">
        <v>349</v>
      </c>
      <c r="D60" s="308" t="s">
        <v>350</v>
      </c>
      <c r="E60" s="18" t="s">
        <v>124</v>
      </c>
      <c r="F60" s="309">
        <v>16</v>
      </c>
      <c r="G60" s="40"/>
      <c r="H60" s="46"/>
    </row>
    <row r="61" s="2" customFormat="1" ht="16.8" customHeight="1">
      <c r="A61" s="40"/>
      <c r="B61" s="46"/>
      <c r="C61" s="308" t="s">
        <v>389</v>
      </c>
      <c r="D61" s="308" t="s">
        <v>390</v>
      </c>
      <c r="E61" s="18" t="s">
        <v>385</v>
      </c>
      <c r="F61" s="309">
        <v>16</v>
      </c>
      <c r="G61" s="40"/>
      <c r="H61" s="46"/>
    </row>
    <row r="62" s="2" customFormat="1" ht="16.8" customHeight="1">
      <c r="A62" s="40"/>
      <c r="B62" s="46"/>
      <c r="C62" s="308" t="s">
        <v>404</v>
      </c>
      <c r="D62" s="308" t="s">
        <v>405</v>
      </c>
      <c r="E62" s="18" t="s">
        <v>385</v>
      </c>
      <c r="F62" s="309">
        <v>18</v>
      </c>
      <c r="G62" s="40"/>
      <c r="H62" s="46"/>
    </row>
    <row r="63" s="2" customFormat="1" ht="16.8" customHeight="1">
      <c r="A63" s="40"/>
      <c r="B63" s="46"/>
      <c r="C63" s="304" t="s">
        <v>128</v>
      </c>
      <c r="D63" s="305" t="s">
        <v>129</v>
      </c>
      <c r="E63" s="306" t="s">
        <v>124</v>
      </c>
      <c r="F63" s="307">
        <v>2</v>
      </c>
      <c r="G63" s="40"/>
      <c r="H63" s="46"/>
    </row>
    <row r="64" s="2" customFormat="1" ht="16.8" customHeight="1">
      <c r="A64" s="40"/>
      <c r="B64" s="46"/>
      <c r="C64" s="308" t="s">
        <v>39</v>
      </c>
      <c r="D64" s="308" t="s">
        <v>279</v>
      </c>
      <c r="E64" s="18" t="s">
        <v>39</v>
      </c>
      <c r="F64" s="309">
        <v>2</v>
      </c>
      <c r="G64" s="40"/>
      <c r="H64" s="46"/>
    </row>
    <row r="65" s="2" customFormat="1" ht="16.8" customHeight="1">
      <c r="A65" s="40"/>
      <c r="B65" s="46"/>
      <c r="C65" s="308" t="s">
        <v>128</v>
      </c>
      <c r="D65" s="308" t="s">
        <v>201</v>
      </c>
      <c r="E65" s="18" t="s">
        <v>39</v>
      </c>
      <c r="F65" s="309">
        <v>2</v>
      </c>
      <c r="G65" s="40"/>
      <c r="H65" s="46"/>
    </row>
    <row r="66" s="2" customFormat="1" ht="16.8" customHeight="1">
      <c r="A66" s="40"/>
      <c r="B66" s="46"/>
      <c r="C66" s="310" t="s">
        <v>746</v>
      </c>
      <c r="D66" s="40"/>
      <c r="E66" s="40"/>
      <c r="F66" s="40"/>
      <c r="G66" s="40"/>
      <c r="H66" s="46"/>
    </row>
    <row r="67" s="2" customFormat="1" ht="16.8" customHeight="1">
      <c r="A67" s="40"/>
      <c r="B67" s="46"/>
      <c r="C67" s="308" t="s">
        <v>276</v>
      </c>
      <c r="D67" s="308" t="s">
        <v>277</v>
      </c>
      <c r="E67" s="18" t="s">
        <v>124</v>
      </c>
      <c r="F67" s="309">
        <v>2</v>
      </c>
      <c r="G67" s="40"/>
      <c r="H67" s="46"/>
    </row>
    <row r="68" s="2" customFormat="1" ht="16.8" customHeight="1">
      <c r="A68" s="40"/>
      <c r="B68" s="46"/>
      <c r="C68" s="308" t="s">
        <v>323</v>
      </c>
      <c r="D68" s="308" t="s">
        <v>324</v>
      </c>
      <c r="E68" s="18" t="s">
        <v>137</v>
      </c>
      <c r="F68" s="309">
        <v>9.5999999999999996</v>
      </c>
      <c r="G68" s="40"/>
      <c r="H68" s="46"/>
    </row>
    <row r="69" s="2" customFormat="1" ht="16.8" customHeight="1">
      <c r="A69" s="40"/>
      <c r="B69" s="46"/>
      <c r="C69" s="308" t="s">
        <v>349</v>
      </c>
      <c r="D69" s="308" t="s">
        <v>350</v>
      </c>
      <c r="E69" s="18" t="s">
        <v>124</v>
      </c>
      <c r="F69" s="309">
        <v>16</v>
      </c>
      <c r="G69" s="40"/>
      <c r="H69" s="46"/>
    </row>
    <row r="70" s="2" customFormat="1" ht="16.8" customHeight="1">
      <c r="A70" s="40"/>
      <c r="B70" s="46"/>
      <c r="C70" s="308" t="s">
        <v>389</v>
      </c>
      <c r="D70" s="308" t="s">
        <v>390</v>
      </c>
      <c r="E70" s="18" t="s">
        <v>385</v>
      </c>
      <c r="F70" s="309">
        <v>16</v>
      </c>
      <c r="G70" s="40"/>
      <c r="H70" s="46"/>
    </row>
    <row r="71" s="2" customFormat="1" ht="16.8" customHeight="1">
      <c r="A71" s="40"/>
      <c r="B71" s="46"/>
      <c r="C71" s="308" t="s">
        <v>404</v>
      </c>
      <c r="D71" s="308" t="s">
        <v>405</v>
      </c>
      <c r="E71" s="18" t="s">
        <v>385</v>
      </c>
      <c r="F71" s="309">
        <v>18</v>
      </c>
      <c r="G71" s="40"/>
      <c r="H71" s="46"/>
    </row>
    <row r="72" s="2" customFormat="1" ht="16.8" customHeight="1">
      <c r="A72" s="40"/>
      <c r="B72" s="46"/>
      <c r="C72" s="304" t="s">
        <v>149</v>
      </c>
      <c r="D72" s="305" t="s">
        <v>150</v>
      </c>
      <c r="E72" s="306" t="s">
        <v>124</v>
      </c>
      <c r="F72" s="307">
        <v>2230</v>
      </c>
      <c r="G72" s="40"/>
      <c r="H72" s="46"/>
    </row>
    <row r="73" s="2" customFormat="1" ht="16.8" customHeight="1">
      <c r="A73" s="40"/>
      <c r="B73" s="46"/>
      <c r="C73" s="308" t="s">
        <v>39</v>
      </c>
      <c r="D73" s="308" t="s">
        <v>312</v>
      </c>
      <c r="E73" s="18" t="s">
        <v>39</v>
      </c>
      <c r="F73" s="309">
        <v>2384.5599999999999</v>
      </c>
      <c r="G73" s="40"/>
      <c r="H73" s="46"/>
    </row>
    <row r="74" s="2" customFormat="1" ht="16.8" customHeight="1">
      <c r="A74" s="40"/>
      <c r="B74" s="46"/>
      <c r="C74" s="308" t="s">
        <v>39</v>
      </c>
      <c r="D74" s="308" t="s">
        <v>313</v>
      </c>
      <c r="E74" s="18" t="s">
        <v>39</v>
      </c>
      <c r="F74" s="309">
        <v>-154</v>
      </c>
      <c r="G74" s="40"/>
      <c r="H74" s="46"/>
    </row>
    <row r="75" s="2" customFormat="1" ht="16.8" customHeight="1">
      <c r="A75" s="40"/>
      <c r="B75" s="46"/>
      <c r="C75" s="308" t="s">
        <v>39</v>
      </c>
      <c r="D75" s="308" t="s">
        <v>314</v>
      </c>
      <c r="E75" s="18" t="s">
        <v>39</v>
      </c>
      <c r="F75" s="309">
        <v>-0.56000000000000005</v>
      </c>
      <c r="G75" s="40"/>
      <c r="H75" s="46"/>
    </row>
    <row r="76" s="2" customFormat="1" ht="16.8" customHeight="1">
      <c r="A76" s="40"/>
      <c r="B76" s="46"/>
      <c r="C76" s="308" t="s">
        <v>149</v>
      </c>
      <c r="D76" s="308" t="s">
        <v>201</v>
      </c>
      <c r="E76" s="18" t="s">
        <v>39</v>
      </c>
      <c r="F76" s="309">
        <v>2230</v>
      </c>
      <c r="G76" s="40"/>
      <c r="H76" s="46"/>
    </row>
    <row r="77" s="2" customFormat="1" ht="16.8" customHeight="1">
      <c r="A77" s="40"/>
      <c r="B77" s="46"/>
      <c r="C77" s="310" t="s">
        <v>746</v>
      </c>
      <c r="D77" s="40"/>
      <c r="E77" s="40"/>
      <c r="F77" s="40"/>
      <c r="G77" s="40"/>
      <c r="H77" s="46"/>
    </row>
    <row r="78" s="2" customFormat="1" ht="16.8" customHeight="1">
      <c r="A78" s="40"/>
      <c r="B78" s="46"/>
      <c r="C78" s="308" t="s">
        <v>309</v>
      </c>
      <c r="D78" s="308" t="s">
        <v>310</v>
      </c>
      <c r="E78" s="18" t="s">
        <v>124</v>
      </c>
      <c r="F78" s="309">
        <v>2230</v>
      </c>
      <c r="G78" s="40"/>
      <c r="H78" s="46"/>
    </row>
    <row r="79" s="2" customFormat="1" ht="16.8" customHeight="1">
      <c r="A79" s="40"/>
      <c r="B79" s="46"/>
      <c r="C79" s="308" t="s">
        <v>549</v>
      </c>
      <c r="D79" s="308" t="s">
        <v>550</v>
      </c>
      <c r="E79" s="18" t="s">
        <v>124</v>
      </c>
      <c r="F79" s="309">
        <v>2230</v>
      </c>
      <c r="G79" s="40"/>
      <c r="H79" s="46"/>
    </row>
    <row r="80" s="2" customFormat="1" ht="16.8" customHeight="1">
      <c r="A80" s="40"/>
      <c r="B80" s="46"/>
      <c r="C80" s="308" t="s">
        <v>608</v>
      </c>
      <c r="D80" s="308" t="s">
        <v>609</v>
      </c>
      <c r="E80" s="18" t="s">
        <v>108</v>
      </c>
      <c r="F80" s="309">
        <v>1.272</v>
      </c>
      <c r="G80" s="40"/>
      <c r="H80" s="46"/>
    </row>
    <row r="81" s="2" customFormat="1" ht="16.8" customHeight="1">
      <c r="A81" s="40"/>
      <c r="B81" s="46"/>
      <c r="C81" s="304" t="s">
        <v>143</v>
      </c>
      <c r="D81" s="305" t="s">
        <v>144</v>
      </c>
      <c r="E81" s="306" t="s">
        <v>124</v>
      </c>
      <c r="F81" s="307">
        <v>4932</v>
      </c>
      <c r="G81" s="40"/>
      <c r="H81" s="46"/>
    </row>
    <row r="82" s="2" customFormat="1" ht="16.8" customHeight="1">
      <c r="A82" s="40"/>
      <c r="B82" s="46"/>
      <c r="C82" s="308" t="s">
        <v>39</v>
      </c>
      <c r="D82" s="308" t="s">
        <v>285</v>
      </c>
      <c r="E82" s="18" t="s">
        <v>39</v>
      </c>
      <c r="F82" s="309">
        <v>4931.1999999999998</v>
      </c>
      <c r="G82" s="40"/>
      <c r="H82" s="46"/>
    </row>
    <row r="83" s="2" customFormat="1" ht="16.8" customHeight="1">
      <c r="A83" s="40"/>
      <c r="B83" s="46"/>
      <c r="C83" s="308" t="s">
        <v>39</v>
      </c>
      <c r="D83" s="308" t="s">
        <v>286</v>
      </c>
      <c r="E83" s="18" t="s">
        <v>39</v>
      </c>
      <c r="F83" s="309">
        <v>0.80000000000000004</v>
      </c>
      <c r="G83" s="40"/>
      <c r="H83" s="46"/>
    </row>
    <row r="84" s="2" customFormat="1" ht="16.8" customHeight="1">
      <c r="A84" s="40"/>
      <c r="B84" s="46"/>
      <c r="C84" s="308" t="s">
        <v>143</v>
      </c>
      <c r="D84" s="308" t="s">
        <v>201</v>
      </c>
      <c r="E84" s="18" t="s">
        <v>39</v>
      </c>
      <c r="F84" s="309">
        <v>4932</v>
      </c>
      <c r="G84" s="40"/>
      <c r="H84" s="46"/>
    </row>
    <row r="85" s="2" customFormat="1" ht="16.8" customHeight="1">
      <c r="A85" s="40"/>
      <c r="B85" s="46"/>
      <c r="C85" s="310" t="s">
        <v>746</v>
      </c>
      <c r="D85" s="40"/>
      <c r="E85" s="40"/>
      <c r="F85" s="40"/>
      <c r="G85" s="40"/>
      <c r="H85" s="46"/>
    </row>
    <row r="86" s="2" customFormat="1" ht="16.8" customHeight="1">
      <c r="A86" s="40"/>
      <c r="B86" s="46"/>
      <c r="C86" s="308" t="s">
        <v>281</v>
      </c>
      <c r="D86" s="308" t="s">
        <v>282</v>
      </c>
      <c r="E86" s="18" t="s">
        <v>124</v>
      </c>
      <c r="F86" s="309">
        <v>4932</v>
      </c>
      <c r="G86" s="40"/>
      <c r="H86" s="46"/>
    </row>
    <row r="87" s="2" customFormat="1" ht="16.8" customHeight="1">
      <c r="A87" s="40"/>
      <c r="B87" s="46"/>
      <c r="C87" s="308" t="s">
        <v>544</v>
      </c>
      <c r="D87" s="308" t="s">
        <v>545</v>
      </c>
      <c r="E87" s="18" t="s">
        <v>124</v>
      </c>
      <c r="F87" s="309">
        <v>5032</v>
      </c>
      <c r="G87" s="40"/>
      <c r="H87" s="46"/>
    </row>
    <row r="88" s="2" customFormat="1" ht="16.8" customHeight="1">
      <c r="A88" s="40"/>
      <c r="B88" s="46"/>
      <c r="C88" s="308" t="s">
        <v>608</v>
      </c>
      <c r="D88" s="308" t="s">
        <v>609</v>
      </c>
      <c r="E88" s="18" t="s">
        <v>108</v>
      </c>
      <c r="F88" s="309">
        <v>1.272</v>
      </c>
      <c r="G88" s="40"/>
      <c r="H88" s="46"/>
    </row>
    <row r="89" s="2" customFormat="1" ht="16.8" customHeight="1">
      <c r="A89" s="40"/>
      <c r="B89" s="46"/>
      <c r="C89" s="304" t="s">
        <v>146</v>
      </c>
      <c r="D89" s="305" t="s">
        <v>147</v>
      </c>
      <c r="E89" s="306" t="s">
        <v>124</v>
      </c>
      <c r="F89" s="307">
        <v>100</v>
      </c>
      <c r="G89" s="40"/>
      <c r="H89" s="46"/>
    </row>
    <row r="90" s="2" customFormat="1" ht="16.8" customHeight="1">
      <c r="A90" s="40"/>
      <c r="B90" s="46"/>
      <c r="C90" s="308" t="s">
        <v>39</v>
      </c>
      <c r="D90" s="308" t="s">
        <v>298</v>
      </c>
      <c r="E90" s="18" t="s">
        <v>39</v>
      </c>
      <c r="F90" s="309">
        <v>100</v>
      </c>
      <c r="G90" s="40"/>
      <c r="H90" s="46"/>
    </row>
    <row r="91" s="2" customFormat="1" ht="16.8" customHeight="1">
      <c r="A91" s="40"/>
      <c r="B91" s="46"/>
      <c r="C91" s="308" t="s">
        <v>146</v>
      </c>
      <c r="D91" s="308" t="s">
        <v>201</v>
      </c>
      <c r="E91" s="18" t="s">
        <v>39</v>
      </c>
      <c r="F91" s="309">
        <v>100</v>
      </c>
      <c r="G91" s="40"/>
      <c r="H91" s="46"/>
    </row>
    <row r="92" s="2" customFormat="1" ht="16.8" customHeight="1">
      <c r="A92" s="40"/>
      <c r="B92" s="46"/>
      <c r="C92" s="310" t="s">
        <v>746</v>
      </c>
      <c r="D92" s="40"/>
      <c r="E92" s="40"/>
      <c r="F92" s="40"/>
      <c r="G92" s="40"/>
      <c r="H92" s="46"/>
    </row>
    <row r="93" s="2" customFormat="1" ht="16.8" customHeight="1">
      <c r="A93" s="40"/>
      <c r="B93" s="46"/>
      <c r="C93" s="308" t="s">
        <v>294</v>
      </c>
      <c r="D93" s="308" t="s">
        <v>295</v>
      </c>
      <c r="E93" s="18" t="s">
        <v>124</v>
      </c>
      <c r="F93" s="309">
        <v>100</v>
      </c>
      <c r="G93" s="40"/>
      <c r="H93" s="46"/>
    </row>
    <row r="94" s="2" customFormat="1" ht="16.8" customHeight="1">
      <c r="A94" s="40"/>
      <c r="B94" s="46"/>
      <c r="C94" s="308" t="s">
        <v>544</v>
      </c>
      <c r="D94" s="308" t="s">
        <v>545</v>
      </c>
      <c r="E94" s="18" t="s">
        <v>124</v>
      </c>
      <c r="F94" s="309">
        <v>5032</v>
      </c>
      <c r="G94" s="40"/>
      <c r="H94" s="46"/>
    </row>
    <row r="95" s="2" customFormat="1" ht="16.8" customHeight="1">
      <c r="A95" s="40"/>
      <c r="B95" s="46"/>
      <c r="C95" s="308" t="s">
        <v>608</v>
      </c>
      <c r="D95" s="308" t="s">
        <v>609</v>
      </c>
      <c r="E95" s="18" t="s">
        <v>108</v>
      </c>
      <c r="F95" s="309">
        <v>1.272</v>
      </c>
      <c r="G95" s="40"/>
      <c r="H95" s="46"/>
    </row>
    <row r="96" s="2" customFormat="1" ht="16.8" customHeight="1">
      <c r="A96" s="40"/>
      <c r="B96" s="46"/>
      <c r="C96" s="304" t="s">
        <v>152</v>
      </c>
      <c r="D96" s="305" t="s">
        <v>153</v>
      </c>
      <c r="E96" s="306" t="s">
        <v>108</v>
      </c>
      <c r="F96" s="307">
        <v>1.272</v>
      </c>
      <c r="G96" s="40"/>
      <c r="H96" s="46"/>
    </row>
    <row r="97" s="2" customFormat="1" ht="16.8" customHeight="1">
      <c r="A97" s="40"/>
      <c r="B97" s="46"/>
      <c r="C97" s="308" t="s">
        <v>39</v>
      </c>
      <c r="D97" s="308" t="s">
        <v>613</v>
      </c>
      <c r="E97" s="18" t="s">
        <v>39</v>
      </c>
      <c r="F97" s="309">
        <v>0.91700000000000004</v>
      </c>
      <c r="G97" s="40"/>
      <c r="H97" s="46"/>
    </row>
    <row r="98" s="2" customFormat="1" ht="16.8" customHeight="1">
      <c r="A98" s="40"/>
      <c r="B98" s="46"/>
      <c r="C98" s="308" t="s">
        <v>39</v>
      </c>
      <c r="D98" s="308" t="s">
        <v>614</v>
      </c>
      <c r="E98" s="18" t="s">
        <v>39</v>
      </c>
      <c r="F98" s="309">
        <v>0.02</v>
      </c>
      <c r="G98" s="40"/>
      <c r="H98" s="46"/>
    </row>
    <row r="99" s="2" customFormat="1" ht="16.8" customHeight="1">
      <c r="A99" s="40"/>
      <c r="B99" s="46"/>
      <c r="C99" s="308" t="s">
        <v>39</v>
      </c>
      <c r="D99" s="308" t="s">
        <v>615</v>
      </c>
      <c r="E99" s="18" t="s">
        <v>39</v>
      </c>
      <c r="F99" s="309">
        <v>0.33500000000000002</v>
      </c>
      <c r="G99" s="40"/>
      <c r="H99" s="46"/>
    </row>
    <row r="100" s="2" customFormat="1" ht="16.8" customHeight="1">
      <c r="A100" s="40"/>
      <c r="B100" s="46"/>
      <c r="C100" s="308" t="s">
        <v>152</v>
      </c>
      <c r="D100" s="308" t="s">
        <v>201</v>
      </c>
      <c r="E100" s="18" t="s">
        <v>39</v>
      </c>
      <c r="F100" s="309">
        <v>1.272</v>
      </c>
      <c r="G100" s="40"/>
      <c r="H100" s="46"/>
    </row>
    <row r="101" s="2" customFormat="1" ht="16.8" customHeight="1">
      <c r="A101" s="40"/>
      <c r="B101" s="46"/>
      <c r="C101" s="310" t="s">
        <v>746</v>
      </c>
      <c r="D101" s="40"/>
      <c r="E101" s="40"/>
      <c r="F101" s="40"/>
      <c r="G101" s="40"/>
      <c r="H101" s="46"/>
    </row>
    <row r="102" s="2" customFormat="1" ht="16.8" customHeight="1">
      <c r="A102" s="40"/>
      <c r="B102" s="46"/>
      <c r="C102" s="308" t="s">
        <v>608</v>
      </c>
      <c r="D102" s="308" t="s">
        <v>609</v>
      </c>
      <c r="E102" s="18" t="s">
        <v>108</v>
      </c>
      <c r="F102" s="309">
        <v>1.272</v>
      </c>
      <c r="G102" s="40"/>
      <c r="H102" s="46"/>
    </row>
    <row r="103" s="2" customFormat="1" ht="16.8" customHeight="1">
      <c r="A103" s="40"/>
      <c r="B103" s="46"/>
      <c r="C103" s="308" t="s">
        <v>588</v>
      </c>
      <c r="D103" s="308" t="s">
        <v>589</v>
      </c>
      <c r="E103" s="18" t="s">
        <v>108</v>
      </c>
      <c r="F103" s="309">
        <v>3432.5999999999999</v>
      </c>
      <c r="G103" s="40"/>
      <c r="H103" s="46"/>
    </row>
    <row r="104" s="2" customFormat="1" ht="16.8" customHeight="1">
      <c r="A104" s="40"/>
      <c r="B104" s="46"/>
      <c r="C104" s="304" t="s">
        <v>115</v>
      </c>
      <c r="D104" s="305" t="s">
        <v>116</v>
      </c>
      <c r="E104" s="306" t="s">
        <v>112</v>
      </c>
      <c r="F104" s="307">
        <v>1.3400000000000001</v>
      </c>
      <c r="G104" s="40"/>
      <c r="H104" s="46"/>
    </row>
    <row r="105" s="2" customFormat="1" ht="16.8" customHeight="1">
      <c r="A105" s="40"/>
      <c r="B105" s="46"/>
      <c r="C105" s="308" t="s">
        <v>39</v>
      </c>
      <c r="D105" s="308" t="s">
        <v>207</v>
      </c>
      <c r="E105" s="18" t="s">
        <v>39</v>
      </c>
      <c r="F105" s="309">
        <v>1.3400000000000001</v>
      </c>
      <c r="G105" s="40"/>
      <c r="H105" s="46"/>
    </row>
    <row r="106" s="2" customFormat="1" ht="16.8" customHeight="1">
      <c r="A106" s="40"/>
      <c r="B106" s="46"/>
      <c r="C106" s="308" t="s">
        <v>115</v>
      </c>
      <c r="D106" s="308" t="s">
        <v>201</v>
      </c>
      <c r="E106" s="18" t="s">
        <v>39</v>
      </c>
      <c r="F106" s="309">
        <v>1.3400000000000001</v>
      </c>
      <c r="G106" s="40"/>
      <c r="H106" s="46"/>
    </row>
    <row r="107" s="2" customFormat="1" ht="16.8" customHeight="1">
      <c r="A107" s="40"/>
      <c r="B107" s="46"/>
      <c r="C107" s="310" t="s">
        <v>746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308" t="s">
        <v>203</v>
      </c>
      <c r="D108" s="308" t="s">
        <v>204</v>
      </c>
      <c r="E108" s="18" t="s">
        <v>112</v>
      </c>
      <c r="F108" s="309">
        <v>1.3400000000000001</v>
      </c>
      <c r="G108" s="40"/>
      <c r="H108" s="46"/>
    </row>
    <row r="109" s="2" customFormat="1" ht="16.8" customHeight="1">
      <c r="A109" s="40"/>
      <c r="B109" s="46"/>
      <c r="C109" s="308" t="s">
        <v>208</v>
      </c>
      <c r="D109" s="308" t="s">
        <v>209</v>
      </c>
      <c r="E109" s="18" t="s">
        <v>120</v>
      </c>
      <c r="F109" s="309">
        <v>1397</v>
      </c>
      <c r="G109" s="40"/>
      <c r="H109" s="46"/>
    </row>
    <row r="110" s="2" customFormat="1" ht="16.8" customHeight="1">
      <c r="A110" s="40"/>
      <c r="B110" s="46"/>
      <c r="C110" s="308" t="s">
        <v>365</v>
      </c>
      <c r="D110" s="308" t="s">
        <v>366</v>
      </c>
      <c r="E110" s="18" t="s">
        <v>112</v>
      </c>
      <c r="F110" s="309">
        <v>2.0670000000000002</v>
      </c>
      <c r="G110" s="40"/>
      <c r="H110" s="46"/>
    </row>
    <row r="111" s="2" customFormat="1">
      <c r="A111" s="40"/>
      <c r="B111" s="46"/>
      <c r="C111" s="308" t="s">
        <v>416</v>
      </c>
      <c r="D111" s="308" t="s">
        <v>417</v>
      </c>
      <c r="E111" s="18" t="s">
        <v>137</v>
      </c>
      <c r="F111" s="309">
        <v>2680</v>
      </c>
      <c r="G111" s="40"/>
      <c r="H111" s="46"/>
    </row>
    <row r="112" s="2" customFormat="1" ht="16.8" customHeight="1">
      <c r="A112" s="40"/>
      <c r="B112" s="46"/>
      <c r="C112" s="308" t="s">
        <v>281</v>
      </c>
      <c r="D112" s="308" t="s">
        <v>282</v>
      </c>
      <c r="E112" s="18" t="s">
        <v>124</v>
      </c>
      <c r="F112" s="309">
        <v>4932</v>
      </c>
      <c r="G112" s="40"/>
      <c r="H112" s="46"/>
    </row>
    <row r="113" s="2" customFormat="1" ht="16.8" customHeight="1">
      <c r="A113" s="40"/>
      <c r="B113" s="46"/>
      <c r="C113" s="304" t="s">
        <v>110</v>
      </c>
      <c r="D113" s="305" t="s">
        <v>111</v>
      </c>
      <c r="E113" s="306" t="s">
        <v>112</v>
      </c>
      <c r="F113" s="307">
        <v>0.72699999999999998</v>
      </c>
      <c r="G113" s="40"/>
      <c r="H113" s="46"/>
    </row>
    <row r="114" s="2" customFormat="1" ht="16.8" customHeight="1">
      <c r="A114" s="40"/>
      <c r="B114" s="46"/>
      <c r="C114" s="308" t="s">
        <v>110</v>
      </c>
      <c r="D114" s="308" t="s">
        <v>200</v>
      </c>
      <c r="E114" s="18" t="s">
        <v>39</v>
      </c>
      <c r="F114" s="309">
        <v>0.72699999999999998</v>
      </c>
      <c r="G114" s="40"/>
      <c r="H114" s="46"/>
    </row>
    <row r="115" s="2" customFormat="1" ht="16.8" customHeight="1">
      <c r="A115" s="40"/>
      <c r="B115" s="46"/>
      <c r="C115" s="310" t="s">
        <v>746</v>
      </c>
      <c r="D115" s="40"/>
      <c r="E115" s="40"/>
      <c r="F115" s="40"/>
      <c r="G115" s="40"/>
      <c r="H115" s="46"/>
    </row>
    <row r="116" s="2" customFormat="1" ht="16.8" customHeight="1">
      <c r="A116" s="40"/>
      <c r="B116" s="46"/>
      <c r="C116" s="308" t="s">
        <v>194</v>
      </c>
      <c r="D116" s="308" t="s">
        <v>195</v>
      </c>
      <c r="E116" s="18" t="s">
        <v>112</v>
      </c>
      <c r="F116" s="309">
        <v>0.72699999999999998</v>
      </c>
      <c r="G116" s="40"/>
      <c r="H116" s="46"/>
    </row>
    <row r="117" s="2" customFormat="1" ht="16.8" customHeight="1">
      <c r="A117" s="40"/>
      <c r="B117" s="46"/>
      <c r="C117" s="308" t="s">
        <v>208</v>
      </c>
      <c r="D117" s="308" t="s">
        <v>209</v>
      </c>
      <c r="E117" s="18" t="s">
        <v>120</v>
      </c>
      <c r="F117" s="309">
        <v>1397</v>
      </c>
      <c r="G117" s="40"/>
      <c r="H117" s="46"/>
    </row>
    <row r="118" s="2" customFormat="1" ht="16.8" customHeight="1">
      <c r="A118" s="40"/>
      <c r="B118" s="46"/>
      <c r="C118" s="308" t="s">
        <v>365</v>
      </c>
      <c r="D118" s="308" t="s">
        <v>366</v>
      </c>
      <c r="E118" s="18" t="s">
        <v>112</v>
      </c>
      <c r="F118" s="309">
        <v>2.0670000000000002</v>
      </c>
      <c r="G118" s="40"/>
      <c r="H118" s="46"/>
    </row>
    <row r="119" s="2" customFormat="1">
      <c r="A119" s="40"/>
      <c r="B119" s="46"/>
      <c r="C119" s="308" t="s">
        <v>409</v>
      </c>
      <c r="D119" s="308" t="s">
        <v>410</v>
      </c>
      <c r="E119" s="18" t="s">
        <v>137</v>
      </c>
      <c r="F119" s="309">
        <v>1454</v>
      </c>
      <c r="G119" s="40"/>
      <c r="H119" s="46"/>
    </row>
    <row r="120" s="2" customFormat="1" ht="16.8" customHeight="1">
      <c r="A120" s="40"/>
      <c r="B120" s="46"/>
      <c r="C120" s="308" t="s">
        <v>309</v>
      </c>
      <c r="D120" s="308" t="s">
        <v>310</v>
      </c>
      <c r="E120" s="18" t="s">
        <v>124</v>
      </c>
      <c r="F120" s="309">
        <v>2230</v>
      </c>
      <c r="G120" s="40"/>
      <c r="H120" s="46"/>
    </row>
    <row r="121" s="2" customFormat="1" ht="16.8" customHeight="1">
      <c r="A121" s="40"/>
      <c r="B121" s="46"/>
      <c r="C121" s="304" t="s">
        <v>118</v>
      </c>
      <c r="D121" s="305" t="s">
        <v>119</v>
      </c>
      <c r="E121" s="306" t="s">
        <v>120</v>
      </c>
      <c r="F121" s="307">
        <v>1397</v>
      </c>
      <c r="G121" s="40"/>
      <c r="H121" s="46"/>
    </row>
    <row r="122" s="2" customFormat="1" ht="16.8" customHeight="1">
      <c r="A122" s="40"/>
      <c r="B122" s="46"/>
      <c r="C122" s="308" t="s">
        <v>39</v>
      </c>
      <c r="D122" s="308" t="s">
        <v>213</v>
      </c>
      <c r="E122" s="18" t="s">
        <v>39</v>
      </c>
      <c r="F122" s="309">
        <v>727</v>
      </c>
      <c r="G122" s="40"/>
      <c r="H122" s="46"/>
    </row>
    <row r="123" s="2" customFormat="1" ht="16.8" customHeight="1">
      <c r="A123" s="40"/>
      <c r="B123" s="46"/>
      <c r="C123" s="308" t="s">
        <v>39</v>
      </c>
      <c r="D123" s="308" t="s">
        <v>214</v>
      </c>
      <c r="E123" s="18" t="s">
        <v>39</v>
      </c>
      <c r="F123" s="309">
        <v>670</v>
      </c>
      <c r="G123" s="40"/>
      <c r="H123" s="46"/>
    </row>
    <row r="124" s="2" customFormat="1" ht="16.8" customHeight="1">
      <c r="A124" s="40"/>
      <c r="B124" s="46"/>
      <c r="C124" s="308" t="s">
        <v>118</v>
      </c>
      <c r="D124" s="308" t="s">
        <v>201</v>
      </c>
      <c r="E124" s="18" t="s">
        <v>39</v>
      </c>
      <c r="F124" s="309">
        <v>1397</v>
      </c>
      <c r="G124" s="40"/>
      <c r="H124" s="46"/>
    </row>
    <row r="125" s="2" customFormat="1" ht="16.8" customHeight="1">
      <c r="A125" s="40"/>
      <c r="B125" s="46"/>
      <c r="C125" s="310" t="s">
        <v>746</v>
      </c>
      <c r="D125" s="40"/>
      <c r="E125" s="40"/>
      <c r="F125" s="40"/>
      <c r="G125" s="40"/>
      <c r="H125" s="46"/>
    </row>
    <row r="126" s="2" customFormat="1" ht="16.8" customHeight="1">
      <c r="A126" s="40"/>
      <c r="B126" s="46"/>
      <c r="C126" s="308" t="s">
        <v>208</v>
      </c>
      <c r="D126" s="308" t="s">
        <v>209</v>
      </c>
      <c r="E126" s="18" t="s">
        <v>120</v>
      </c>
      <c r="F126" s="309">
        <v>1397</v>
      </c>
      <c r="G126" s="40"/>
      <c r="H126" s="46"/>
    </row>
    <row r="127" s="2" customFormat="1">
      <c r="A127" s="40"/>
      <c r="B127" s="46"/>
      <c r="C127" s="308" t="s">
        <v>566</v>
      </c>
      <c r="D127" s="308" t="s">
        <v>567</v>
      </c>
      <c r="E127" s="18" t="s">
        <v>108</v>
      </c>
      <c r="F127" s="309">
        <v>2239.3910000000001</v>
      </c>
      <c r="G127" s="40"/>
      <c r="H127" s="46"/>
    </row>
    <row r="128" s="2" customFormat="1">
      <c r="A128" s="40"/>
      <c r="B128" s="46"/>
      <c r="C128" s="308" t="s">
        <v>573</v>
      </c>
      <c r="D128" s="308" t="s">
        <v>574</v>
      </c>
      <c r="E128" s="18" t="s">
        <v>108</v>
      </c>
      <c r="F128" s="309">
        <v>3432.5999999999999</v>
      </c>
      <c r="G128" s="40"/>
      <c r="H128" s="46"/>
    </row>
    <row r="129" s="2" customFormat="1" ht="16.8" customHeight="1">
      <c r="A129" s="40"/>
      <c r="B129" s="46"/>
      <c r="C129" s="308" t="s">
        <v>261</v>
      </c>
      <c r="D129" s="308" t="s">
        <v>262</v>
      </c>
      <c r="E129" s="18" t="s">
        <v>108</v>
      </c>
      <c r="F129" s="309">
        <v>2239.3910000000001</v>
      </c>
      <c r="G129" s="40"/>
      <c r="H129" s="46"/>
    </row>
    <row r="130" s="2" customFormat="1" ht="16.8" customHeight="1">
      <c r="A130" s="40"/>
      <c r="B130" s="46"/>
      <c r="C130" s="304" t="s">
        <v>106</v>
      </c>
      <c r="D130" s="305" t="s">
        <v>107</v>
      </c>
      <c r="E130" s="306" t="s">
        <v>108</v>
      </c>
      <c r="F130" s="307">
        <v>3432.5999999999999</v>
      </c>
      <c r="G130" s="40"/>
      <c r="H130" s="46"/>
    </row>
    <row r="131" s="2" customFormat="1" ht="16.8" customHeight="1">
      <c r="A131" s="40"/>
      <c r="B131" s="46"/>
      <c r="C131" s="308" t="s">
        <v>39</v>
      </c>
      <c r="D131" s="308" t="s">
        <v>264</v>
      </c>
      <c r="E131" s="18" t="s">
        <v>39</v>
      </c>
      <c r="F131" s="309">
        <v>0</v>
      </c>
      <c r="G131" s="40"/>
      <c r="H131" s="46"/>
    </row>
    <row r="132" s="2" customFormat="1" ht="16.8" customHeight="1">
      <c r="A132" s="40"/>
      <c r="B132" s="46"/>
      <c r="C132" s="308" t="s">
        <v>39</v>
      </c>
      <c r="D132" s="308" t="s">
        <v>578</v>
      </c>
      <c r="E132" s="18" t="s">
        <v>39</v>
      </c>
      <c r="F132" s="309">
        <v>2514.5999999999999</v>
      </c>
      <c r="G132" s="40"/>
      <c r="H132" s="46"/>
    </row>
    <row r="133" s="2" customFormat="1" ht="16.8" customHeight="1">
      <c r="A133" s="40"/>
      <c r="B133" s="46"/>
      <c r="C133" s="308" t="s">
        <v>39</v>
      </c>
      <c r="D133" s="308" t="s">
        <v>579</v>
      </c>
      <c r="E133" s="18" t="s">
        <v>39</v>
      </c>
      <c r="F133" s="309">
        <v>810</v>
      </c>
      <c r="G133" s="40"/>
      <c r="H133" s="46"/>
    </row>
    <row r="134" s="2" customFormat="1" ht="16.8" customHeight="1">
      <c r="A134" s="40"/>
      <c r="B134" s="46"/>
      <c r="C134" s="308" t="s">
        <v>39</v>
      </c>
      <c r="D134" s="308" t="s">
        <v>580</v>
      </c>
      <c r="E134" s="18" t="s">
        <v>39</v>
      </c>
      <c r="F134" s="309">
        <v>108</v>
      </c>
      <c r="G134" s="40"/>
      <c r="H134" s="46"/>
    </row>
    <row r="135" s="2" customFormat="1" ht="16.8" customHeight="1">
      <c r="A135" s="40"/>
      <c r="B135" s="46"/>
      <c r="C135" s="308" t="s">
        <v>106</v>
      </c>
      <c r="D135" s="308" t="s">
        <v>201</v>
      </c>
      <c r="E135" s="18" t="s">
        <v>39</v>
      </c>
      <c r="F135" s="309">
        <v>3432.5999999999999</v>
      </c>
      <c r="G135" s="40"/>
      <c r="H135" s="46"/>
    </row>
    <row r="136" s="2" customFormat="1" ht="16.8" customHeight="1">
      <c r="A136" s="40"/>
      <c r="B136" s="46"/>
      <c r="C136" s="310" t="s">
        <v>746</v>
      </c>
      <c r="D136" s="40"/>
      <c r="E136" s="40"/>
      <c r="F136" s="40"/>
      <c r="G136" s="40"/>
      <c r="H136" s="46"/>
    </row>
    <row r="137" s="2" customFormat="1">
      <c r="A137" s="40"/>
      <c r="B137" s="46"/>
      <c r="C137" s="308" t="s">
        <v>573</v>
      </c>
      <c r="D137" s="308" t="s">
        <v>574</v>
      </c>
      <c r="E137" s="18" t="s">
        <v>108</v>
      </c>
      <c r="F137" s="309">
        <v>3432.5999999999999</v>
      </c>
      <c r="G137" s="40"/>
      <c r="H137" s="46"/>
    </row>
    <row r="138" s="2" customFormat="1" ht="16.8" customHeight="1">
      <c r="A138" s="40"/>
      <c r="B138" s="46"/>
      <c r="C138" s="308" t="s">
        <v>588</v>
      </c>
      <c r="D138" s="308" t="s">
        <v>589</v>
      </c>
      <c r="E138" s="18" t="s">
        <v>108</v>
      </c>
      <c r="F138" s="309">
        <v>3432.5999999999999</v>
      </c>
      <c r="G138" s="40"/>
      <c r="H138" s="46"/>
    </row>
    <row r="139" s="2" customFormat="1" ht="16.8" customHeight="1">
      <c r="A139" s="40"/>
      <c r="B139" s="46"/>
      <c r="C139" s="308" t="s">
        <v>602</v>
      </c>
      <c r="D139" s="308" t="s">
        <v>603</v>
      </c>
      <c r="E139" s="18" t="s">
        <v>108</v>
      </c>
      <c r="F139" s="309">
        <v>3432.5999999999999</v>
      </c>
      <c r="G139" s="40"/>
      <c r="H139" s="46"/>
    </row>
    <row r="140" s="2" customFormat="1" ht="16.8" customHeight="1">
      <c r="A140" s="40"/>
      <c r="B140" s="46"/>
      <c r="C140" s="304" t="s">
        <v>292</v>
      </c>
      <c r="D140" s="305" t="s">
        <v>292</v>
      </c>
      <c r="E140" s="306" t="s">
        <v>39</v>
      </c>
      <c r="F140" s="307">
        <v>440</v>
      </c>
      <c r="G140" s="40"/>
      <c r="H140" s="46"/>
    </row>
    <row r="141" s="2" customFormat="1" ht="16.8" customHeight="1">
      <c r="A141" s="40"/>
      <c r="B141" s="46"/>
      <c r="C141" s="308" t="s">
        <v>39</v>
      </c>
      <c r="D141" s="308" t="s">
        <v>291</v>
      </c>
      <c r="E141" s="18" t="s">
        <v>39</v>
      </c>
      <c r="F141" s="309">
        <v>440</v>
      </c>
      <c r="G141" s="40"/>
      <c r="H141" s="46"/>
    </row>
    <row r="142" s="2" customFormat="1" ht="16.8" customHeight="1">
      <c r="A142" s="40"/>
      <c r="B142" s="46"/>
      <c r="C142" s="308" t="s">
        <v>292</v>
      </c>
      <c r="D142" s="308" t="s">
        <v>201</v>
      </c>
      <c r="E142" s="18" t="s">
        <v>39</v>
      </c>
      <c r="F142" s="309">
        <v>440</v>
      </c>
      <c r="G142" s="40"/>
      <c r="H142" s="46"/>
    </row>
    <row r="143" s="2" customFormat="1" ht="26.4" customHeight="1">
      <c r="A143" s="40"/>
      <c r="B143" s="46"/>
      <c r="C143" s="303" t="s">
        <v>747</v>
      </c>
      <c r="D143" s="303" t="s">
        <v>102</v>
      </c>
      <c r="E143" s="40"/>
      <c r="F143" s="40"/>
      <c r="G143" s="40"/>
      <c r="H143" s="46"/>
    </row>
    <row r="144" s="2" customFormat="1" ht="16.8" customHeight="1">
      <c r="A144" s="40"/>
      <c r="B144" s="46"/>
      <c r="C144" s="304" t="s">
        <v>687</v>
      </c>
      <c r="D144" s="305" t="s">
        <v>688</v>
      </c>
      <c r="E144" s="306" t="s">
        <v>112</v>
      </c>
      <c r="F144" s="307">
        <v>2.2879999999999998</v>
      </c>
      <c r="G144" s="40"/>
      <c r="H144" s="46"/>
    </row>
    <row r="145" s="2" customFormat="1" ht="16.8" customHeight="1">
      <c r="A145" s="40"/>
      <c r="B145" s="46"/>
      <c r="C145" s="308" t="s">
        <v>39</v>
      </c>
      <c r="D145" s="308" t="s">
        <v>689</v>
      </c>
      <c r="E145" s="18" t="s">
        <v>39</v>
      </c>
      <c r="F145" s="309">
        <v>2.2879999999999998</v>
      </c>
      <c r="G145" s="40"/>
      <c r="H145" s="46"/>
    </row>
    <row r="146" s="2" customFormat="1" ht="16.8" customHeight="1">
      <c r="A146" s="40"/>
      <c r="B146" s="46"/>
      <c r="C146" s="308" t="s">
        <v>687</v>
      </c>
      <c r="D146" s="308" t="s">
        <v>201</v>
      </c>
      <c r="E146" s="18" t="s">
        <v>39</v>
      </c>
      <c r="F146" s="309">
        <v>2.2879999999999998</v>
      </c>
      <c r="G146" s="40"/>
      <c r="H146" s="46"/>
    </row>
    <row r="147" s="2" customFormat="1" ht="16.8" customHeight="1">
      <c r="A147" s="40"/>
      <c r="B147" s="46"/>
      <c r="C147" s="310" t="s">
        <v>746</v>
      </c>
      <c r="D147" s="40"/>
      <c r="E147" s="40"/>
      <c r="F147" s="40"/>
      <c r="G147" s="40"/>
      <c r="H147" s="46"/>
    </row>
    <row r="148" s="2" customFormat="1">
      <c r="A148" s="40"/>
      <c r="B148" s="46"/>
      <c r="C148" s="308" t="s">
        <v>705</v>
      </c>
      <c r="D148" s="308" t="s">
        <v>706</v>
      </c>
      <c r="E148" s="18" t="s">
        <v>112</v>
      </c>
      <c r="F148" s="309">
        <v>2.2879999999999998</v>
      </c>
      <c r="G148" s="40"/>
      <c r="H148" s="46"/>
    </row>
    <row r="149" s="2" customFormat="1" ht="16.8" customHeight="1">
      <c r="A149" s="40"/>
      <c r="B149" s="46"/>
      <c r="C149" s="308" t="s">
        <v>724</v>
      </c>
      <c r="D149" s="308" t="s">
        <v>725</v>
      </c>
      <c r="E149" s="18" t="s">
        <v>137</v>
      </c>
      <c r="F149" s="309">
        <v>4576</v>
      </c>
      <c r="G149" s="40"/>
      <c r="H149" s="46"/>
    </row>
    <row r="150" s="2" customFormat="1" ht="7.44" customHeight="1">
      <c r="A150" s="40"/>
      <c r="B150" s="176"/>
      <c r="C150" s="177"/>
      <c r="D150" s="177"/>
      <c r="E150" s="177"/>
      <c r="F150" s="177"/>
      <c r="G150" s="177"/>
      <c r="H150" s="46"/>
    </row>
    <row r="151" s="2" customFormat="1">
      <c r="A151" s="40"/>
      <c r="B151" s="40"/>
      <c r="C151" s="40"/>
      <c r="D151" s="40"/>
      <c r="E151" s="40"/>
      <c r="F151" s="40"/>
      <c r="G151" s="40"/>
      <c r="H151" s="40"/>
    </row>
  </sheetData>
  <sheetProtection sheet="1" formatColumns="0" formatRows="0" objects="1" scenarios="1" spinCount="100000" saltValue="f+oRTVFP0GmSMnIcYYi6AWBgDGnakTdrPjYrgr10bzobn7RrQaqWEXiBE6T8TAV9YBoIB4CH3yHsmRXggCwisA==" hashValue="j0YRi0EEbGDoziyodVPHDGwfhkdKeynwKlYtD69UF7xy6xzsLSb1yAhKMpEYllx9BMMNFevpqOqUY77Qa75IZw==" algorithmName="SHA-512" password="CDD6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311" customWidth="1"/>
    <col min="2" max="2" width="1.667969" style="311" customWidth="1"/>
    <col min="3" max="4" width="5" style="311" customWidth="1"/>
    <col min="5" max="5" width="11.66016" style="311" customWidth="1"/>
    <col min="6" max="6" width="9.160156" style="311" customWidth="1"/>
    <col min="7" max="7" width="5" style="311" customWidth="1"/>
    <col min="8" max="8" width="77.83203" style="311" customWidth="1"/>
    <col min="9" max="10" width="20" style="311" customWidth="1"/>
    <col min="11" max="11" width="1.667969" style="311" customWidth="1"/>
  </cols>
  <sheetData>
    <row r="1" s="1" customFormat="1" ht="37.5" customHeight="1"/>
    <row r="2" s="1" customFormat="1" ht="7.5" customHeight="1">
      <c r="B2" s="312"/>
      <c r="C2" s="313"/>
      <c r="D2" s="313"/>
      <c r="E2" s="313"/>
      <c r="F2" s="313"/>
      <c r="G2" s="313"/>
      <c r="H2" s="313"/>
      <c r="I2" s="313"/>
      <c r="J2" s="313"/>
      <c r="K2" s="314"/>
    </row>
    <row r="3" s="16" customFormat="1" ht="45" customHeight="1">
      <c r="B3" s="315"/>
      <c r="C3" s="316" t="s">
        <v>748</v>
      </c>
      <c r="D3" s="316"/>
      <c r="E3" s="316"/>
      <c r="F3" s="316"/>
      <c r="G3" s="316"/>
      <c r="H3" s="316"/>
      <c r="I3" s="316"/>
      <c r="J3" s="316"/>
      <c r="K3" s="317"/>
    </row>
    <row r="4" s="1" customFormat="1" ht="25.5" customHeight="1">
      <c r="B4" s="318"/>
      <c r="C4" s="319" t="s">
        <v>749</v>
      </c>
      <c r="D4" s="319"/>
      <c r="E4" s="319"/>
      <c r="F4" s="319"/>
      <c r="G4" s="319"/>
      <c r="H4" s="319"/>
      <c r="I4" s="319"/>
      <c r="J4" s="319"/>
      <c r="K4" s="320"/>
    </row>
    <row r="5" s="1" customFormat="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="1" customFormat="1" ht="15" customHeight="1">
      <c r="B6" s="318"/>
      <c r="C6" s="322" t="s">
        <v>750</v>
      </c>
      <c r="D6" s="322"/>
      <c r="E6" s="322"/>
      <c r="F6" s="322"/>
      <c r="G6" s="322"/>
      <c r="H6" s="322"/>
      <c r="I6" s="322"/>
      <c r="J6" s="322"/>
      <c r="K6" s="320"/>
    </row>
    <row r="7" s="1" customFormat="1" ht="15" customHeight="1">
      <c r="B7" s="323"/>
      <c r="C7" s="322" t="s">
        <v>751</v>
      </c>
      <c r="D7" s="322"/>
      <c r="E7" s="322"/>
      <c r="F7" s="322"/>
      <c r="G7" s="322"/>
      <c r="H7" s="322"/>
      <c r="I7" s="322"/>
      <c r="J7" s="322"/>
      <c r="K7" s="320"/>
    </row>
    <row r="8" s="1" customFormat="1" ht="12.75" customHeight="1">
      <c r="B8" s="323"/>
      <c r="C8" s="322"/>
      <c r="D8" s="322"/>
      <c r="E8" s="322"/>
      <c r="F8" s="322"/>
      <c r="G8" s="322"/>
      <c r="H8" s="322"/>
      <c r="I8" s="322"/>
      <c r="J8" s="322"/>
      <c r="K8" s="320"/>
    </row>
    <row r="9" s="1" customFormat="1" ht="15" customHeight="1">
      <c r="B9" s="323"/>
      <c r="C9" s="322" t="s">
        <v>752</v>
      </c>
      <c r="D9" s="322"/>
      <c r="E9" s="322"/>
      <c r="F9" s="322"/>
      <c r="G9" s="322"/>
      <c r="H9" s="322"/>
      <c r="I9" s="322"/>
      <c r="J9" s="322"/>
      <c r="K9" s="320"/>
    </row>
    <row r="10" s="1" customFormat="1" ht="15" customHeight="1">
      <c r="B10" s="323"/>
      <c r="C10" s="322"/>
      <c r="D10" s="322" t="s">
        <v>753</v>
      </c>
      <c r="E10" s="322"/>
      <c r="F10" s="322"/>
      <c r="G10" s="322"/>
      <c r="H10" s="322"/>
      <c r="I10" s="322"/>
      <c r="J10" s="322"/>
      <c r="K10" s="320"/>
    </row>
    <row r="11" s="1" customFormat="1" ht="15" customHeight="1">
      <c r="B11" s="323"/>
      <c r="C11" s="324"/>
      <c r="D11" s="322" t="s">
        <v>754</v>
      </c>
      <c r="E11" s="322"/>
      <c r="F11" s="322"/>
      <c r="G11" s="322"/>
      <c r="H11" s="322"/>
      <c r="I11" s="322"/>
      <c r="J11" s="322"/>
      <c r="K11" s="320"/>
    </row>
    <row r="12" s="1" customFormat="1" ht="15" customHeight="1">
      <c r="B12" s="323"/>
      <c r="C12" s="324"/>
      <c r="D12" s="322"/>
      <c r="E12" s="322"/>
      <c r="F12" s="322"/>
      <c r="G12" s="322"/>
      <c r="H12" s="322"/>
      <c r="I12" s="322"/>
      <c r="J12" s="322"/>
      <c r="K12" s="320"/>
    </row>
    <row r="13" s="1" customFormat="1" ht="15" customHeight="1">
      <c r="B13" s="323"/>
      <c r="C13" s="324"/>
      <c r="D13" s="325" t="s">
        <v>755</v>
      </c>
      <c r="E13" s="322"/>
      <c r="F13" s="322"/>
      <c r="G13" s="322"/>
      <c r="H13" s="322"/>
      <c r="I13" s="322"/>
      <c r="J13" s="322"/>
      <c r="K13" s="320"/>
    </row>
    <row r="14" s="1" customFormat="1" ht="12.75" customHeight="1">
      <c r="B14" s="323"/>
      <c r="C14" s="324"/>
      <c r="D14" s="324"/>
      <c r="E14" s="324"/>
      <c r="F14" s="324"/>
      <c r="G14" s="324"/>
      <c r="H14" s="324"/>
      <c r="I14" s="324"/>
      <c r="J14" s="324"/>
      <c r="K14" s="320"/>
    </row>
    <row r="15" s="1" customFormat="1" ht="15" customHeight="1">
      <c r="B15" s="323"/>
      <c r="C15" s="324"/>
      <c r="D15" s="322" t="s">
        <v>756</v>
      </c>
      <c r="E15" s="322"/>
      <c r="F15" s="322"/>
      <c r="G15" s="322"/>
      <c r="H15" s="322"/>
      <c r="I15" s="322"/>
      <c r="J15" s="322"/>
      <c r="K15" s="320"/>
    </row>
    <row r="16" s="1" customFormat="1" ht="15" customHeight="1">
      <c r="B16" s="323"/>
      <c r="C16" s="324"/>
      <c r="D16" s="322" t="s">
        <v>757</v>
      </c>
      <c r="E16" s="322"/>
      <c r="F16" s="322"/>
      <c r="G16" s="322"/>
      <c r="H16" s="322"/>
      <c r="I16" s="322"/>
      <c r="J16" s="322"/>
      <c r="K16" s="320"/>
    </row>
    <row r="17" s="1" customFormat="1" ht="15" customHeight="1">
      <c r="B17" s="323"/>
      <c r="C17" s="324"/>
      <c r="D17" s="322" t="s">
        <v>758</v>
      </c>
      <c r="E17" s="322"/>
      <c r="F17" s="322"/>
      <c r="G17" s="322"/>
      <c r="H17" s="322"/>
      <c r="I17" s="322"/>
      <c r="J17" s="322"/>
      <c r="K17" s="320"/>
    </row>
    <row r="18" s="1" customFormat="1" ht="15" customHeight="1">
      <c r="B18" s="323"/>
      <c r="C18" s="324"/>
      <c r="D18" s="324"/>
      <c r="E18" s="326" t="s">
        <v>86</v>
      </c>
      <c r="F18" s="322" t="s">
        <v>759</v>
      </c>
      <c r="G18" s="322"/>
      <c r="H18" s="322"/>
      <c r="I18" s="322"/>
      <c r="J18" s="322"/>
      <c r="K18" s="320"/>
    </row>
    <row r="19" s="1" customFormat="1" ht="15" customHeight="1">
      <c r="B19" s="323"/>
      <c r="C19" s="324"/>
      <c r="D19" s="324"/>
      <c r="E19" s="326" t="s">
        <v>760</v>
      </c>
      <c r="F19" s="322" t="s">
        <v>761</v>
      </c>
      <c r="G19" s="322"/>
      <c r="H19" s="322"/>
      <c r="I19" s="322"/>
      <c r="J19" s="322"/>
      <c r="K19" s="320"/>
    </row>
    <row r="20" s="1" customFormat="1" ht="15" customHeight="1">
      <c r="B20" s="323"/>
      <c r="C20" s="324"/>
      <c r="D20" s="324"/>
      <c r="E20" s="326" t="s">
        <v>762</v>
      </c>
      <c r="F20" s="322" t="s">
        <v>763</v>
      </c>
      <c r="G20" s="322"/>
      <c r="H20" s="322"/>
      <c r="I20" s="322"/>
      <c r="J20" s="322"/>
      <c r="K20" s="320"/>
    </row>
    <row r="21" s="1" customFormat="1" ht="15" customHeight="1">
      <c r="B21" s="323"/>
      <c r="C21" s="324"/>
      <c r="D21" s="324"/>
      <c r="E21" s="326" t="s">
        <v>764</v>
      </c>
      <c r="F21" s="322" t="s">
        <v>765</v>
      </c>
      <c r="G21" s="322"/>
      <c r="H21" s="322"/>
      <c r="I21" s="322"/>
      <c r="J21" s="322"/>
      <c r="K21" s="320"/>
    </row>
    <row r="22" s="1" customFormat="1" ht="15" customHeight="1">
      <c r="B22" s="323"/>
      <c r="C22" s="324"/>
      <c r="D22" s="324"/>
      <c r="E22" s="326" t="s">
        <v>627</v>
      </c>
      <c r="F22" s="322" t="s">
        <v>628</v>
      </c>
      <c r="G22" s="322"/>
      <c r="H22" s="322"/>
      <c r="I22" s="322"/>
      <c r="J22" s="322"/>
      <c r="K22" s="320"/>
    </row>
    <row r="23" s="1" customFormat="1" ht="15" customHeight="1">
      <c r="B23" s="323"/>
      <c r="C23" s="324"/>
      <c r="D23" s="324"/>
      <c r="E23" s="326" t="s">
        <v>93</v>
      </c>
      <c r="F23" s="322" t="s">
        <v>766</v>
      </c>
      <c r="G23" s="322"/>
      <c r="H23" s="322"/>
      <c r="I23" s="322"/>
      <c r="J23" s="322"/>
      <c r="K23" s="320"/>
    </row>
    <row r="24" s="1" customFormat="1" ht="12.75" customHeight="1">
      <c r="B24" s="323"/>
      <c r="C24" s="324"/>
      <c r="D24" s="324"/>
      <c r="E24" s="324"/>
      <c r="F24" s="324"/>
      <c r="G24" s="324"/>
      <c r="H24" s="324"/>
      <c r="I24" s="324"/>
      <c r="J24" s="324"/>
      <c r="K24" s="320"/>
    </row>
    <row r="25" s="1" customFormat="1" ht="15" customHeight="1">
      <c r="B25" s="323"/>
      <c r="C25" s="322" t="s">
        <v>767</v>
      </c>
      <c r="D25" s="322"/>
      <c r="E25" s="322"/>
      <c r="F25" s="322"/>
      <c r="G25" s="322"/>
      <c r="H25" s="322"/>
      <c r="I25" s="322"/>
      <c r="J25" s="322"/>
      <c r="K25" s="320"/>
    </row>
    <row r="26" s="1" customFormat="1" ht="15" customHeight="1">
      <c r="B26" s="323"/>
      <c r="C26" s="322" t="s">
        <v>768</v>
      </c>
      <c r="D26" s="322"/>
      <c r="E26" s="322"/>
      <c r="F26" s="322"/>
      <c r="G26" s="322"/>
      <c r="H26" s="322"/>
      <c r="I26" s="322"/>
      <c r="J26" s="322"/>
      <c r="K26" s="320"/>
    </row>
    <row r="27" s="1" customFormat="1" ht="15" customHeight="1">
      <c r="B27" s="323"/>
      <c r="C27" s="322"/>
      <c r="D27" s="322" t="s">
        <v>769</v>
      </c>
      <c r="E27" s="322"/>
      <c r="F27" s="322"/>
      <c r="G27" s="322"/>
      <c r="H27" s="322"/>
      <c r="I27" s="322"/>
      <c r="J27" s="322"/>
      <c r="K27" s="320"/>
    </row>
    <row r="28" s="1" customFormat="1" ht="15" customHeight="1">
      <c r="B28" s="323"/>
      <c r="C28" s="324"/>
      <c r="D28" s="322" t="s">
        <v>770</v>
      </c>
      <c r="E28" s="322"/>
      <c r="F28" s="322"/>
      <c r="G28" s="322"/>
      <c r="H28" s="322"/>
      <c r="I28" s="322"/>
      <c r="J28" s="322"/>
      <c r="K28" s="320"/>
    </row>
    <row r="29" s="1" customFormat="1" ht="12.75" customHeight="1">
      <c r="B29" s="323"/>
      <c r="C29" s="324"/>
      <c r="D29" s="324"/>
      <c r="E29" s="324"/>
      <c r="F29" s="324"/>
      <c r="G29" s="324"/>
      <c r="H29" s="324"/>
      <c r="I29" s="324"/>
      <c r="J29" s="324"/>
      <c r="K29" s="320"/>
    </row>
    <row r="30" s="1" customFormat="1" ht="15" customHeight="1">
      <c r="B30" s="323"/>
      <c r="C30" s="324"/>
      <c r="D30" s="322" t="s">
        <v>771</v>
      </c>
      <c r="E30" s="322"/>
      <c r="F30" s="322"/>
      <c r="G30" s="322"/>
      <c r="H30" s="322"/>
      <c r="I30" s="322"/>
      <c r="J30" s="322"/>
      <c r="K30" s="320"/>
    </row>
    <row r="31" s="1" customFormat="1" ht="15" customHeight="1">
      <c r="B31" s="323"/>
      <c r="C31" s="324"/>
      <c r="D31" s="322" t="s">
        <v>772</v>
      </c>
      <c r="E31" s="322"/>
      <c r="F31" s="322"/>
      <c r="G31" s="322"/>
      <c r="H31" s="322"/>
      <c r="I31" s="322"/>
      <c r="J31" s="322"/>
      <c r="K31" s="320"/>
    </row>
    <row r="32" s="1" customFormat="1" ht="12.75" customHeight="1">
      <c r="B32" s="323"/>
      <c r="C32" s="324"/>
      <c r="D32" s="324"/>
      <c r="E32" s="324"/>
      <c r="F32" s="324"/>
      <c r="G32" s="324"/>
      <c r="H32" s="324"/>
      <c r="I32" s="324"/>
      <c r="J32" s="324"/>
      <c r="K32" s="320"/>
    </row>
    <row r="33" s="1" customFormat="1" ht="15" customHeight="1">
      <c r="B33" s="323"/>
      <c r="C33" s="324"/>
      <c r="D33" s="322" t="s">
        <v>773</v>
      </c>
      <c r="E33" s="322"/>
      <c r="F33" s="322"/>
      <c r="G33" s="322"/>
      <c r="H33" s="322"/>
      <c r="I33" s="322"/>
      <c r="J33" s="322"/>
      <c r="K33" s="320"/>
    </row>
    <row r="34" s="1" customFormat="1" ht="15" customHeight="1">
      <c r="B34" s="323"/>
      <c r="C34" s="324"/>
      <c r="D34" s="322" t="s">
        <v>774</v>
      </c>
      <c r="E34" s="322"/>
      <c r="F34" s="322"/>
      <c r="G34" s="322"/>
      <c r="H34" s="322"/>
      <c r="I34" s="322"/>
      <c r="J34" s="322"/>
      <c r="K34" s="320"/>
    </row>
    <row r="35" s="1" customFormat="1" ht="15" customHeight="1">
      <c r="B35" s="323"/>
      <c r="C35" s="324"/>
      <c r="D35" s="322" t="s">
        <v>775</v>
      </c>
      <c r="E35" s="322"/>
      <c r="F35" s="322"/>
      <c r="G35" s="322"/>
      <c r="H35" s="322"/>
      <c r="I35" s="322"/>
      <c r="J35" s="322"/>
      <c r="K35" s="320"/>
    </row>
    <row r="36" s="1" customFormat="1" ht="15" customHeight="1">
      <c r="B36" s="323"/>
      <c r="C36" s="324"/>
      <c r="D36" s="322"/>
      <c r="E36" s="325" t="s">
        <v>169</v>
      </c>
      <c r="F36" s="322"/>
      <c r="G36" s="322" t="s">
        <v>776</v>
      </c>
      <c r="H36" s="322"/>
      <c r="I36" s="322"/>
      <c r="J36" s="322"/>
      <c r="K36" s="320"/>
    </row>
    <row r="37" s="1" customFormat="1" ht="30.75" customHeight="1">
      <c r="B37" s="323"/>
      <c r="C37" s="324"/>
      <c r="D37" s="322"/>
      <c r="E37" s="325" t="s">
        <v>777</v>
      </c>
      <c r="F37" s="322"/>
      <c r="G37" s="322" t="s">
        <v>778</v>
      </c>
      <c r="H37" s="322"/>
      <c r="I37" s="322"/>
      <c r="J37" s="322"/>
      <c r="K37" s="320"/>
    </row>
    <row r="38" s="1" customFormat="1" ht="15" customHeight="1">
      <c r="B38" s="323"/>
      <c r="C38" s="324"/>
      <c r="D38" s="322"/>
      <c r="E38" s="325" t="s">
        <v>61</v>
      </c>
      <c r="F38" s="322"/>
      <c r="G38" s="322" t="s">
        <v>779</v>
      </c>
      <c r="H38" s="322"/>
      <c r="I38" s="322"/>
      <c r="J38" s="322"/>
      <c r="K38" s="320"/>
    </row>
    <row r="39" s="1" customFormat="1" ht="15" customHeight="1">
      <c r="B39" s="323"/>
      <c r="C39" s="324"/>
      <c r="D39" s="322"/>
      <c r="E39" s="325" t="s">
        <v>62</v>
      </c>
      <c r="F39" s="322"/>
      <c r="G39" s="322" t="s">
        <v>780</v>
      </c>
      <c r="H39" s="322"/>
      <c r="I39" s="322"/>
      <c r="J39" s="322"/>
      <c r="K39" s="320"/>
    </row>
    <row r="40" s="1" customFormat="1" ht="15" customHeight="1">
      <c r="B40" s="323"/>
      <c r="C40" s="324"/>
      <c r="D40" s="322"/>
      <c r="E40" s="325" t="s">
        <v>170</v>
      </c>
      <c r="F40" s="322"/>
      <c r="G40" s="322" t="s">
        <v>781</v>
      </c>
      <c r="H40" s="322"/>
      <c r="I40" s="322"/>
      <c r="J40" s="322"/>
      <c r="K40" s="320"/>
    </row>
    <row r="41" s="1" customFormat="1" ht="15" customHeight="1">
      <c r="B41" s="323"/>
      <c r="C41" s="324"/>
      <c r="D41" s="322"/>
      <c r="E41" s="325" t="s">
        <v>171</v>
      </c>
      <c r="F41" s="322"/>
      <c r="G41" s="322" t="s">
        <v>782</v>
      </c>
      <c r="H41" s="322"/>
      <c r="I41" s="322"/>
      <c r="J41" s="322"/>
      <c r="K41" s="320"/>
    </row>
    <row r="42" s="1" customFormat="1" ht="15" customHeight="1">
      <c r="B42" s="323"/>
      <c r="C42" s="324"/>
      <c r="D42" s="322"/>
      <c r="E42" s="325" t="s">
        <v>783</v>
      </c>
      <c r="F42" s="322"/>
      <c r="G42" s="322" t="s">
        <v>784</v>
      </c>
      <c r="H42" s="322"/>
      <c r="I42" s="322"/>
      <c r="J42" s="322"/>
      <c r="K42" s="320"/>
    </row>
    <row r="43" s="1" customFormat="1" ht="15" customHeight="1">
      <c r="B43" s="323"/>
      <c r="C43" s="324"/>
      <c r="D43" s="322"/>
      <c r="E43" s="325"/>
      <c r="F43" s="322"/>
      <c r="G43" s="322" t="s">
        <v>785</v>
      </c>
      <c r="H43" s="322"/>
      <c r="I43" s="322"/>
      <c r="J43" s="322"/>
      <c r="K43" s="320"/>
    </row>
    <row r="44" s="1" customFormat="1" ht="15" customHeight="1">
      <c r="B44" s="323"/>
      <c r="C44" s="324"/>
      <c r="D44" s="322"/>
      <c r="E44" s="325" t="s">
        <v>786</v>
      </c>
      <c r="F44" s="322"/>
      <c r="G44" s="322" t="s">
        <v>787</v>
      </c>
      <c r="H44" s="322"/>
      <c r="I44" s="322"/>
      <c r="J44" s="322"/>
      <c r="K44" s="320"/>
    </row>
    <row r="45" s="1" customFormat="1" ht="15" customHeight="1">
      <c r="B45" s="323"/>
      <c r="C45" s="324"/>
      <c r="D45" s="322"/>
      <c r="E45" s="325" t="s">
        <v>173</v>
      </c>
      <c r="F45" s="322"/>
      <c r="G45" s="322" t="s">
        <v>788</v>
      </c>
      <c r="H45" s="322"/>
      <c r="I45" s="322"/>
      <c r="J45" s="322"/>
      <c r="K45" s="320"/>
    </row>
    <row r="46" s="1" customFormat="1" ht="12.75" customHeight="1">
      <c r="B46" s="323"/>
      <c r="C46" s="324"/>
      <c r="D46" s="322"/>
      <c r="E46" s="322"/>
      <c r="F46" s="322"/>
      <c r="G46" s="322"/>
      <c r="H46" s="322"/>
      <c r="I46" s="322"/>
      <c r="J46" s="322"/>
      <c r="K46" s="320"/>
    </row>
    <row r="47" s="1" customFormat="1" ht="15" customHeight="1">
      <c r="B47" s="323"/>
      <c r="C47" s="324"/>
      <c r="D47" s="322" t="s">
        <v>789</v>
      </c>
      <c r="E47" s="322"/>
      <c r="F47" s="322"/>
      <c r="G47" s="322"/>
      <c r="H47" s="322"/>
      <c r="I47" s="322"/>
      <c r="J47" s="322"/>
      <c r="K47" s="320"/>
    </row>
    <row r="48" s="1" customFormat="1" ht="15" customHeight="1">
      <c r="B48" s="323"/>
      <c r="C48" s="324"/>
      <c r="D48" s="324"/>
      <c r="E48" s="322" t="s">
        <v>790</v>
      </c>
      <c r="F48" s="322"/>
      <c r="G48" s="322"/>
      <c r="H48" s="322"/>
      <c r="I48" s="322"/>
      <c r="J48" s="322"/>
      <c r="K48" s="320"/>
    </row>
    <row r="49" s="1" customFormat="1" ht="15" customHeight="1">
      <c r="B49" s="323"/>
      <c r="C49" s="324"/>
      <c r="D49" s="324"/>
      <c r="E49" s="322" t="s">
        <v>791</v>
      </c>
      <c r="F49" s="322"/>
      <c r="G49" s="322"/>
      <c r="H49" s="322"/>
      <c r="I49" s="322"/>
      <c r="J49" s="322"/>
      <c r="K49" s="320"/>
    </row>
    <row r="50" s="1" customFormat="1" ht="15" customHeight="1">
      <c r="B50" s="323"/>
      <c r="C50" s="324"/>
      <c r="D50" s="324"/>
      <c r="E50" s="322" t="s">
        <v>792</v>
      </c>
      <c r="F50" s="322"/>
      <c r="G50" s="322"/>
      <c r="H50" s="322"/>
      <c r="I50" s="322"/>
      <c r="J50" s="322"/>
      <c r="K50" s="320"/>
    </row>
    <row r="51" s="1" customFormat="1" ht="15" customHeight="1">
      <c r="B51" s="323"/>
      <c r="C51" s="324"/>
      <c r="D51" s="322" t="s">
        <v>793</v>
      </c>
      <c r="E51" s="322"/>
      <c r="F51" s="322"/>
      <c r="G51" s="322"/>
      <c r="H51" s="322"/>
      <c r="I51" s="322"/>
      <c r="J51" s="322"/>
      <c r="K51" s="320"/>
    </row>
    <row r="52" s="1" customFormat="1" ht="25.5" customHeight="1">
      <c r="B52" s="318"/>
      <c r="C52" s="319" t="s">
        <v>794</v>
      </c>
      <c r="D52" s="319"/>
      <c r="E52" s="319"/>
      <c r="F52" s="319"/>
      <c r="G52" s="319"/>
      <c r="H52" s="319"/>
      <c r="I52" s="319"/>
      <c r="J52" s="319"/>
      <c r="K52" s="320"/>
    </row>
    <row r="53" s="1" customFormat="1" ht="5.25" customHeight="1">
      <c r="B53" s="318"/>
      <c r="C53" s="321"/>
      <c r="D53" s="321"/>
      <c r="E53" s="321"/>
      <c r="F53" s="321"/>
      <c r="G53" s="321"/>
      <c r="H53" s="321"/>
      <c r="I53" s="321"/>
      <c r="J53" s="321"/>
      <c r="K53" s="320"/>
    </row>
    <row r="54" s="1" customFormat="1" ht="15" customHeight="1">
      <c r="B54" s="318"/>
      <c r="C54" s="322" t="s">
        <v>795</v>
      </c>
      <c r="D54" s="322"/>
      <c r="E54" s="322"/>
      <c r="F54" s="322"/>
      <c r="G54" s="322"/>
      <c r="H54" s="322"/>
      <c r="I54" s="322"/>
      <c r="J54" s="322"/>
      <c r="K54" s="320"/>
    </row>
    <row r="55" s="1" customFormat="1" ht="15" customHeight="1">
      <c r="B55" s="318"/>
      <c r="C55" s="322" t="s">
        <v>796</v>
      </c>
      <c r="D55" s="322"/>
      <c r="E55" s="322"/>
      <c r="F55" s="322"/>
      <c r="G55" s="322"/>
      <c r="H55" s="322"/>
      <c r="I55" s="322"/>
      <c r="J55" s="322"/>
      <c r="K55" s="320"/>
    </row>
    <row r="56" s="1" customFormat="1" ht="12.75" customHeight="1">
      <c r="B56" s="318"/>
      <c r="C56" s="322"/>
      <c r="D56" s="322"/>
      <c r="E56" s="322"/>
      <c r="F56" s="322"/>
      <c r="G56" s="322"/>
      <c r="H56" s="322"/>
      <c r="I56" s="322"/>
      <c r="J56" s="322"/>
      <c r="K56" s="320"/>
    </row>
    <row r="57" s="1" customFormat="1" ht="15" customHeight="1">
      <c r="B57" s="318"/>
      <c r="C57" s="322" t="s">
        <v>797</v>
      </c>
      <c r="D57" s="322"/>
      <c r="E57" s="322"/>
      <c r="F57" s="322"/>
      <c r="G57" s="322"/>
      <c r="H57" s="322"/>
      <c r="I57" s="322"/>
      <c r="J57" s="322"/>
      <c r="K57" s="320"/>
    </row>
    <row r="58" s="1" customFormat="1" ht="15" customHeight="1">
      <c r="B58" s="318"/>
      <c r="C58" s="324"/>
      <c r="D58" s="322" t="s">
        <v>798</v>
      </c>
      <c r="E58" s="322"/>
      <c r="F58" s="322"/>
      <c r="G58" s="322"/>
      <c r="H58" s="322"/>
      <c r="I58" s="322"/>
      <c r="J58" s="322"/>
      <c r="K58" s="320"/>
    </row>
    <row r="59" s="1" customFormat="1" ht="15" customHeight="1">
      <c r="B59" s="318"/>
      <c r="C59" s="324"/>
      <c r="D59" s="322" t="s">
        <v>799</v>
      </c>
      <c r="E59" s="322"/>
      <c r="F59" s="322"/>
      <c r="G59" s="322"/>
      <c r="H59" s="322"/>
      <c r="I59" s="322"/>
      <c r="J59" s="322"/>
      <c r="K59" s="320"/>
    </row>
    <row r="60" s="1" customFormat="1" ht="15" customHeight="1">
      <c r="B60" s="318"/>
      <c r="C60" s="324"/>
      <c r="D60" s="322" t="s">
        <v>800</v>
      </c>
      <c r="E60" s="322"/>
      <c r="F60" s="322"/>
      <c r="G60" s="322"/>
      <c r="H60" s="322"/>
      <c r="I60" s="322"/>
      <c r="J60" s="322"/>
      <c r="K60" s="320"/>
    </row>
    <row r="61" s="1" customFormat="1" ht="15" customHeight="1">
      <c r="B61" s="318"/>
      <c r="C61" s="324"/>
      <c r="D61" s="322" t="s">
        <v>801</v>
      </c>
      <c r="E61" s="322"/>
      <c r="F61" s="322"/>
      <c r="G61" s="322"/>
      <c r="H61" s="322"/>
      <c r="I61" s="322"/>
      <c r="J61" s="322"/>
      <c r="K61" s="320"/>
    </row>
    <row r="62" s="1" customFormat="1" ht="15" customHeight="1">
      <c r="B62" s="318"/>
      <c r="C62" s="324"/>
      <c r="D62" s="327" t="s">
        <v>802</v>
      </c>
      <c r="E62" s="327"/>
      <c r="F62" s="327"/>
      <c r="G62" s="327"/>
      <c r="H62" s="327"/>
      <c r="I62" s="327"/>
      <c r="J62" s="327"/>
      <c r="K62" s="320"/>
    </row>
    <row r="63" s="1" customFormat="1" ht="15" customHeight="1">
      <c r="B63" s="318"/>
      <c r="C63" s="324"/>
      <c r="D63" s="322" t="s">
        <v>803</v>
      </c>
      <c r="E63" s="322"/>
      <c r="F63" s="322"/>
      <c r="G63" s="322"/>
      <c r="H63" s="322"/>
      <c r="I63" s="322"/>
      <c r="J63" s="322"/>
      <c r="K63" s="320"/>
    </row>
    <row r="64" s="1" customFormat="1" ht="12.75" customHeight="1">
      <c r="B64" s="318"/>
      <c r="C64" s="324"/>
      <c r="D64" s="324"/>
      <c r="E64" s="328"/>
      <c r="F64" s="324"/>
      <c r="G64" s="324"/>
      <c r="H64" s="324"/>
      <c r="I64" s="324"/>
      <c r="J64" s="324"/>
      <c r="K64" s="320"/>
    </row>
    <row r="65" s="1" customFormat="1" ht="15" customHeight="1">
      <c r="B65" s="318"/>
      <c r="C65" s="324"/>
      <c r="D65" s="322" t="s">
        <v>804</v>
      </c>
      <c r="E65" s="322"/>
      <c r="F65" s="322"/>
      <c r="G65" s="322"/>
      <c r="H65" s="322"/>
      <c r="I65" s="322"/>
      <c r="J65" s="322"/>
      <c r="K65" s="320"/>
    </row>
    <row r="66" s="1" customFormat="1" ht="15" customHeight="1">
      <c r="B66" s="318"/>
      <c r="C66" s="324"/>
      <c r="D66" s="327" t="s">
        <v>805</v>
      </c>
      <c r="E66" s="327"/>
      <c r="F66" s="327"/>
      <c r="G66" s="327"/>
      <c r="H66" s="327"/>
      <c r="I66" s="327"/>
      <c r="J66" s="327"/>
      <c r="K66" s="320"/>
    </row>
    <row r="67" s="1" customFormat="1" ht="15" customHeight="1">
      <c r="B67" s="318"/>
      <c r="C67" s="324"/>
      <c r="D67" s="322" t="s">
        <v>806</v>
      </c>
      <c r="E67" s="322"/>
      <c r="F67" s="322"/>
      <c r="G67" s="322"/>
      <c r="H67" s="322"/>
      <c r="I67" s="322"/>
      <c r="J67" s="322"/>
      <c r="K67" s="320"/>
    </row>
    <row r="68" s="1" customFormat="1" ht="15" customHeight="1">
      <c r="B68" s="318"/>
      <c r="C68" s="324"/>
      <c r="D68" s="322" t="s">
        <v>807</v>
      </c>
      <c r="E68" s="322"/>
      <c r="F68" s="322"/>
      <c r="G68" s="322"/>
      <c r="H68" s="322"/>
      <c r="I68" s="322"/>
      <c r="J68" s="322"/>
      <c r="K68" s="320"/>
    </row>
    <row r="69" s="1" customFormat="1" ht="15" customHeight="1">
      <c r="B69" s="318"/>
      <c r="C69" s="324"/>
      <c r="D69" s="322" t="s">
        <v>808</v>
      </c>
      <c r="E69" s="322"/>
      <c r="F69" s="322"/>
      <c r="G69" s="322"/>
      <c r="H69" s="322"/>
      <c r="I69" s="322"/>
      <c r="J69" s="322"/>
      <c r="K69" s="320"/>
    </row>
    <row r="70" s="1" customFormat="1" ht="15" customHeight="1">
      <c r="B70" s="318"/>
      <c r="C70" s="324"/>
      <c r="D70" s="322" t="s">
        <v>809</v>
      </c>
      <c r="E70" s="322"/>
      <c r="F70" s="322"/>
      <c r="G70" s="322"/>
      <c r="H70" s="322"/>
      <c r="I70" s="322"/>
      <c r="J70" s="322"/>
      <c r="K70" s="320"/>
    </row>
    <row r="71" s="1" customFormat="1" ht="12.75" customHeight="1">
      <c r="B71" s="329"/>
      <c r="C71" s="330"/>
      <c r="D71" s="330"/>
      <c r="E71" s="330"/>
      <c r="F71" s="330"/>
      <c r="G71" s="330"/>
      <c r="H71" s="330"/>
      <c r="I71" s="330"/>
      <c r="J71" s="330"/>
      <c r="K71" s="331"/>
    </row>
    <row r="72" s="1" customFormat="1" ht="18.75" customHeight="1">
      <c r="B72" s="332"/>
      <c r="C72" s="332"/>
      <c r="D72" s="332"/>
      <c r="E72" s="332"/>
      <c r="F72" s="332"/>
      <c r="G72" s="332"/>
      <c r="H72" s="332"/>
      <c r="I72" s="332"/>
      <c r="J72" s="332"/>
      <c r="K72" s="333"/>
    </row>
    <row r="73" s="1" customFormat="1" ht="18.75" customHeight="1">
      <c r="B73" s="333"/>
      <c r="C73" s="333"/>
      <c r="D73" s="333"/>
      <c r="E73" s="333"/>
      <c r="F73" s="333"/>
      <c r="G73" s="333"/>
      <c r="H73" s="333"/>
      <c r="I73" s="333"/>
      <c r="J73" s="333"/>
      <c r="K73" s="333"/>
    </row>
    <row r="74" s="1" customFormat="1" ht="7.5" customHeight="1">
      <c r="B74" s="334"/>
      <c r="C74" s="335"/>
      <c r="D74" s="335"/>
      <c r="E74" s="335"/>
      <c r="F74" s="335"/>
      <c r="G74" s="335"/>
      <c r="H74" s="335"/>
      <c r="I74" s="335"/>
      <c r="J74" s="335"/>
      <c r="K74" s="336"/>
    </row>
    <row r="75" s="1" customFormat="1" ht="45" customHeight="1">
      <c r="B75" s="337"/>
      <c r="C75" s="338" t="s">
        <v>810</v>
      </c>
      <c r="D75" s="338"/>
      <c r="E75" s="338"/>
      <c r="F75" s="338"/>
      <c r="G75" s="338"/>
      <c r="H75" s="338"/>
      <c r="I75" s="338"/>
      <c r="J75" s="338"/>
      <c r="K75" s="339"/>
    </row>
    <row r="76" s="1" customFormat="1" ht="17.25" customHeight="1">
      <c r="B76" s="337"/>
      <c r="C76" s="340" t="s">
        <v>811</v>
      </c>
      <c r="D76" s="340"/>
      <c r="E76" s="340"/>
      <c r="F76" s="340" t="s">
        <v>812</v>
      </c>
      <c r="G76" s="341"/>
      <c r="H76" s="340" t="s">
        <v>62</v>
      </c>
      <c r="I76" s="340" t="s">
        <v>65</v>
      </c>
      <c r="J76" s="340" t="s">
        <v>813</v>
      </c>
      <c r="K76" s="339"/>
    </row>
    <row r="77" s="1" customFormat="1" ht="17.25" customHeight="1">
      <c r="B77" s="337"/>
      <c r="C77" s="342" t="s">
        <v>814</v>
      </c>
      <c r="D77" s="342"/>
      <c r="E77" s="342"/>
      <c r="F77" s="343" t="s">
        <v>815</v>
      </c>
      <c r="G77" s="344"/>
      <c r="H77" s="342"/>
      <c r="I77" s="342"/>
      <c r="J77" s="342" t="s">
        <v>816</v>
      </c>
      <c r="K77" s="339"/>
    </row>
    <row r="78" s="1" customFormat="1" ht="5.25" customHeight="1">
      <c r="B78" s="337"/>
      <c r="C78" s="345"/>
      <c r="D78" s="345"/>
      <c r="E78" s="345"/>
      <c r="F78" s="345"/>
      <c r="G78" s="346"/>
      <c r="H78" s="345"/>
      <c r="I78" s="345"/>
      <c r="J78" s="345"/>
      <c r="K78" s="339"/>
    </row>
    <row r="79" s="1" customFormat="1" ht="15" customHeight="1">
      <c r="B79" s="337"/>
      <c r="C79" s="325" t="s">
        <v>61</v>
      </c>
      <c r="D79" s="345"/>
      <c r="E79" s="345"/>
      <c r="F79" s="347" t="s">
        <v>817</v>
      </c>
      <c r="G79" s="346"/>
      <c r="H79" s="325" t="s">
        <v>818</v>
      </c>
      <c r="I79" s="325" t="s">
        <v>819</v>
      </c>
      <c r="J79" s="325">
        <v>20</v>
      </c>
      <c r="K79" s="339"/>
    </row>
    <row r="80" s="1" customFormat="1" ht="15" customHeight="1">
      <c r="B80" s="337"/>
      <c r="C80" s="325" t="s">
        <v>820</v>
      </c>
      <c r="D80" s="325"/>
      <c r="E80" s="325"/>
      <c r="F80" s="347" t="s">
        <v>817</v>
      </c>
      <c r="G80" s="346"/>
      <c r="H80" s="325" t="s">
        <v>821</v>
      </c>
      <c r="I80" s="325" t="s">
        <v>819</v>
      </c>
      <c r="J80" s="325">
        <v>120</v>
      </c>
      <c r="K80" s="339"/>
    </row>
    <row r="81" s="1" customFormat="1" ht="15" customHeight="1">
      <c r="B81" s="348"/>
      <c r="C81" s="325" t="s">
        <v>822</v>
      </c>
      <c r="D81" s="325"/>
      <c r="E81" s="325"/>
      <c r="F81" s="347" t="s">
        <v>823</v>
      </c>
      <c r="G81" s="346"/>
      <c r="H81" s="325" t="s">
        <v>824</v>
      </c>
      <c r="I81" s="325" t="s">
        <v>819</v>
      </c>
      <c r="J81" s="325">
        <v>50</v>
      </c>
      <c r="K81" s="339"/>
    </row>
    <row r="82" s="1" customFormat="1" ht="15" customHeight="1">
      <c r="B82" s="348"/>
      <c r="C82" s="325" t="s">
        <v>825</v>
      </c>
      <c r="D82" s="325"/>
      <c r="E82" s="325"/>
      <c r="F82" s="347" t="s">
        <v>817</v>
      </c>
      <c r="G82" s="346"/>
      <c r="H82" s="325" t="s">
        <v>826</v>
      </c>
      <c r="I82" s="325" t="s">
        <v>827</v>
      </c>
      <c r="J82" s="325"/>
      <c r="K82" s="339"/>
    </row>
    <row r="83" s="1" customFormat="1" ht="15" customHeight="1">
      <c r="B83" s="348"/>
      <c r="C83" s="349" t="s">
        <v>828</v>
      </c>
      <c r="D83" s="349"/>
      <c r="E83" s="349"/>
      <c r="F83" s="350" t="s">
        <v>823</v>
      </c>
      <c r="G83" s="349"/>
      <c r="H83" s="349" t="s">
        <v>829</v>
      </c>
      <c r="I83" s="349" t="s">
        <v>819</v>
      </c>
      <c r="J83" s="349">
        <v>15</v>
      </c>
      <c r="K83" s="339"/>
    </row>
    <row r="84" s="1" customFormat="1" ht="15" customHeight="1">
      <c r="B84" s="348"/>
      <c r="C84" s="349" t="s">
        <v>830</v>
      </c>
      <c r="D84" s="349"/>
      <c r="E84" s="349"/>
      <c r="F84" s="350" t="s">
        <v>823</v>
      </c>
      <c r="G84" s="349"/>
      <c r="H84" s="349" t="s">
        <v>831</v>
      </c>
      <c r="I84" s="349" t="s">
        <v>819</v>
      </c>
      <c r="J84" s="349">
        <v>15</v>
      </c>
      <c r="K84" s="339"/>
    </row>
    <row r="85" s="1" customFormat="1" ht="15" customHeight="1">
      <c r="B85" s="348"/>
      <c r="C85" s="349" t="s">
        <v>832</v>
      </c>
      <c r="D85" s="349"/>
      <c r="E85" s="349"/>
      <c r="F85" s="350" t="s">
        <v>823</v>
      </c>
      <c r="G85" s="349"/>
      <c r="H85" s="349" t="s">
        <v>833</v>
      </c>
      <c r="I85" s="349" t="s">
        <v>819</v>
      </c>
      <c r="J85" s="349">
        <v>20</v>
      </c>
      <c r="K85" s="339"/>
    </row>
    <row r="86" s="1" customFormat="1" ht="15" customHeight="1">
      <c r="B86" s="348"/>
      <c r="C86" s="349" t="s">
        <v>834</v>
      </c>
      <c r="D86" s="349"/>
      <c r="E86" s="349"/>
      <c r="F86" s="350" t="s">
        <v>823</v>
      </c>
      <c r="G86" s="349"/>
      <c r="H86" s="349" t="s">
        <v>835</v>
      </c>
      <c r="I86" s="349" t="s">
        <v>819</v>
      </c>
      <c r="J86" s="349">
        <v>20</v>
      </c>
      <c r="K86" s="339"/>
    </row>
    <row r="87" s="1" customFormat="1" ht="15" customHeight="1">
      <c r="B87" s="348"/>
      <c r="C87" s="325" t="s">
        <v>836</v>
      </c>
      <c r="D87" s="325"/>
      <c r="E87" s="325"/>
      <c r="F87" s="347" t="s">
        <v>823</v>
      </c>
      <c r="G87" s="346"/>
      <c r="H87" s="325" t="s">
        <v>837</v>
      </c>
      <c r="I87" s="325" t="s">
        <v>819</v>
      </c>
      <c r="J87" s="325">
        <v>50</v>
      </c>
      <c r="K87" s="339"/>
    </row>
    <row r="88" s="1" customFormat="1" ht="15" customHeight="1">
      <c r="B88" s="348"/>
      <c r="C88" s="325" t="s">
        <v>838</v>
      </c>
      <c r="D88" s="325"/>
      <c r="E88" s="325"/>
      <c r="F88" s="347" t="s">
        <v>823</v>
      </c>
      <c r="G88" s="346"/>
      <c r="H88" s="325" t="s">
        <v>839</v>
      </c>
      <c r="I88" s="325" t="s">
        <v>819</v>
      </c>
      <c r="J88" s="325">
        <v>20</v>
      </c>
      <c r="K88" s="339"/>
    </row>
    <row r="89" s="1" customFormat="1" ht="15" customHeight="1">
      <c r="B89" s="348"/>
      <c r="C89" s="325" t="s">
        <v>840</v>
      </c>
      <c r="D89" s="325"/>
      <c r="E89" s="325"/>
      <c r="F89" s="347" t="s">
        <v>823</v>
      </c>
      <c r="G89" s="346"/>
      <c r="H89" s="325" t="s">
        <v>841</v>
      </c>
      <c r="I89" s="325" t="s">
        <v>819</v>
      </c>
      <c r="J89" s="325">
        <v>20</v>
      </c>
      <c r="K89" s="339"/>
    </row>
    <row r="90" s="1" customFormat="1" ht="15" customHeight="1">
      <c r="B90" s="348"/>
      <c r="C90" s="325" t="s">
        <v>842</v>
      </c>
      <c r="D90" s="325"/>
      <c r="E90" s="325"/>
      <c r="F90" s="347" t="s">
        <v>823</v>
      </c>
      <c r="G90" s="346"/>
      <c r="H90" s="325" t="s">
        <v>843</v>
      </c>
      <c r="I90" s="325" t="s">
        <v>819</v>
      </c>
      <c r="J90" s="325">
        <v>50</v>
      </c>
      <c r="K90" s="339"/>
    </row>
    <row r="91" s="1" customFormat="1" ht="15" customHeight="1">
      <c r="B91" s="348"/>
      <c r="C91" s="325" t="s">
        <v>844</v>
      </c>
      <c r="D91" s="325"/>
      <c r="E91" s="325"/>
      <c r="F91" s="347" t="s">
        <v>823</v>
      </c>
      <c r="G91" s="346"/>
      <c r="H91" s="325" t="s">
        <v>844</v>
      </c>
      <c r="I91" s="325" t="s">
        <v>819</v>
      </c>
      <c r="J91" s="325">
        <v>50</v>
      </c>
      <c r="K91" s="339"/>
    </row>
    <row r="92" s="1" customFormat="1" ht="15" customHeight="1">
      <c r="B92" s="348"/>
      <c r="C92" s="325" t="s">
        <v>845</v>
      </c>
      <c r="D92" s="325"/>
      <c r="E92" s="325"/>
      <c r="F92" s="347" t="s">
        <v>823</v>
      </c>
      <c r="G92" s="346"/>
      <c r="H92" s="325" t="s">
        <v>846</v>
      </c>
      <c r="I92" s="325" t="s">
        <v>819</v>
      </c>
      <c r="J92" s="325">
        <v>255</v>
      </c>
      <c r="K92" s="339"/>
    </row>
    <row r="93" s="1" customFormat="1" ht="15" customHeight="1">
      <c r="B93" s="348"/>
      <c r="C93" s="325" t="s">
        <v>847</v>
      </c>
      <c r="D93" s="325"/>
      <c r="E93" s="325"/>
      <c r="F93" s="347" t="s">
        <v>817</v>
      </c>
      <c r="G93" s="346"/>
      <c r="H93" s="325" t="s">
        <v>848</v>
      </c>
      <c r="I93" s="325" t="s">
        <v>849</v>
      </c>
      <c r="J93" s="325"/>
      <c r="K93" s="339"/>
    </row>
    <row r="94" s="1" customFormat="1" ht="15" customHeight="1">
      <c r="B94" s="348"/>
      <c r="C94" s="325" t="s">
        <v>850</v>
      </c>
      <c r="D94" s="325"/>
      <c r="E94" s="325"/>
      <c r="F94" s="347" t="s">
        <v>817</v>
      </c>
      <c r="G94" s="346"/>
      <c r="H94" s="325" t="s">
        <v>851</v>
      </c>
      <c r="I94" s="325" t="s">
        <v>852</v>
      </c>
      <c r="J94" s="325"/>
      <c r="K94" s="339"/>
    </row>
    <row r="95" s="1" customFormat="1" ht="15" customHeight="1">
      <c r="B95" s="348"/>
      <c r="C95" s="325" t="s">
        <v>853</v>
      </c>
      <c r="D95" s="325"/>
      <c r="E95" s="325"/>
      <c r="F95" s="347" t="s">
        <v>817</v>
      </c>
      <c r="G95" s="346"/>
      <c r="H95" s="325" t="s">
        <v>853</v>
      </c>
      <c r="I95" s="325" t="s">
        <v>852</v>
      </c>
      <c r="J95" s="325"/>
      <c r="K95" s="339"/>
    </row>
    <row r="96" s="1" customFormat="1" ht="15" customHeight="1">
      <c r="B96" s="348"/>
      <c r="C96" s="325" t="s">
        <v>46</v>
      </c>
      <c r="D96" s="325"/>
      <c r="E96" s="325"/>
      <c r="F96" s="347" t="s">
        <v>817</v>
      </c>
      <c r="G96" s="346"/>
      <c r="H96" s="325" t="s">
        <v>854</v>
      </c>
      <c r="I96" s="325" t="s">
        <v>852</v>
      </c>
      <c r="J96" s="325"/>
      <c r="K96" s="339"/>
    </row>
    <row r="97" s="1" customFormat="1" ht="15" customHeight="1">
      <c r="B97" s="348"/>
      <c r="C97" s="325" t="s">
        <v>56</v>
      </c>
      <c r="D97" s="325"/>
      <c r="E97" s="325"/>
      <c r="F97" s="347" t="s">
        <v>817</v>
      </c>
      <c r="G97" s="346"/>
      <c r="H97" s="325" t="s">
        <v>855</v>
      </c>
      <c r="I97" s="325" t="s">
        <v>852</v>
      </c>
      <c r="J97" s="325"/>
      <c r="K97" s="339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</row>
    <row r="101" s="1" customFormat="1" ht="7.5" customHeight="1">
      <c r="B101" s="334"/>
      <c r="C101" s="335"/>
      <c r="D101" s="335"/>
      <c r="E101" s="335"/>
      <c r="F101" s="335"/>
      <c r="G101" s="335"/>
      <c r="H101" s="335"/>
      <c r="I101" s="335"/>
      <c r="J101" s="335"/>
      <c r="K101" s="336"/>
    </row>
    <row r="102" s="1" customFormat="1" ht="45" customHeight="1">
      <c r="B102" s="337"/>
      <c r="C102" s="338" t="s">
        <v>856</v>
      </c>
      <c r="D102" s="338"/>
      <c r="E102" s="338"/>
      <c r="F102" s="338"/>
      <c r="G102" s="338"/>
      <c r="H102" s="338"/>
      <c r="I102" s="338"/>
      <c r="J102" s="338"/>
      <c r="K102" s="339"/>
    </row>
    <row r="103" s="1" customFormat="1" ht="17.25" customHeight="1">
      <c r="B103" s="337"/>
      <c r="C103" s="340" t="s">
        <v>811</v>
      </c>
      <c r="D103" s="340"/>
      <c r="E103" s="340"/>
      <c r="F103" s="340" t="s">
        <v>812</v>
      </c>
      <c r="G103" s="341"/>
      <c r="H103" s="340" t="s">
        <v>62</v>
      </c>
      <c r="I103" s="340" t="s">
        <v>65</v>
      </c>
      <c r="J103" s="340" t="s">
        <v>813</v>
      </c>
      <c r="K103" s="339"/>
    </row>
    <row r="104" s="1" customFormat="1" ht="17.25" customHeight="1">
      <c r="B104" s="337"/>
      <c r="C104" s="342" t="s">
        <v>814</v>
      </c>
      <c r="D104" s="342"/>
      <c r="E104" s="342"/>
      <c r="F104" s="343" t="s">
        <v>815</v>
      </c>
      <c r="G104" s="344"/>
      <c r="H104" s="342"/>
      <c r="I104" s="342"/>
      <c r="J104" s="342" t="s">
        <v>816</v>
      </c>
      <c r="K104" s="339"/>
    </row>
    <row r="105" s="1" customFormat="1" ht="5.25" customHeight="1">
      <c r="B105" s="337"/>
      <c r="C105" s="340"/>
      <c r="D105" s="340"/>
      <c r="E105" s="340"/>
      <c r="F105" s="340"/>
      <c r="G105" s="356"/>
      <c r="H105" s="340"/>
      <c r="I105" s="340"/>
      <c r="J105" s="340"/>
      <c r="K105" s="339"/>
    </row>
    <row r="106" s="1" customFormat="1" ht="15" customHeight="1">
      <c r="B106" s="337"/>
      <c r="C106" s="325" t="s">
        <v>61</v>
      </c>
      <c r="D106" s="345"/>
      <c r="E106" s="345"/>
      <c r="F106" s="347" t="s">
        <v>817</v>
      </c>
      <c r="G106" s="356"/>
      <c r="H106" s="325" t="s">
        <v>857</v>
      </c>
      <c r="I106" s="325" t="s">
        <v>819</v>
      </c>
      <c r="J106" s="325">
        <v>20</v>
      </c>
      <c r="K106" s="339"/>
    </row>
    <row r="107" s="1" customFormat="1" ht="15" customHeight="1">
      <c r="B107" s="337"/>
      <c r="C107" s="325" t="s">
        <v>820</v>
      </c>
      <c r="D107" s="325"/>
      <c r="E107" s="325"/>
      <c r="F107" s="347" t="s">
        <v>817</v>
      </c>
      <c r="G107" s="325"/>
      <c r="H107" s="325" t="s">
        <v>857</v>
      </c>
      <c r="I107" s="325" t="s">
        <v>819</v>
      </c>
      <c r="J107" s="325">
        <v>120</v>
      </c>
      <c r="K107" s="339"/>
    </row>
    <row r="108" s="1" customFormat="1" ht="15" customHeight="1">
      <c r="B108" s="348"/>
      <c r="C108" s="325" t="s">
        <v>822</v>
      </c>
      <c r="D108" s="325"/>
      <c r="E108" s="325"/>
      <c r="F108" s="347" t="s">
        <v>823</v>
      </c>
      <c r="G108" s="325"/>
      <c r="H108" s="325" t="s">
        <v>857</v>
      </c>
      <c r="I108" s="325" t="s">
        <v>819</v>
      </c>
      <c r="J108" s="325">
        <v>50</v>
      </c>
      <c r="K108" s="339"/>
    </row>
    <row r="109" s="1" customFormat="1" ht="15" customHeight="1">
      <c r="B109" s="348"/>
      <c r="C109" s="325" t="s">
        <v>825</v>
      </c>
      <c r="D109" s="325"/>
      <c r="E109" s="325"/>
      <c r="F109" s="347" t="s">
        <v>817</v>
      </c>
      <c r="G109" s="325"/>
      <c r="H109" s="325" t="s">
        <v>857</v>
      </c>
      <c r="I109" s="325" t="s">
        <v>827</v>
      </c>
      <c r="J109" s="325"/>
      <c r="K109" s="339"/>
    </row>
    <row r="110" s="1" customFormat="1" ht="15" customHeight="1">
      <c r="B110" s="348"/>
      <c r="C110" s="325" t="s">
        <v>836</v>
      </c>
      <c r="D110" s="325"/>
      <c r="E110" s="325"/>
      <c r="F110" s="347" t="s">
        <v>823</v>
      </c>
      <c r="G110" s="325"/>
      <c r="H110" s="325" t="s">
        <v>857</v>
      </c>
      <c r="I110" s="325" t="s">
        <v>819</v>
      </c>
      <c r="J110" s="325">
        <v>50</v>
      </c>
      <c r="K110" s="339"/>
    </row>
    <row r="111" s="1" customFormat="1" ht="15" customHeight="1">
      <c r="B111" s="348"/>
      <c r="C111" s="325" t="s">
        <v>844</v>
      </c>
      <c r="D111" s="325"/>
      <c r="E111" s="325"/>
      <c r="F111" s="347" t="s">
        <v>823</v>
      </c>
      <c r="G111" s="325"/>
      <c r="H111" s="325" t="s">
        <v>857</v>
      </c>
      <c r="I111" s="325" t="s">
        <v>819</v>
      </c>
      <c r="J111" s="325">
        <v>50</v>
      </c>
      <c r="K111" s="339"/>
    </row>
    <row r="112" s="1" customFormat="1" ht="15" customHeight="1">
      <c r="B112" s="348"/>
      <c r="C112" s="325" t="s">
        <v>842</v>
      </c>
      <c r="D112" s="325"/>
      <c r="E112" s="325"/>
      <c r="F112" s="347" t="s">
        <v>823</v>
      </c>
      <c r="G112" s="325"/>
      <c r="H112" s="325" t="s">
        <v>857</v>
      </c>
      <c r="I112" s="325" t="s">
        <v>819</v>
      </c>
      <c r="J112" s="325">
        <v>50</v>
      </c>
      <c r="K112" s="339"/>
    </row>
    <row r="113" s="1" customFormat="1" ht="15" customHeight="1">
      <c r="B113" s="348"/>
      <c r="C113" s="325" t="s">
        <v>61</v>
      </c>
      <c r="D113" s="325"/>
      <c r="E113" s="325"/>
      <c r="F113" s="347" t="s">
        <v>817</v>
      </c>
      <c r="G113" s="325"/>
      <c r="H113" s="325" t="s">
        <v>858</v>
      </c>
      <c r="I113" s="325" t="s">
        <v>819</v>
      </c>
      <c r="J113" s="325">
        <v>20</v>
      </c>
      <c r="K113" s="339"/>
    </row>
    <row r="114" s="1" customFormat="1" ht="15" customHeight="1">
      <c r="B114" s="348"/>
      <c r="C114" s="325" t="s">
        <v>859</v>
      </c>
      <c r="D114" s="325"/>
      <c r="E114" s="325"/>
      <c r="F114" s="347" t="s">
        <v>817</v>
      </c>
      <c r="G114" s="325"/>
      <c r="H114" s="325" t="s">
        <v>860</v>
      </c>
      <c r="I114" s="325" t="s">
        <v>819</v>
      </c>
      <c r="J114" s="325">
        <v>120</v>
      </c>
      <c r="K114" s="339"/>
    </row>
    <row r="115" s="1" customFormat="1" ht="15" customHeight="1">
      <c r="B115" s="348"/>
      <c r="C115" s="325" t="s">
        <v>46</v>
      </c>
      <c r="D115" s="325"/>
      <c r="E115" s="325"/>
      <c r="F115" s="347" t="s">
        <v>817</v>
      </c>
      <c r="G115" s="325"/>
      <c r="H115" s="325" t="s">
        <v>861</v>
      </c>
      <c r="I115" s="325" t="s">
        <v>852</v>
      </c>
      <c r="J115" s="325"/>
      <c r="K115" s="339"/>
    </row>
    <row r="116" s="1" customFormat="1" ht="15" customHeight="1">
      <c r="B116" s="348"/>
      <c r="C116" s="325" t="s">
        <v>56</v>
      </c>
      <c r="D116" s="325"/>
      <c r="E116" s="325"/>
      <c r="F116" s="347" t="s">
        <v>817</v>
      </c>
      <c r="G116" s="325"/>
      <c r="H116" s="325" t="s">
        <v>862</v>
      </c>
      <c r="I116" s="325" t="s">
        <v>852</v>
      </c>
      <c r="J116" s="325"/>
      <c r="K116" s="339"/>
    </row>
    <row r="117" s="1" customFormat="1" ht="15" customHeight="1">
      <c r="B117" s="348"/>
      <c r="C117" s="325" t="s">
        <v>65</v>
      </c>
      <c r="D117" s="325"/>
      <c r="E117" s="325"/>
      <c r="F117" s="347" t="s">
        <v>817</v>
      </c>
      <c r="G117" s="325"/>
      <c r="H117" s="325" t="s">
        <v>863</v>
      </c>
      <c r="I117" s="325" t="s">
        <v>864</v>
      </c>
      <c r="J117" s="325"/>
      <c r="K117" s="339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22"/>
      <c r="D119" s="322"/>
      <c r="E119" s="322"/>
      <c r="F119" s="359"/>
      <c r="G119" s="322"/>
      <c r="H119" s="322"/>
      <c r="I119" s="322"/>
      <c r="J119" s="322"/>
      <c r="K119" s="358"/>
    </row>
    <row r="120" s="1" customFormat="1" ht="18.75" customHeight="1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6" t="s">
        <v>865</v>
      </c>
      <c r="D122" s="316"/>
      <c r="E122" s="316"/>
      <c r="F122" s="316"/>
      <c r="G122" s="316"/>
      <c r="H122" s="316"/>
      <c r="I122" s="316"/>
      <c r="J122" s="316"/>
      <c r="K122" s="364"/>
    </row>
    <row r="123" s="1" customFormat="1" ht="17.25" customHeight="1">
      <c r="B123" s="365"/>
      <c r="C123" s="340" t="s">
        <v>811</v>
      </c>
      <c r="D123" s="340"/>
      <c r="E123" s="340"/>
      <c r="F123" s="340" t="s">
        <v>812</v>
      </c>
      <c r="G123" s="341"/>
      <c r="H123" s="340" t="s">
        <v>62</v>
      </c>
      <c r="I123" s="340" t="s">
        <v>65</v>
      </c>
      <c r="J123" s="340" t="s">
        <v>813</v>
      </c>
      <c r="K123" s="366"/>
    </row>
    <row r="124" s="1" customFormat="1" ht="17.25" customHeight="1">
      <c r="B124" s="365"/>
      <c r="C124" s="342" t="s">
        <v>814</v>
      </c>
      <c r="D124" s="342"/>
      <c r="E124" s="342"/>
      <c r="F124" s="343" t="s">
        <v>815</v>
      </c>
      <c r="G124" s="344"/>
      <c r="H124" s="342"/>
      <c r="I124" s="342"/>
      <c r="J124" s="342" t="s">
        <v>816</v>
      </c>
      <c r="K124" s="366"/>
    </row>
    <row r="125" s="1" customFormat="1" ht="5.25" customHeight="1">
      <c r="B125" s="367"/>
      <c r="C125" s="345"/>
      <c r="D125" s="345"/>
      <c r="E125" s="345"/>
      <c r="F125" s="345"/>
      <c r="G125" s="325"/>
      <c r="H125" s="345"/>
      <c r="I125" s="345"/>
      <c r="J125" s="345"/>
      <c r="K125" s="368"/>
    </row>
    <row r="126" s="1" customFormat="1" ht="15" customHeight="1">
      <c r="B126" s="367"/>
      <c r="C126" s="325" t="s">
        <v>820</v>
      </c>
      <c r="D126" s="345"/>
      <c r="E126" s="345"/>
      <c r="F126" s="347" t="s">
        <v>817</v>
      </c>
      <c r="G126" s="325"/>
      <c r="H126" s="325" t="s">
        <v>857</v>
      </c>
      <c r="I126" s="325" t="s">
        <v>819</v>
      </c>
      <c r="J126" s="325">
        <v>120</v>
      </c>
      <c r="K126" s="369"/>
    </row>
    <row r="127" s="1" customFormat="1" ht="15" customHeight="1">
      <c r="B127" s="367"/>
      <c r="C127" s="325" t="s">
        <v>866</v>
      </c>
      <c r="D127" s="325"/>
      <c r="E127" s="325"/>
      <c r="F127" s="347" t="s">
        <v>817</v>
      </c>
      <c r="G127" s="325"/>
      <c r="H127" s="325" t="s">
        <v>867</v>
      </c>
      <c r="I127" s="325" t="s">
        <v>819</v>
      </c>
      <c r="J127" s="325" t="s">
        <v>868</v>
      </c>
      <c r="K127" s="369"/>
    </row>
    <row r="128" s="1" customFormat="1" ht="15" customHeight="1">
      <c r="B128" s="367"/>
      <c r="C128" s="325" t="s">
        <v>93</v>
      </c>
      <c r="D128" s="325"/>
      <c r="E128" s="325"/>
      <c r="F128" s="347" t="s">
        <v>817</v>
      </c>
      <c r="G128" s="325"/>
      <c r="H128" s="325" t="s">
        <v>869</v>
      </c>
      <c r="I128" s="325" t="s">
        <v>819</v>
      </c>
      <c r="J128" s="325" t="s">
        <v>868</v>
      </c>
      <c r="K128" s="369"/>
    </row>
    <row r="129" s="1" customFormat="1" ht="15" customHeight="1">
      <c r="B129" s="367"/>
      <c r="C129" s="325" t="s">
        <v>828</v>
      </c>
      <c r="D129" s="325"/>
      <c r="E129" s="325"/>
      <c r="F129" s="347" t="s">
        <v>823</v>
      </c>
      <c r="G129" s="325"/>
      <c r="H129" s="325" t="s">
        <v>829</v>
      </c>
      <c r="I129" s="325" t="s">
        <v>819</v>
      </c>
      <c r="J129" s="325">
        <v>15</v>
      </c>
      <c r="K129" s="369"/>
    </row>
    <row r="130" s="1" customFormat="1" ht="15" customHeight="1">
      <c r="B130" s="367"/>
      <c r="C130" s="349" t="s">
        <v>830</v>
      </c>
      <c r="D130" s="349"/>
      <c r="E130" s="349"/>
      <c r="F130" s="350" t="s">
        <v>823</v>
      </c>
      <c r="G130" s="349"/>
      <c r="H130" s="349" t="s">
        <v>831</v>
      </c>
      <c r="I130" s="349" t="s">
        <v>819</v>
      </c>
      <c r="J130" s="349">
        <v>15</v>
      </c>
      <c r="K130" s="369"/>
    </row>
    <row r="131" s="1" customFormat="1" ht="15" customHeight="1">
      <c r="B131" s="367"/>
      <c r="C131" s="349" t="s">
        <v>832</v>
      </c>
      <c r="D131" s="349"/>
      <c r="E131" s="349"/>
      <c r="F131" s="350" t="s">
        <v>823</v>
      </c>
      <c r="G131" s="349"/>
      <c r="H131" s="349" t="s">
        <v>833</v>
      </c>
      <c r="I131" s="349" t="s">
        <v>819</v>
      </c>
      <c r="J131" s="349">
        <v>20</v>
      </c>
      <c r="K131" s="369"/>
    </row>
    <row r="132" s="1" customFormat="1" ht="15" customHeight="1">
      <c r="B132" s="367"/>
      <c r="C132" s="349" t="s">
        <v>834</v>
      </c>
      <c r="D132" s="349"/>
      <c r="E132" s="349"/>
      <c r="F132" s="350" t="s">
        <v>823</v>
      </c>
      <c r="G132" s="349"/>
      <c r="H132" s="349" t="s">
        <v>835</v>
      </c>
      <c r="I132" s="349" t="s">
        <v>819</v>
      </c>
      <c r="J132" s="349">
        <v>20</v>
      </c>
      <c r="K132" s="369"/>
    </row>
    <row r="133" s="1" customFormat="1" ht="15" customHeight="1">
      <c r="B133" s="367"/>
      <c r="C133" s="325" t="s">
        <v>822</v>
      </c>
      <c r="D133" s="325"/>
      <c r="E133" s="325"/>
      <c r="F133" s="347" t="s">
        <v>823</v>
      </c>
      <c r="G133" s="325"/>
      <c r="H133" s="325" t="s">
        <v>857</v>
      </c>
      <c r="I133" s="325" t="s">
        <v>819</v>
      </c>
      <c r="J133" s="325">
        <v>50</v>
      </c>
      <c r="K133" s="369"/>
    </row>
    <row r="134" s="1" customFormat="1" ht="15" customHeight="1">
      <c r="B134" s="367"/>
      <c r="C134" s="325" t="s">
        <v>836</v>
      </c>
      <c r="D134" s="325"/>
      <c r="E134" s="325"/>
      <c r="F134" s="347" t="s">
        <v>823</v>
      </c>
      <c r="G134" s="325"/>
      <c r="H134" s="325" t="s">
        <v>857</v>
      </c>
      <c r="I134" s="325" t="s">
        <v>819</v>
      </c>
      <c r="J134" s="325">
        <v>50</v>
      </c>
      <c r="K134" s="369"/>
    </row>
    <row r="135" s="1" customFormat="1" ht="15" customHeight="1">
      <c r="B135" s="367"/>
      <c r="C135" s="325" t="s">
        <v>842</v>
      </c>
      <c r="D135" s="325"/>
      <c r="E135" s="325"/>
      <c r="F135" s="347" t="s">
        <v>823</v>
      </c>
      <c r="G135" s="325"/>
      <c r="H135" s="325" t="s">
        <v>857</v>
      </c>
      <c r="I135" s="325" t="s">
        <v>819</v>
      </c>
      <c r="J135" s="325">
        <v>50</v>
      </c>
      <c r="K135" s="369"/>
    </row>
    <row r="136" s="1" customFormat="1" ht="15" customHeight="1">
      <c r="B136" s="367"/>
      <c r="C136" s="325" t="s">
        <v>844</v>
      </c>
      <c r="D136" s="325"/>
      <c r="E136" s="325"/>
      <c r="F136" s="347" t="s">
        <v>823</v>
      </c>
      <c r="G136" s="325"/>
      <c r="H136" s="325" t="s">
        <v>857</v>
      </c>
      <c r="I136" s="325" t="s">
        <v>819</v>
      </c>
      <c r="J136" s="325">
        <v>50</v>
      </c>
      <c r="K136" s="369"/>
    </row>
    <row r="137" s="1" customFormat="1" ht="15" customHeight="1">
      <c r="B137" s="367"/>
      <c r="C137" s="325" t="s">
        <v>845</v>
      </c>
      <c r="D137" s="325"/>
      <c r="E137" s="325"/>
      <c r="F137" s="347" t="s">
        <v>823</v>
      </c>
      <c r="G137" s="325"/>
      <c r="H137" s="325" t="s">
        <v>870</v>
      </c>
      <c r="I137" s="325" t="s">
        <v>819</v>
      </c>
      <c r="J137" s="325">
        <v>255</v>
      </c>
      <c r="K137" s="369"/>
    </row>
    <row r="138" s="1" customFormat="1" ht="15" customHeight="1">
      <c r="B138" s="367"/>
      <c r="C138" s="325" t="s">
        <v>847</v>
      </c>
      <c r="D138" s="325"/>
      <c r="E138" s="325"/>
      <c r="F138" s="347" t="s">
        <v>817</v>
      </c>
      <c r="G138" s="325"/>
      <c r="H138" s="325" t="s">
        <v>871</v>
      </c>
      <c r="I138" s="325" t="s">
        <v>849</v>
      </c>
      <c r="J138" s="325"/>
      <c r="K138" s="369"/>
    </row>
    <row r="139" s="1" customFormat="1" ht="15" customHeight="1">
      <c r="B139" s="367"/>
      <c r="C139" s="325" t="s">
        <v>850</v>
      </c>
      <c r="D139" s="325"/>
      <c r="E139" s="325"/>
      <c r="F139" s="347" t="s">
        <v>817</v>
      </c>
      <c r="G139" s="325"/>
      <c r="H139" s="325" t="s">
        <v>872</v>
      </c>
      <c r="I139" s="325" t="s">
        <v>852</v>
      </c>
      <c r="J139" s="325"/>
      <c r="K139" s="369"/>
    </row>
    <row r="140" s="1" customFormat="1" ht="15" customHeight="1">
      <c r="B140" s="367"/>
      <c r="C140" s="325" t="s">
        <v>853</v>
      </c>
      <c r="D140" s="325"/>
      <c r="E140" s="325"/>
      <c r="F140" s="347" t="s">
        <v>817</v>
      </c>
      <c r="G140" s="325"/>
      <c r="H140" s="325" t="s">
        <v>853</v>
      </c>
      <c r="I140" s="325" t="s">
        <v>852</v>
      </c>
      <c r="J140" s="325"/>
      <c r="K140" s="369"/>
    </row>
    <row r="141" s="1" customFormat="1" ht="15" customHeight="1">
      <c r="B141" s="367"/>
      <c r="C141" s="325" t="s">
        <v>46</v>
      </c>
      <c r="D141" s="325"/>
      <c r="E141" s="325"/>
      <c r="F141" s="347" t="s">
        <v>817</v>
      </c>
      <c r="G141" s="325"/>
      <c r="H141" s="325" t="s">
        <v>873</v>
      </c>
      <c r="I141" s="325" t="s">
        <v>852</v>
      </c>
      <c r="J141" s="325"/>
      <c r="K141" s="369"/>
    </row>
    <row r="142" s="1" customFormat="1" ht="15" customHeight="1">
      <c r="B142" s="367"/>
      <c r="C142" s="325" t="s">
        <v>874</v>
      </c>
      <c r="D142" s="325"/>
      <c r="E142" s="325"/>
      <c r="F142" s="347" t="s">
        <v>817</v>
      </c>
      <c r="G142" s="325"/>
      <c r="H142" s="325" t="s">
        <v>875</v>
      </c>
      <c r="I142" s="325" t="s">
        <v>852</v>
      </c>
      <c r="J142" s="325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22"/>
      <c r="C144" s="322"/>
      <c r="D144" s="322"/>
      <c r="E144" s="322"/>
      <c r="F144" s="359"/>
      <c r="G144" s="322"/>
      <c r="H144" s="322"/>
      <c r="I144" s="322"/>
      <c r="J144" s="322"/>
      <c r="K144" s="322"/>
    </row>
    <row r="145" s="1" customFormat="1" ht="18.75" customHeight="1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</row>
    <row r="146" s="1" customFormat="1" ht="7.5" customHeight="1">
      <c r="B146" s="334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="1" customFormat="1" ht="45" customHeight="1">
      <c r="B147" s="337"/>
      <c r="C147" s="338" t="s">
        <v>876</v>
      </c>
      <c r="D147" s="338"/>
      <c r="E147" s="338"/>
      <c r="F147" s="338"/>
      <c r="G147" s="338"/>
      <c r="H147" s="338"/>
      <c r="I147" s="338"/>
      <c r="J147" s="338"/>
      <c r="K147" s="339"/>
    </row>
    <row r="148" s="1" customFormat="1" ht="17.25" customHeight="1">
      <c r="B148" s="337"/>
      <c r="C148" s="340" t="s">
        <v>811</v>
      </c>
      <c r="D148" s="340"/>
      <c r="E148" s="340"/>
      <c r="F148" s="340" t="s">
        <v>812</v>
      </c>
      <c r="G148" s="341"/>
      <c r="H148" s="340" t="s">
        <v>62</v>
      </c>
      <c r="I148" s="340" t="s">
        <v>65</v>
      </c>
      <c r="J148" s="340" t="s">
        <v>813</v>
      </c>
      <c r="K148" s="339"/>
    </row>
    <row r="149" s="1" customFormat="1" ht="17.25" customHeight="1">
      <c r="B149" s="337"/>
      <c r="C149" s="342" t="s">
        <v>814</v>
      </c>
      <c r="D149" s="342"/>
      <c r="E149" s="342"/>
      <c r="F149" s="343" t="s">
        <v>815</v>
      </c>
      <c r="G149" s="344"/>
      <c r="H149" s="342"/>
      <c r="I149" s="342"/>
      <c r="J149" s="342" t="s">
        <v>816</v>
      </c>
      <c r="K149" s="339"/>
    </row>
    <row r="150" s="1" customFormat="1" ht="5.25" customHeight="1">
      <c r="B150" s="348"/>
      <c r="C150" s="345"/>
      <c r="D150" s="345"/>
      <c r="E150" s="345"/>
      <c r="F150" s="345"/>
      <c r="G150" s="346"/>
      <c r="H150" s="345"/>
      <c r="I150" s="345"/>
      <c r="J150" s="345"/>
      <c r="K150" s="369"/>
    </row>
    <row r="151" s="1" customFormat="1" ht="15" customHeight="1">
      <c r="B151" s="348"/>
      <c r="C151" s="373" t="s">
        <v>820</v>
      </c>
      <c r="D151" s="325"/>
      <c r="E151" s="325"/>
      <c r="F151" s="374" t="s">
        <v>817</v>
      </c>
      <c r="G151" s="325"/>
      <c r="H151" s="373" t="s">
        <v>857</v>
      </c>
      <c r="I151" s="373" t="s">
        <v>819</v>
      </c>
      <c r="J151" s="373">
        <v>120</v>
      </c>
      <c r="K151" s="369"/>
    </row>
    <row r="152" s="1" customFormat="1" ht="15" customHeight="1">
      <c r="B152" s="348"/>
      <c r="C152" s="373" t="s">
        <v>866</v>
      </c>
      <c r="D152" s="325"/>
      <c r="E152" s="325"/>
      <c r="F152" s="374" t="s">
        <v>817</v>
      </c>
      <c r="G152" s="325"/>
      <c r="H152" s="373" t="s">
        <v>877</v>
      </c>
      <c r="I152" s="373" t="s">
        <v>819</v>
      </c>
      <c r="J152" s="373" t="s">
        <v>868</v>
      </c>
      <c r="K152" s="369"/>
    </row>
    <row r="153" s="1" customFormat="1" ht="15" customHeight="1">
      <c r="B153" s="348"/>
      <c r="C153" s="373" t="s">
        <v>93</v>
      </c>
      <c r="D153" s="325"/>
      <c r="E153" s="325"/>
      <c r="F153" s="374" t="s">
        <v>817</v>
      </c>
      <c r="G153" s="325"/>
      <c r="H153" s="373" t="s">
        <v>878</v>
      </c>
      <c r="I153" s="373" t="s">
        <v>819</v>
      </c>
      <c r="J153" s="373" t="s">
        <v>868</v>
      </c>
      <c r="K153" s="369"/>
    </row>
    <row r="154" s="1" customFormat="1" ht="15" customHeight="1">
      <c r="B154" s="348"/>
      <c r="C154" s="373" t="s">
        <v>822</v>
      </c>
      <c r="D154" s="325"/>
      <c r="E154" s="325"/>
      <c r="F154" s="374" t="s">
        <v>823</v>
      </c>
      <c r="G154" s="325"/>
      <c r="H154" s="373" t="s">
        <v>857</v>
      </c>
      <c r="I154" s="373" t="s">
        <v>819</v>
      </c>
      <c r="J154" s="373">
        <v>50</v>
      </c>
      <c r="K154" s="369"/>
    </row>
    <row r="155" s="1" customFormat="1" ht="15" customHeight="1">
      <c r="B155" s="348"/>
      <c r="C155" s="373" t="s">
        <v>825</v>
      </c>
      <c r="D155" s="325"/>
      <c r="E155" s="325"/>
      <c r="F155" s="374" t="s">
        <v>817</v>
      </c>
      <c r="G155" s="325"/>
      <c r="H155" s="373" t="s">
        <v>857</v>
      </c>
      <c r="I155" s="373" t="s">
        <v>827</v>
      </c>
      <c r="J155" s="373"/>
      <c r="K155" s="369"/>
    </row>
    <row r="156" s="1" customFormat="1" ht="15" customHeight="1">
      <c r="B156" s="348"/>
      <c r="C156" s="373" t="s">
        <v>836</v>
      </c>
      <c r="D156" s="325"/>
      <c r="E156" s="325"/>
      <c r="F156" s="374" t="s">
        <v>823</v>
      </c>
      <c r="G156" s="325"/>
      <c r="H156" s="373" t="s">
        <v>857</v>
      </c>
      <c r="I156" s="373" t="s">
        <v>819</v>
      </c>
      <c r="J156" s="373">
        <v>50</v>
      </c>
      <c r="K156" s="369"/>
    </row>
    <row r="157" s="1" customFormat="1" ht="15" customHeight="1">
      <c r="B157" s="348"/>
      <c r="C157" s="373" t="s">
        <v>844</v>
      </c>
      <c r="D157" s="325"/>
      <c r="E157" s="325"/>
      <c r="F157" s="374" t="s">
        <v>823</v>
      </c>
      <c r="G157" s="325"/>
      <c r="H157" s="373" t="s">
        <v>857</v>
      </c>
      <c r="I157" s="373" t="s">
        <v>819</v>
      </c>
      <c r="J157" s="373">
        <v>50</v>
      </c>
      <c r="K157" s="369"/>
    </row>
    <row r="158" s="1" customFormat="1" ht="15" customHeight="1">
      <c r="B158" s="348"/>
      <c r="C158" s="373" t="s">
        <v>842</v>
      </c>
      <c r="D158" s="325"/>
      <c r="E158" s="325"/>
      <c r="F158" s="374" t="s">
        <v>823</v>
      </c>
      <c r="G158" s="325"/>
      <c r="H158" s="373" t="s">
        <v>857</v>
      </c>
      <c r="I158" s="373" t="s">
        <v>819</v>
      </c>
      <c r="J158" s="373">
        <v>50</v>
      </c>
      <c r="K158" s="369"/>
    </row>
    <row r="159" s="1" customFormat="1" ht="15" customHeight="1">
      <c r="B159" s="348"/>
      <c r="C159" s="373" t="s">
        <v>163</v>
      </c>
      <c r="D159" s="325"/>
      <c r="E159" s="325"/>
      <c r="F159" s="374" t="s">
        <v>817</v>
      </c>
      <c r="G159" s="325"/>
      <c r="H159" s="373" t="s">
        <v>879</v>
      </c>
      <c r="I159" s="373" t="s">
        <v>819</v>
      </c>
      <c r="J159" s="373" t="s">
        <v>880</v>
      </c>
      <c r="K159" s="369"/>
    </row>
    <row r="160" s="1" customFormat="1" ht="15" customHeight="1">
      <c r="B160" s="348"/>
      <c r="C160" s="373" t="s">
        <v>881</v>
      </c>
      <c r="D160" s="325"/>
      <c r="E160" s="325"/>
      <c r="F160" s="374" t="s">
        <v>817</v>
      </c>
      <c r="G160" s="325"/>
      <c r="H160" s="373" t="s">
        <v>882</v>
      </c>
      <c r="I160" s="373" t="s">
        <v>852</v>
      </c>
      <c r="J160" s="373"/>
      <c r="K160" s="369"/>
    </row>
    <row r="161" s="1" customFormat="1" ht="15" customHeight="1">
      <c r="B161" s="375"/>
      <c r="C161" s="357"/>
      <c r="D161" s="357"/>
      <c r="E161" s="357"/>
      <c r="F161" s="357"/>
      <c r="G161" s="357"/>
      <c r="H161" s="357"/>
      <c r="I161" s="357"/>
      <c r="J161" s="357"/>
      <c r="K161" s="376"/>
    </row>
    <row r="162" s="1" customFormat="1" ht="18.75" customHeight="1">
      <c r="B162" s="322"/>
      <c r="C162" s="325"/>
      <c r="D162" s="325"/>
      <c r="E162" s="325"/>
      <c r="F162" s="347"/>
      <c r="G162" s="325"/>
      <c r="H162" s="325"/>
      <c r="I162" s="325"/>
      <c r="J162" s="325"/>
      <c r="K162" s="322"/>
    </row>
    <row r="163" s="1" customFormat="1" ht="18.75" customHeight="1">
      <c r="B163" s="322"/>
      <c r="C163" s="325"/>
      <c r="D163" s="325"/>
      <c r="E163" s="325"/>
      <c r="F163" s="347"/>
      <c r="G163" s="325"/>
      <c r="H163" s="325"/>
      <c r="I163" s="325"/>
      <c r="J163" s="325"/>
      <c r="K163" s="322"/>
    </row>
    <row r="164" s="1" customFormat="1" ht="18.75" customHeight="1">
      <c r="B164" s="322"/>
      <c r="C164" s="325"/>
      <c r="D164" s="325"/>
      <c r="E164" s="325"/>
      <c r="F164" s="347"/>
      <c r="G164" s="325"/>
      <c r="H164" s="325"/>
      <c r="I164" s="325"/>
      <c r="J164" s="325"/>
      <c r="K164" s="322"/>
    </row>
    <row r="165" s="1" customFormat="1" ht="18.75" customHeight="1">
      <c r="B165" s="322"/>
      <c r="C165" s="325"/>
      <c r="D165" s="325"/>
      <c r="E165" s="325"/>
      <c r="F165" s="347"/>
      <c r="G165" s="325"/>
      <c r="H165" s="325"/>
      <c r="I165" s="325"/>
      <c r="J165" s="325"/>
      <c r="K165" s="322"/>
    </row>
    <row r="166" s="1" customFormat="1" ht="18.75" customHeight="1">
      <c r="B166" s="322"/>
      <c r="C166" s="325"/>
      <c r="D166" s="325"/>
      <c r="E166" s="325"/>
      <c r="F166" s="347"/>
      <c r="G166" s="325"/>
      <c r="H166" s="325"/>
      <c r="I166" s="325"/>
      <c r="J166" s="325"/>
      <c r="K166" s="322"/>
    </row>
    <row r="167" s="1" customFormat="1" ht="18.75" customHeight="1">
      <c r="B167" s="322"/>
      <c r="C167" s="325"/>
      <c r="D167" s="325"/>
      <c r="E167" s="325"/>
      <c r="F167" s="347"/>
      <c r="G167" s="325"/>
      <c r="H167" s="325"/>
      <c r="I167" s="325"/>
      <c r="J167" s="325"/>
      <c r="K167" s="322"/>
    </row>
    <row r="168" s="1" customFormat="1" ht="18.75" customHeight="1">
      <c r="B168" s="322"/>
      <c r="C168" s="325"/>
      <c r="D168" s="325"/>
      <c r="E168" s="325"/>
      <c r="F168" s="347"/>
      <c r="G168" s="325"/>
      <c r="H168" s="325"/>
      <c r="I168" s="325"/>
      <c r="J168" s="325"/>
      <c r="K168" s="322"/>
    </row>
    <row r="169" s="1" customFormat="1" ht="18.75" customHeight="1">
      <c r="B169" s="333"/>
      <c r="C169" s="333"/>
      <c r="D169" s="333"/>
      <c r="E169" s="333"/>
      <c r="F169" s="333"/>
      <c r="G169" s="333"/>
      <c r="H169" s="333"/>
      <c r="I169" s="333"/>
      <c r="J169" s="333"/>
      <c r="K169" s="333"/>
    </row>
    <row r="170" s="1" customFormat="1" ht="7.5" customHeight="1">
      <c r="B170" s="312"/>
      <c r="C170" s="313"/>
      <c r="D170" s="313"/>
      <c r="E170" s="313"/>
      <c r="F170" s="313"/>
      <c r="G170" s="313"/>
      <c r="H170" s="313"/>
      <c r="I170" s="313"/>
      <c r="J170" s="313"/>
      <c r="K170" s="314"/>
    </row>
    <row r="171" s="1" customFormat="1" ht="45" customHeight="1">
      <c r="B171" s="315"/>
      <c r="C171" s="316" t="s">
        <v>883</v>
      </c>
      <c r="D171" s="316"/>
      <c r="E171" s="316"/>
      <c r="F171" s="316"/>
      <c r="G171" s="316"/>
      <c r="H171" s="316"/>
      <c r="I171" s="316"/>
      <c r="J171" s="316"/>
      <c r="K171" s="317"/>
    </row>
    <row r="172" s="1" customFormat="1" ht="17.25" customHeight="1">
      <c r="B172" s="315"/>
      <c r="C172" s="340" t="s">
        <v>811</v>
      </c>
      <c r="D172" s="340"/>
      <c r="E172" s="340"/>
      <c r="F172" s="340" t="s">
        <v>812</v>
      </c>
      <c r="G172" s="377"/>
      <c r="H172" s="378" t="s">
        <v>62</v>
      </c>
      <c r="I172" s="378" t="s">
        <v>65</v>
      </c>
      <c r="J172" s="340" t="s">
        <v>813</v>
      </c>
      <c r="K172" s="317"/>
    </row>
    <row r="173" s="1" customFormat="1" ht="17.25" customHeight="1">
      <c r="B173" s="318"/>
      <c r="C173" s="342" t="s">
        <v>814</v>
      </c>
      <c r="D173" s="342"/>
      <c r="E173" s="342"/>
      <c r="F173" s="343" t="s">
        <v>815</v>
      </c>
      <c r="G173" s="379"/>
      <c r="H173" s="380"/>
      <c r="I173" s="380"/>
      <c r="J173" s="342" t="s">
        <v>816</v>
      </c>
      <c r="K173" s="320"/>
    </row>
    <row r="174" s="1" customFormat="1" ht="5.25" customHeight="1">
      <c r="B174" s="348"/>
      <c r="C174" s="345"/>
      <c r="D174" s="345"/>
      <c r="E174" s="345"/>
      <c r="F174" s="345"/>
      <c r="G174" s="346"/>
      <c r="H174" s="345"/>
      <c r="I174" s="345"/>
      <c r="J174" s="345"/>
      <c r="K174" s="369"/>
    </row>
    <row r="175" s="1" customFormat="1" ht="15" customHeight="1">
      <c r="B175" s="348"/>
      <c r="C175" s="325" t="s">
        <v>820</v>
      </c>
      <c r="D175" s="325"/>
      <c r="E175" s="325"/>
      <c r="F175" s="347" t="s">
        <v>817</v>
      </c>
      <c r="G175" s="325"/>
      <c r="H175" s="325" t="s">
        <v>857</v>
      </c>
      <c r="I175" s="325" t="s">
        <v>819</v>
      </c>
      <c r="J175" s="325">
        <v>120</v>
      </c>
      <c r="K175" s="369"/>
    </row>
    <row r="176" s="1" customFormat="1" ht="15" customHeight="1">
      <c r="B176" s="348"/>
      <c r="C176" s="325" t="s">
        <v>866</v>
      </c>
      <c r="D176" s="325"/>
      <c r="E176" s="325"/>
      <c r="F176" s="347" t="s">
        <v>817</v>
      </c>
      <c r="G176" s="325"/>
      <c r="H176" s="325" t="s">
        <v>867</v>
      </c>
      <c r="I176" s="325" t="s">
        <v>819</v>
      </c>
      <c r="J176" s="325" t="s">
        <v>868</v>
      </c>
      <c r="K176" s="369"/>
    </row>
    <row r="177" s="1" customFormat="1" ht="15" customHeight="1">
      <c r="B177" s="348"/>
      <c r="C177" s="325" t="s">
        <v>93</v>
      </c>
      <c r="D177" s="325"/>
      <c r="E177" s="325"/>
      <c r="F177" s="347" t="s">
        <v>817</v>
      </c>
      <c r="G177" s="325"/>
      <c r="H177" s="325" t="s">
        <v>884</v>
      </c>
      <c r="I177" s="325" t="s">
        <v>819</v>
      </c>
      <c r="J177" s="325" t="s">
        <v>868</v>
      </c>
      <c r="K177" s="369"/>
    </row>
    <row r="178" s="1" customFormat="1" ht="15" customHeight="1">
      <c r="B178" s="348"/>
      <c r="C178" s="325" t="s">
        <v>822</v>
      </c>
      <c r="D178" s="325"/>
      <c r="E178" s="325"/>
      <c r="F178" s="347" t="s">
        <v>823</v>
      </c>
      <c r="G178" s="325"/>
      <c r="H178" s="325" t="s">
        <v>884</v>
      </c>
      <c r="I178" s="325" t="s">
        <v>819</v>
      </c>
      <c r="J178" s="325">
        <v>50</v>
      </c>
      <c r="K178" s="369"/>
    </row>
    <row r="179" s="1" customFormat="1" ht="15" customHeight="1">
      <c r="B179" s="348"/>
      <c r="C179" s="325" t="s">
        <v>825</v>
      </c>
      <c r="D179" s="325"/>
      <c r="E179" s="325"/>
      <c r="F179" s="347" t="s">
        <v>817</v>
      </c>
      <c r="G179" s="325"/>
      <c r="H179" s="325" t="s">
        <v>884</v>
      </c>
      <c r="I179" s="325" t="s">
        <v>827</v>
      </c>
      <c r="J179" s="325"/>
      <c r="K179" s="369"/>
    </row>
    <row r="180" s="1" customFormat="1" ht="15" customHeight="1">
      <c r="B180" s="348"/>
      <c r="C180" s="325" t="s">
        <v>836</v>
      </c>
      <c r="D180" s="325"/>
      <c r="E180" s="325"/>
      <c r="F180" s="347" t="s">
        <v>823</v>
      </c>
      <c r="G180" s="325"/>
      <c r="H180" s="325" t="s">
        <v>884</v>
      </c>
      <c r="I180" s="325" t="s">
        <v>819</v>
      </c>
      <c r="J180" s="325">
        <v>50</v>
      </c>
      <c r="K180" s="369"/>
    </row>
    <row r="181" s="1" customFormat="1" ht="15" customHeight="1">
      <c r="B181" s="348"/>
      <c r="C181" s="325" t="s">
        <v>844</v>
      </c>
      <c r="D181" s="325"/>
      <c r="E181" s="325"/>
      <c r="F181" s="347" t="s">
        <v>823</v>
      </c>
      <c r="G181" s="325"/>
      <c r="H181" s="325" t="s">
        <v>884</v>
      </c>
      <c r="I181" s="325" t="s">
        <v>819</v>
      </c>
      <c r="J181" s="325">
        <v>50</v>
      </c>
      <c r="K181" s="369"/>
    </row>
    <row r="182" s="1" customFormat="1" ht="15" customHeight="1">
      <c r="B182" s="348"/>
      <c r="C182" s="325" t="s">
        <v>842</v>
      </c>
      <c r="D182" s="325"/>
      <c r="E182" s="325"/>
      <c r="F182" s="347" t="s">
        <v>823</v>
      </c>
      <c r="G182" s="325"/>
      <c r="H182" s="325" t="s">
        <v>884</v>
      </c>
      <c r="I182" s="325" t="s">
        <v>819</v>
      </c>
      <c r="J182" s="325">
        <v>50</v>
      </c>
      <c r="K182" s="369"/>
    </row>
    <row r="183" s="1" customFormat="1" ht="15" customHeight="1">
      <c r="B183" s="348"/>
      <c r="C183" s="325" t="s">
        <v>169</v>
      </c>
      <c r="D183" s="325"/>
      <c r="E183" s="325"/>
      <c r="F183" s="347" t="s">
        <v>817</v>
      </c>
      <c r="G183" s="325"/>
      <c r="H183" s="325" t="s">
        <v>885</v>
      </c>
      <c r="I183" s="325" t="s">
        <v>886</v>
      </c>
      <c r="J183" s="325"/>
      <c r="K183" s="369"/>
    </row>
    <row r="184" s="1" customFormat="1" ht="15" customHeight="1">
      <c r="B184" s="348"/>
      <c r="C184" s="325" t="s">
        <v>65</v>
      </c>
      <c r="D184" s="325"/>
      <c r="E184" s="325"/>
      <c r="F184" s="347" t="s">
        <v>817</v>
      </c>
      <c r="G184" s="325"/>
      <c r="H184" s="325" t="s">
        <v>887</v>
      </c>
      <c r="I184" s="325" t="s">
        <v>888</v>
      </c>
      <c r="J184" s="325">
        <v>1</v>
      </c>
      <c r="K184" s="369"/>
    </row>
    <row r="185" s="1" customFormat="1" ht="15" customHeight="1">
      <c r="B185" s="348"/>
      <c r="C185" s="325" t="s">
        <v>61</v>
      </c>
      <c r="D185" s="325"/>
      <c r="E185" s="325"/>
      <c r="F185" s="347" t="s">
        <v>817</v>
      </c>
      <c r="G185" s="325"/>
      <c r="H185" s="325" t="s">
        <v>889</v>
      </c>
      <c r="I185" s="325" t="s">
        <v>819</v>
      </c>
      <c r="J185" s="325">
        <v>20</v>
      </c>
      <c r="K185" s="369"/>
    </row>
    <row r="186" s="1" customFormat="1" ht="15" customHeight="1">
      <c r="B186" s="348"/>
      <c r="C186" s="325" t="s">
        <v>62</v>
      </c>
      <c r="D186" s="325"/>
      <c r="E186" s="325"/>
      <c r="F186" s="347" t="s">
        <v>817</v>
      </c>
      <c r="G186" s="325"/>
      <c r="H186" s="325" t="s">
        <v>890</v>
      </c>
      <c r="I186" s="325" t="s">
        <v>819</v>
      </c>
      <c r="J186" s="325">
        <v>255</v>
      </c>
      <c r="K186" s="369"/>
    </row>
    <row r="187" s="1" customFormat="1" ht="15" customHeight="1">
      <c r="B187" s="348"/>
      <c r="C187" s="325" t="s">
        <v>170</v>
      </c>
      <c r="D187" s="325"/>
      <c r="E187" s="325"/>
      <c r="F187" s="347" t="s">
        <v>817</v>
      </c>
      <c r="G187" s="325"/>
      <c r="H187" s="325" t="s">
        <v>781</v>
      </c>
      <c r="I187" s="325" t="s">
        <v>819</v>
      </c>
      <c r="J187" s="325">
        <v>10</v>
      </c>
      <c r="K187" s="369"/>
    </row>
    <row r="188" s="1" customFormat="1" ht="15" customHeight="1">
      <c r="B188" s="348"/>
      <c r="C188" s="325" t="s">
        <v>171</v>
      </c>
      <c r="D188" s="325"/>
      <c r="E188" s="325"/>
      <c r="F188" s="347" t="s">
        <v>817</v>
      </c>
      <c r="G188" s="325"/>
      <c r="H188" s="325" t="s">
        <v>891</v>
      </c>
      <c r="I188" s="325" t="s">
        <v>852</v>
      </c>
      <c r="J188" s="325"/>
      <c r="K188" s="369"/>
    </row>
    <row r="189" s="1" customFormat="1" ht="15" customHeight="1">
      <c r="B189" s="348"/>
      <c r="C189" s="325" t="s">
        <v>892</v>
      </c>
      <c r="D189" s="325"/>
      <c r="E189" s="325"/>
      <c r="F189" s="347" t="s">
        <v>817</v>
      </c>
      <c r="G189" s="325"/>
      <c r="H189" s="325" t="s">
        <v>893</v>
      </c>
      <c r="I189" s="325" t="s">
        <v>852</v>
      </c>
      <c r="J189" s="325"/>
      <c r="K189" s="369"/>
    </row>
    <row r="190" s="1" customFormat="1" ht="15" customHeight="1">
      <c r="B190" s="348"/>
      <c r="C190" s="325" t="s">
        <v>881</v>
      </c>
      <c r="D190" s="325"/>
      <c r="E190" s="325"/>
      <c r="F190" s="347" t="s">
        <v>817</v>
      </c>
      <c r="G190" s="325"/>
      <c r="H190" s="325" t="s">
        <v>894</v>
      </c>
      <c r="I190" s="325" t="s">
        <v>852</v>
      </c>
      <c r="J190" s="325"/>
      <c r="K190" s="369"/>
    </row>
    <row r="191" s="1" customFormat="1" ht="15" customHeight="1">
      <c r="B191" s="348"/>
      <c r="C191" s="325" t="s">
        <v>173</v>
      </c>
      <c r="D191" s="325"/>
      <c r="E191" s="325"/>
      <c r="F191" s="347" t="s">
        <v>823</v>
      </c>
      <c r="G191" s="325"/>
      <c r="H191" s="325" t="s">
        <v>895</v>
      </c>
      <c r="I191" s="325" t="s">
        <v>819</v>
      </c>
      <c r="J191" s="325">
        <v>50</v>
      </c>
      <c r="K191" s="369"/>
    </row>
    <row r="192" s="1" customFormat="1" ht="15" customHeight="1">
      <c r="B192" s="348"/>
      <c r="C192" s="325" t="s">
        <v>896</v>
      </c>
      <c r="D192" s="325"/>
      <c r="E192" s="325"/>
      <c r="F192" s="347" t="s">
        <v>823</v>
      </c>
      <c r="G192" s="325"/>
      <c r="H192" s="325" t="s">
        <v>897</v>
      </c>
      <c r="I192" s="325" t="s">
        <v>898</v>
      </c>
      <c r="J192" s="325"/>
      <c r="K192" s="369"/>
    </row>
    <row r="193" s="1" customFormat="1" ht="15" customHeight="1">
      <c r="B193" s="348"/>
      <c r="C193" s="325" t="s">
        <v>899</v>
      </c>
      <c r="D193" s="325"/>
      <c r="E193" s="325"/>
      <c r="F193" s="347" t="s">
        <v>823</v>
      </c>
      <c r="G193" s="325"/>
      <c r="H193" s="325" t="s">
        <v>900</v>
      </c>
      <c r="I193" s="325" t="s">
        <v>898</v>
      </c>
      <c r="J193" s="325"/>
      <c r="K193" s="369"/>
    </row>
    <row r="194" s="1" customFormat="1" ht="15" customHeight="1">
      <c r="B194" s="348"/>
      <c r="C194" s="325" t="s">
        <v>901</v>
      </c>
      <c r="D194" s="325"/>
      <c r="E194" s="325"/>
      <c r="F194" s="347" t="s">
        <v>823</v>
      </c>
      <c r="G194" s="325"/>
      <c r="H194" s="325" t="s">
        <v>902</v>
      </c>
      <c r="I194" s="325" t="s">
        <v>898</v>
      </c>
      <c r="J194" s="325"/>
      <c r="K194" s="369"/>
    </row>
    <row r="195" s="1" customFormat="1" ht="15" customHeight="1">
      <c r="B195" s="348"/>
      <c r="C195" s="381" t="s">
        <v>903</v>
      </c>
      <c r="D195" s="325"/>
      <c r="E195" s="325"/>
      <c r="F195" s="347" t="s">
        <v>823</v>
      </c>
      <c r="G195" s="325"/>
      <c r="H195" s="325" t="s">
        <v>904</v>
      </c>
      <c r="I195" s="325" t="s">
        <v>905</v>
      </c>
      <c r="J195" s="382" t="s">
        <v>906</v>
      </c>
      <c r="K195" s="369"/>
    </row>
    <row r="196" s="1" customFormat="1" ht="15" customHeight="1">
      <c r="B196" s="348"/>
      <c r="C196" s="332" t="s">
        <v>50</v>
      </c>
      <c r="D196" s="325"/>
      <c r="E196" s="325"/>
      <c r="F196" s="347" t="s">
        <v>817</v>
      </c>
      <c r="G196" s="325"/>
      <c r="H196" s="322" t="s">
        <v>907</v>
      </c>
      <c r="I196" s="325" t="s">
        <v>908</v>
      </c>
      <c r="J196" s="325"/>
      <c r="K196" s="369"/>
    </row>
    <row r="197" s="1" customFormat="1" ht="15" customHeight="1">
      <c r="B197" s="348"/>
      <c r="C197" s="332" t="s">
        <v>909</v>
      </c>
      <c r="D197" s="325"/>
      <c r="E197" s="325"/>
      <c r="F197" s="347" t="s">
        <v>817</v>
      </c>
      <c r="G197" s="325"/>
      <c r="H197" s="325" t="s">
        <v>910</v>
      </c>
      <c r="I197" s="325" t="s">
        <v>852</v>
      </c>
      <c r="J197" s="325"/>
      <c r="K197" s="369"/>
    </row>
    <row r="198" s="1" customFormat="1" ht="15" customHeight="1">
      <c r="B198" s="348"/>
      <c r="C198" s="332" t="s">
        <v>911</v>
      </c>
      <c r="D198" s="325"/>
      <c r="E198" s="325"/>
      <c r="F198" s="347" t="s">
        <v>817</v>
      </c>
      <c r="G198" s="325"/>
      <c r="H198" s="325" t="s">
        <v>912</v>
      </c>
      <c r="I198" s="325" t="s">
        <v>852</v>
      </c>
      <c r="J198" s="325"/>
      <c r="K198" s="369"/>
    </row>
    <row r="199" s="1" customFormat="1" ht="15" customHeight="1">
      <c r="B199" s="348"/>
      <c r="C199" s="332" t="s">
        <v>913</v>
      </c>
      <c r="D199" s="325"/>
      <c r="E199" s="325"/>
      <c r="F199" s="347" t="s">
        <v>823</v>
      </c>
      <c r="G199" s="325"/>
      <c r="H199" s="325" t="s">
        <v>914</v>
      </c>
      <c r="I199" s="325" t="s">
        <v>852</v>
      </c>
      <c r="J199" s="325"/>
      <c r="K199" s="369"/>
    </row>
    <row r="200" s="1" customFormat="1" ht="15" customHeight="1">
      <c r="B200" s="375"/>
      <c r="C200" s="383"/>
      <c r="D200" s="357"/>
      <c r="E200" s="357"/>
      <c r="F200" s="357"/>
      <c r="G200" s="357"/>
      <c r="H200" s="357"/>
      <c r="I200" s="357"/>
      <c r="J200" s="357"/>
      <c r="K200" s="376"/>
    </row>
    <row r="201" s="1" customFormat="1" ht="18.75" customHeight="1">
      <c r="B201" s="322"/>
      <c r="C201" s="325"/>
      <c r="D201" s="325"/>
      <c r="E201" s="325"/>
      <c r="F201" s="347"/>
      <c r="G201" s="325"/>
      <c r="H201" s="325"/>
      <c r="I201" s="325"/>
      <c r="J201" s="325"/>
      <c r="K201" s="322"/>
    </row>
    <row r="202" s="1" customFormat="1" ht="18.75" customHeight="1">
      <c r="B202" s="333"/>
      <c r="C202" s="333"/>
      <c r="D202" s="333"/>
      <c r="E202" s="333"/>
      <c r="F202" s="333"/>
      <c r="G202" s="333"/>
      <c r="H202" s="333"/>
      <c r="I202" s="333"/>
      <c r="J202" s="333"/>
      <c r="K202" s="333"/>
    </row>
    <row r="203" s="1" customFormat="1" ht="13.5">
      <c r="B203" s="312"/>
      <c r="C203" s="313"/>
      <c r="D203" s="313"/>
      <c r="E203" s="313"/>
      <c r="F203" s="313"/>
      <c r="G203" s="313"/>
      <c r="H203" s="313"/>
      <c r="I203" s="313"/>
      <c r="J203" s="313"/>
      <c r="K203" s="314"/>
    </row>
    <row r="204" s="1" customFormat="1" ht="21" customHeight="1">
      <c r="B204" s="315"/>
      <c r="C204" s="316" t="s">
        <v>915</v>
      </c>
      <c r="D204" s="316"/>
      <c r="E204" s="316"/>
      <c r="F204" s="316"/>
      <c r="G204" s="316"/>
      <c r="H204" s="316"/>
      <c r="I204" s="316"/>
      <c r="J204" s="316"/>
      <c r="K204" s="317"/>
    </row>
    <row r="205" s="1" customFormat="1" ht="25.5" customHeight="1">
      <c r="B205" s="315"/>
      <c r="C205" s="384" t="s">
        <v>916</v>
      </c>
      <c r="D205" s="384"/>
      <c r="E205" s="384"/>
      <c r="F205" s="384" t="s">
        <v>917</v>
      </c>
      <c r="G205" s="385"/>
      <c r="H205" s="384" t="s">
        <v>918</v>
      </c>
      <c r="I205" s="384"/>
      <c r="J205" s="384"/>
      <c r="K205" s="317"/>
    </row>
    <row r="206" s="1" customFormat="1" ht="5.25" customHeight="1">
      <c r="B206" s="348"/>
      <c r="C206" s="345"/>
      <c r="D206" s="345"/>
      <c r="E206" s="345"/>
      <c r="F206" s="345"/>
      <c r="G206" s="325"/>
      <c r="H206" s="345"/>
      <c r="I206" s="345"/>
      <c r="J206" s="345"/>
      <c r="K206" s="369"/>
    </row>
    <row r="207" s="1" customFormat="1" ht="15" customHeight="1">
      <c r="B207" s="348"/>
      <c r="C207" s="325" t="s">
        <v>908</v>
      </c>
      <c r="D207" s="325"/>
      <c r="E207" s="325"/>
      <c r="F207" s="347" t="s">
        <v>51</v>
      </c>
      <c r="G207" s="325"/>
      <c r="H207" s="325" t="s">
        <v>919</v>
      </c>
      <c r="I207" s="325"/>
      <c r="J207" s="325"/>
      <c r="K207" s="369"/>
    </row>
    <row r="208" s="1" customFormat="1" ht="15" customHeight="1">
      <c r="B208" s="348"/>
      <c r="C208" s="354"/>
      <c r="D208" s="325"/>
      <c r="E208" s="325"/>
      <c r="F208" s="347" t="s">
        <v>52</v>
      </c>
      <c r="G208" s="325"/>
      <c r="H208" s="325" t="s">
        <v>920</v>
      </c>
      <c r="I208" s="325"/>
      <c r="J208" s="325"/>
      <c r="K208" s="369"/>
    </row>
    <row r="209" s="1" customFormat="1" ht="15" customHeight="1">
      <c r="B209" s="348"/>
      <c r="C209" s="354"/>
      <c r="D209" s="325"/>
      <c r="E209" s="325"/>
      <c r="F209" s="347" t="s">
        <v>55</v>
      </c>
      <c r="G209" s="325"/>
      <c r="H209" s="325" t="s">
        <v>921</v>
      </c>
      <c r="I209" s="325"/>
      <c r="J209" s="325"/>
      <c r="K209" s="369"/>
    </row>
    <row r="210" s="1" customFormat="1" ht="15" customHeight="1">
      <c r="B210" s="348"/>
      <c r="C210" s="325"/>
      <c r="D210" s="325"/>
      <c r="E210" s="325"/>
      <c r="F210" s="347" t="s">
        <v>53</v>
      </c>
      <c r="G210" s="325"/>
      <c r="H210" s="325" t="s">
        <v>922</v>
      </c>
      <c r="I210" s="325"/>
      <c r="J210" s="325"/>
      <c r="K210" s="369"/>
    </row>
    <row r="211" s="1" customFormat="1" ht="15" customHeight="1">
      <c r="B211" s="348"/>
      <c r="C211" s="325"/>
      <c r="D211" s="325"/>
      <c r="E211" s="325"/>
      <c r="F211" s="347" t="s">
        <v>54</v>
      </c>
      <c r="G211" s="325"/>
      <c r="H211" s="325" t="s">
        <v>923</v>
      </c>
      <c r="I211" s="325"/>
      <c r="J211" s="325"/>
      <c r="K211" s="369"/>
    </row>
    <row r="212" s="1" customFormat="1" ht="15" customHeight="1">
      <c r="B212" s="348"/>
      <c r="C212" s="325"/>
      <c r="D212" s="325"/>
      <c r="E212" s="325"/>
      <c r="F212" s="347"/>
      <c r="G212" s="325"/>
      <c r="H212" s="325"/>
      <c r="I212" s="325"/>
      <c r="J212" s="325"/>
      <c r="K212" s="369"/>
    </row>
    <row r="213" s="1" customFormat="1" ht="15" customHeight="1">
      <c r="B213" s="348"/>
      <c r="C213" s="325" t="s">
        <v>864</v>
      </c>
      <c r="D213" s="325"/>
      <c r="E213" s="325"/>
      <c r="F213" s="347" t="s">
        <v>86</v>
      </c>
      <c r="G213" s="325"/>
      <c r="H213" s="325" t="s">
        <v>924</v>
      </c>
      <c r="I213" s="325"/>
      <c r="J213" s="325"/>
      <c r="K213" s="369"/>
    </row>
    <row r="214" s="1" customFormat="1" ht="15" customHeight="1">
      <c r="B214" s="348"/>
      <c r="C214" s="354"/>
      <c r="D214" s="325"/>
      <c r="E214" s="325"/>
      <c r="F214" s="347" t="s">
        <v>762</v>
      </c>
      <c r="G214" s="325"/>
      <c r="H214" s="325" t="s">
        <v>763</v>
      </c>
      <c r="I214" s="325"/>
      <c r="J214" s="325"/>
      <c r="K214" s="369"/>
    </row>
    <row r="215" s="1" customFormat="1" ht="15" customHeight="1">
      <c r="B215" s="348"/>
      <c r="C215" s="325"/>
      <c r="D215" s="325"/>
      <c r="E215" s="325"/>
      <c r="F215" s="347" t="s">
        <v>760</v>
      </c>
      <c r="G215" s="325"/>
      <c r="H215" s="325" t="s">
        <v>925</v>
      </c>
      <c r="I215" s="325"/>
      <c r="J215" s="325"/>
      <c r="K215" s="369"/>
    </row>
    <row r="216" s="1" customFormat="1" ht="15" customHeight="1">
      <c r="B216" s="386"/>
      <c r="C216" s="354"/>
      <c r="D216" s="354"/>
      <c r="E216" s="354"/>
      <c r="F216" s="347" t="s">
        <v>764</v>
      </c>
      <c r="G216" s="332"/>
      <c r="H216" s="373" t="s">
        <v>765</v>
      </c>
      <c r="I216" s="373"/>
      <c r="J216" s="373"/>
      <c r="K216" s="387"/>
    </row>
    <row r="217" s="1" customFormat="1" ht="15" customHeight="1">
      <c r="B217" s="386"/>
      <c r="C217" s="354"/>
      <c r="D217" s="354"/>
      <c r="E217" s="354"/>
      <c r="F217" s="347" t="s">
        <v>627</v>
      </c>
      <c r="G217" s="332"/>
      <c r="H217" s="373" t="s">
        <v>926</v>
      </c>
      <c r="I217" s="373"/>
      <c r="J217" s="373"/>
      <c r="K217" s="387"/>
    </row>
    <row r="218" s="1" customFormat="1" ht="15" customHeight="1">
      <c r="B218" s="386"/>
      <c r="C218" s="354"/>
      <c r="D218" s="354"/>
      <c r="E218" s="354"/>
      <c r="F218" s="388"/>
      <c r="G218" s="332"/>
      <c r="H218" s="389"/>
      <c r="I218" s="389"/>
      <c r="J218" s="389"/>
      <c r="K218" s="387"/>
    </row>
    <row r="219" s="1" customFormat="1" ht="15" customHeight="1">
      <c r="B219" s="386"/>
      <c r="C219" s="325" t="s">
        <v>888</v>
      </c>
      <c r="D219" s="354"/>
      <c r="E219" s="354"/>
      <c r="F219" s="347">
        <v>1</v>
      </c>
      <c r="G219" s="332"/>
      <c r="H219" s="373" t="s">
        <v>927</v>
      </c>
      <c r="I219" s="373"/>
      <c r="J219" s="373"/>
      <c r="K219" s="387"/>
    </row>
    <row r="220" s="1" customFormat="1" ht="15" customHeight="1">
      <c r="B220" s="386"/>
      <c r="C220" s="354"/>
      <c r="D220" s="354"/>
      <c r="E220" s="354"/>
      <c r="F220" s="347">
        <v>2</v>
      </c>
      <c r="G220" s="332"/>
      <c r="H220" s="373" t="s">
        <v>928</v>
      </c>
      <c r="I220" s="373"/>
      <c r="J220" s="373"/>
      <c r="K220" s="387"/>
    </row>
    <row r="221" s="1" customFormat="1" ht="15" customHeight="1">
      <c r="B221" s="386"/>
      <c r="C221" s="354"/>
      <c r="D221" s="354"/>
      <c r="E221" s="354"/>
      <c r="F221" s="347">
        <v>3</v>
      </c>
      <c r="G221" s="332"/>
      <c r="H221" s="373" t="s">
        <v>929</v>
      </c>
      <c r="I221" s="373"/>
      <c r="J221" s="373"/>
      <c r="K221" s="387"/>
    </row>
    <row r="222" s="1" customFormat="1" ht="15" customHeight="1">
      <c r="B222" s="386"/>
      <c r="C222" s="354"/>
      <c r="D222" s="354"/>
      <c r="E222" s="354"/>
      <c r="F222" s="347">
        <v>4</v>
      </c>
      <c r="G222" s="332"/>
      <c r="H222" s="373" t="s">
        <v>930</v>
      </c>
      <c r="I222" s="373"/>
      <c r="J222" s="373"/>
      <c r="K222" s="387"/>
    </row>
    <row r="223" s="1" customFormat="1" ht="12.75" customHeight="1">
      <c r="B223" s="390"/>
      <c r="C223" s="391"/>
      <c r="D223" s="391"/>
      <c r="E223" s="391"/>
      <c r="F223" s="391"/>
      <c r="G223" s="391"/>
      <c r="H223" s="391"/>
      <c r="I223" s="391"/>
      <c r="J223" s="391"/>
      <c r="K223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Horák Jiří, Ing.</dc:creator>
  <cp:lastModifiedBy>Horák Jiří, Ing.</cp:lastModifiedBy>
  <dcterms:created xsi:type="dcterms:W3CDTF">2020-02-11T12:17:27Z</dcterms:created>
  <dcterms:modified xsi:type="dcterms:W3CDTF">2020-02-11T12:17:34Z</dcterms:modified>
</cp:coreProperties>
</file>