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.UADFD01\Desktop\Rozpočty\Rozpočty 2020\"/>
    </mc:Choice>
  </mc:AlternateContent>
  <bookViews>
    <workbookView xWindow="0" yWindow="0" windowWidth="0" windowHeight="0"/>
  </bookViews>
  <sheets>
    <sheet name="Rekapitulace stavby" sheetId="1" r:id="rId1"/>
    <sheet name="SO 1.1 - Čištění KL" sheetId="2" r:id="rId2"/>
    <sheet name="SO 1.2 - Materiál objedna..." sheetId="3" r:id="rId3"/>
    <sheet name="SO 2.1 - Čištění KL" sheetId="4" r:id="rId4"/>
    <sheet name="SO 3.1 - Čištění KL" sheetId="5" r:id="rId5"/>
    <sheet name="SO 4.1 - VRN" sheetId="6" r:id="rId6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1.1 - Čištění KL'!$C$119:$K$242</definedName>
    <definedName name="_xlnm.Print_Area" localSheetId="1">'SO 1.1 - Čištění KL'!$C$4:$J$41,'SO 1.1 - Čištění KL'!$C$50:$J$76,'SO 1.1 - Čištění KL'!$C$82:$J$99,'SO 1.1 - Čištění KL'!$C$105:$K$242</definedName>
    <definedName name="_xlnm.Print_Titles" localSheetId="1">'SO 1.1 - Čištění KL'!$119:$119</definedName>
    <definedName name="_xlnm._FilterDatabase" localSheetId="2" hidden="1">'SO 1.2 - Materiál objedna...'!$C$119:$K$124</definedName>
    <definedName name="_xlnm.Print_Area" localSheetId="2">'SO 1.2 - Materiál objedna...'!$C$4:$J$41,'SO 1.2 - Materiál objedna...'!$C$50:$J$76,'SO 1.2 - Materiál objedna...'!$C$82:$J$99,'SO 1.2 - Materiál objedna...'!$C$105:$K$124</definedName>
    <definedName name="_xlnm.Print_Titles" localSheetId="2">'SO 1.2 - Materiál objedna...'!$119:$119</definedName>
    <definedName name="_xlnm._FilterDatabase" localSheetId="3" hidden="1">'SO 2.1 - Čištění KL'!$C$119:$K$186</definedName>
    <definedName name="_xlnm.Print_Area" localSheetId="3">'SO 2.1 - Čištění KL'!$C$4:$J$41,'SO 2.1 - Čištění KL'!$C$50:$J$76,'SO 2.1 - Čištění KL'!$C$82:$J$99,'SO 2.1 - Čištění KL'!$C$105:$K$186</definedName>
    <definedName name="_xlnm.Print_Titles" localSheetId="3">'SO 2.1 - Čištění KL'!$119:$119</definedName>
    <definedName name="_xlnm._FilterDatabase" localSheetId="4" hidden="1">'SO 3.1 - Čištění KL'!$C$119:$K$191</definedName>
    <definedName name="_xlnm.Print_Area" localSheetId="4">'SO 3.1 - Čištění KL'!$C$4:$J$41,'SO 3.1 - Čištění KL'!$C$50:$J$76,'SO 3.1 - Čištění KL'!$C$82:$J$99,'SO 3.1 - Čištění KL'!$C$105:$K$191</definedName>
    <definedName name="_xlnm.Print_Titles" localSheetId="4">'SO 3.1 - Čištění KL'!$119:$119</definedName>
    <definedName name="_xlnm._FilterDatabase" localSheetId="5" hidden="1">'SO 4.1 - VRN'!$C$119:$K$134</definedName>
    <definedName name="_xlnm.Print_Area" localSheetId="5">'SO 4.1 - VRN'!$C$4:$J$41,'SO 4.1 - VRN'!$C$50:$J$76,'SO 4.1 - VRN'!$C$82:$J$99,'SO 4.1 - VRN'!$C$105:$K$134</definedName>
    <definedName name="_xlnm.Print_Titles" localSheetId="5">'SO 4.1 - VRN'!$119:$119</definedName>
  </definedNames>
  <calcPr/>
</workbook>
</file>

<file path=xl/calcChain.xml><?xml version="1.0" encoding="utf-8"?>
<calcChain xmlns="http://schemas.openxmlformats.org/spreadsheetml/2006/main">
  <c i="6" l="1" r="J39"/>
  <c r="J38"/>
  <c i="1" r="AY103"/>
  <c i="6" r="J37"/>
  <c i="1" r="AX103"/>
  <c i="6"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5" r="J39"/>
  <c r="J38"/>
  <c i="1" r="AY101"/>
  <c i="5" r="J37"/>
  <c i="1" r="AX101"/>
  <c i="5"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4" r="J39"/>
  <c r="J38"/>
  <c i="1" r="AY99"/>
  <c i="4" r="J37"/>
  <c i="1" r="AX99"/>
  <c i="4"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3" r="J39"/>
  <c r="J38"/>
  <c i="1" r="AY97"/>
  <c i="3" r="J37"/>
  <c i="1" r="AX97"/>
  <c i="3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2" r="J39"/>
  <c r="J38"/>
  <c i="1" r="AY96"/>
  <c i="2" r="J37"/>
  <c i="1" r="AX96"/>
  <c i="2"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91"/>
  <c r="E7"/>
  <c r="E108"/>
  <c i="1" r="L90"/>
  <c r="AM90"/>
  <c r="AM89"/>
  <c r="L89"/>
  <c r="AM87"/>
  <c r="L87"/>
  <c r="L85"/>
  <c r="L84"/>
  <c i="6" r="J133"/>
  <c r="J128"/>
  <c i="2" r="J169"/>
  <c r="BK153"/>
  <c r="J150"/>
  <c r="J147"/>
  <c r="J143"/>
  <c r="J136"/>
  <c i="6" r="BK126"/>
  <c r="J126"/>
  <c r="BK124"/>
  <c i="2" r="BK216"/>
  <c r="BK212"/>
  <c r="J209"/>
  <c r="BK205"/>
  <c r="BK202"/>
  <c r="J199"/>
  <c r="BK196"/>
  <c r="BK193"/>
  <c r="J193"/>
  <c r="BK191"/>
  <c r="J191"/>
  <c r="BK188"/>
  <c r="J188"/>
  <c r="BK184"/>
  <c r="J184"/>
  <c r="BK180"/>
  <c r="J180"/>
  <c r="BK177"/>
  <c r="J177"/>
  <c r="BK173"/>
  <c r="J173"/>
  <c r="BK169"/>
  <c r="J163"/>
  <c r="J158"/>
  <c r="J153"/>
  <c r="BK150"/>
  <c r="BK143"/>
  <c r="J140"/>
  <c r="BK133"/>
  <c r="BK121"/>
  <c i="1" r="AS98"/>
  <c i="6" r="BK130"/>
  <c r="J130"/>
  <c r="BK128"/>
  <c r="J124"/>
  <c r="BK121"/>
  <c r="J121"/>
  <c i="5" r="BK190"/>
  <c r="J190"/>
  <c r="BK188"/>
  <c r="J188"/>
  <c r="BK186"/>
  <c r="J186"/>
  <c r="BK184"/>
  <c r="J184"/>
  <c r="BK182"/>
  <c r="J182"/>
  <c r="BK178"/>
  <c r="J178"/>
  <c r="BK174"/>
  <c r="J174"/>
  <c r="BK170"/>
  <c r="J170"/>
  <c r="BK164"/>
  <c r="J164"/>
  <c r="BK159"/>
  <c r="J159"/>
  <c r="BK154"/>
  <c r="J154"/>
  <c r="BK151"/>
  <c r="J151"/>
  <c r="BK148"/>
  <c r="J148"/>
  <c r="BK144"/>
  <c r="J144"/>
  <c r="BK141"/>
  <c r="J141"/>
  <c r="BK137"/>
  <c r="J137"/>
  <c r="BK134"/>
  <c r="J134"/>
  <c r="BK131"/>
  <c r="J131"/>
  <c r="BK127"/>
  <c r="J127"/>
  <c r="BK121"/>
  <c r="J121"/>
  <c i="2" r="BK163"/>
  <c r="BK158"/>
  <c r="BK147"/>
  <c r="BK140"/>
  <c r="J133"/>
  <c r="BK129"/>
  <c r="J121"/>
  <c i="6" r="BK133"/>
  <c i="4" r="BK185"/>
  <c r="J185"/>
  <c r="BK183"/>
  <c r="J183"/>
  <c r="BK181"/>
  <c r="J181"/>
  <c r="BK177"/>
  <c r="J177"/>
  <c r="BK173"/>
  <c r="J173"/>
  <c r="BK169"/>
  <c r="J169"/>
  <c r="BK163"/>
  <c r="J163"/>
  <c r="BK158"/>
  <c r="J158"/>
  <c r="BK153"/>
  <c r="J153"/>
  <c r="BK150"/>
  <c r="J150"/>
  <c r="BK147"/>
  <c r="J147"/>
  <c r="BK143"/>
  <c r="J143"/>
  <c r="BK140"/>
  <c r="J140"/>
  <c r="BK136"/>
  <c r="J136"/>
  <c r="BK133"/>
  <c r="J133"/>
  <c r="BK129"/>
  <c r="J129"/>
  <c r="BK121"/>
  <c r="J121"/>
  <c i="3" r="BK123"/>
  <c r="J123"/>
  <c r="BK121"/>
  <c r="J121"/>
  <c i="2" r="BK241"/>
  <c r="J241"/>
  <c r="BK239"/>
  <c r="J239"/>
  <c r="BK237"/>
  <c r="J237"/>
  <c r="BK235"/>
  <c r="J235"/>
  <c r="BK233"/>
  <c r="J233"/>
  <c r="BK229"/>
  <c r="J229"/>
  <c r="BK225"/>
  <c r="J225"/>
  <c r="BK220"/>
  <c r="J220"/>
  <c r="J216"/>
  <c r="J212"/>
  <c r="BK209"/>
  <c r="J205"/>
  <c r="J202"/>
  <c r="BK199"/>
  <c r="J196"/>
  <c r="BK136"/>
  <c r="J129"/>
  <c i="1" r="AS102"/>
  <c r="AS100"/>
  <c r="AS95"/>
  <c i="2" l="1" r="BK120"/>
  <c r="J120"/>
  <c r="J98"/>
  <c r="P120"/>
  <c i="1" r="AU96"/>
  <c i="2" r="R120"/>
  <c r="T120"/>
  <c i="3" r="BK120"/>
  <c r="J120"/>
  <c r="J98"/>
  <c r="P120"/>
  <c i="1" r="AU97"/>
  <c i="3" r="R120"/>
  <c r="T120"/>
  <c i="4" r="BK120"/>
  <c r="J120"/>
  <c r="J98"/>
  <c r="R120"/>
  <c i="6" r="R120"/>
  <c i="4" r="P120"/>
  <c i="1" r="AU99"/>
  <c i="4" r="T120"/>
  <c i="5" r="P120"/>
  <c i="1" r="AU101"/>
  <c i="5" r="T120"/>
  <c i="6" r="P120"/>
  <c i="1" r="AU103"/>
  <c i="5" r="BK120"/>
  <c r="J120"/>
  <c r="J98"/>
  <c r="R120"/>
  <c i="6" r="BK120"/>
  <c r="J120"/>
  <c r="J98"/>
  <c r="T120"/>
  <c i="2" r="J93"/>
  <c r="J114"/>
  <c r="F117"/>
  <c r="BE196"/>
  <c r="BE199"/>
  <c r="BE205"/>
  <c r="BE209"/>
  <c r="BE212"/>
  <c r="BE216"/>
  <c r="BE220"/>
  <c r="BE225"/>
  <c r="BE229"/>
  <c r="BE233"/>
  <c r="BE235"/>
  <c r="BE237"/>
  <c r="BE239"/>
  <c r="BE241"/>
  <c i="3" r="E85"/>
  <c r="J91"/>
  <c r="J93"/>
  <c r="F94"/>
  <c r="BE121"/>
  <c r="BE123"/>
  <c i="4" r="E85"/>
  <c r="J91"/>
  <c r="J93"/>
  <c r="F94"/>
  <c r="BE121"/>
  <c r="BE129"/>
  <c r="BE133"/>
  <c r="BE136"/>
  <c r="BE140"/>
  <c r="BE143"/>
  <c r="BE147"/>
  <c r="BE150"/>
  <c r="BE153"/>
  <c r="BE158"/>
  <c r="BE163"/>
  <c r="BE169"/>
  <c r="BE173"/>
  <c r="BE177"/>
  <c r="BE181"/>
  <c r="BE183"/>
  <c r="BE185"/>
  <c i="6" r="BE126"/>
  <c i="2" r="BE133"/>
  <c r="BE136"/>
  <c r="BE153"/>
  <c i="5" r="E85"/>
  <c r="J91"/>
  <c r="J93"/>
  <c r="F94"/>
  <c r="BE121"/>
  <c r="BE127"/>
  <c r="BE131"/>
  <c r="BE134"/>
  <c r="BE137"/>
  <c r="BE141"/>
  <c r="BE144"/>
  <c r="BE148"/>
  <c r="BE151"/>
  <c r="BE154"/>
  <c r="BE159"/>
  <c r="BE164"/>
  <c r="BE170"/>
  <c r="BE174"/>
  <c r="BE178"/>
  <c r="BE182"/>
  <c r="BE184"/>
  <c r="BE186"/>
  <c r="BE188"/>
  <c r="BE190"/>
  <c i="6" r="E85"/>
  <c r="J91"/>
  <c r="J93"/>
  <c r="F94"/>
  <c r="BE121"/>
  <c r="BE128"/>
  <c r="BE130"/>
  <c i="2" r="E85"/>
  <c r="BE121"/>
  <c r="BE140"/>
  <c r="BE147"/>
  <c r="BE158"/>
  <c r="BE169"/>
  <c r="BE173"/>
  <c r="BE177"/>
  <c r="BE180"/>
  <c r="BE184"/>
  <c r="BE188"/>
  <c r="BE191"/>
  <c r="BE193"/>
  <c r="BE202"/>
  <c i="6" r="BE124"/>
  <c i="2" r="BE129"/>
  <c r="BE143"/>
  <c r="BE150"/>
  <c r="BE163"/>
  <c i="6" r="BE133"/>
  <c i="2" r="F36"/>
  <c i="1" r="BA96"/>
  <c i="2" r="F39"/>
  <c i="1" r="BD96"/>
  <c i="3" r="F36"/>
  <c i="1" r="BA97"/>
  <c i="3" r="J36"/>
  <c i="1" r="AW97"/>
  <c i="3" r="F38"/>
  <c i="1" r="BC97"/>
  <c i="4" r="J36"/>
  <c i="1" r="AW99"/>
  <c i="6" r="F36"/>
  <c i="1" r="BA103"/>
  <c r="BA102"/>
  <c r="AW102"/>
  <c i="6" r="J36"/>
  <c i="1" r="AW103"/>
  <c i="6" r="F37"/>
  <c i="1" r="BB103"/>
  <c r="BB102"/>
  <c r="AX102"/>
  <c r="AU98"/>
  <c r="AU100"/>
  <c i="2" r="J36"/>
  <c i="1" r="AW96"/>
  <c i="3" r="F37"/>
  <c i="1" r="BB97"/>
  <c i="4" r="F36"/>
  <c i="1" r="BA99"/>
  <c r="BA98"/>
  <c r="AW98"/>
  <c i="4" r="F39"/>
  <c i="1" r="BD99"/>
  <c r="BD98"/>
  <c i="6" r="F38"/>
  <c i="1" r="BC103"/>
  <c r="BC102"/>
  <c r="AY102"/>
  <c i="5" r="F36"/>
  <c i="1" r="BA101"/>
  <c r="BA100"/>
  <c r="AW100"/>
  <c i="5" r="F39"/>
  <c i="1" r="BD101"/>
  <c r="BD100"/>
  <c r="AS94"/>
  <c i="2" r="F37"/>
  <c i="1" r="BB96"/>
  <c i="3" r="F39"/>
  <c i="1" r="BD97"/>
  <c i="4" r="F38"/>
  <c i="1" r="BC99"/>
  <c r="BC98"/>
  <c r="AY98"/>
  <c i="5" r="J36"/>
  <c i="1" r="AW101"/>
  <c i="5" r="F38"/>
  <c i="1" r="BC101"/>
  <c r="BC100"/>
  <c r="AY100"/>
  <c r="AU102"/>
  <c i="2" r="F38"/>
  <c i="1" r="BC96"/>
  <c i="4" r="F37"/>
  <c i="1" r="BB99"/>
  <c r="BB98"/>
  <c r="AX98"/>
  <c i="6" r="F39"/>
  <c i="1" r="BD103"/>
  <c r="BD102"/>
  <c i="5" r="F37"/>
  <c i="1" r="BB101"/>
  <c r="BB100"/>
  <c r="AX100"/>
  <c i="2" l="1" r="J32"/>
  <c i="1" r="AG96"/>
  <c i="4" r="J32"/>
  <c i="1" r="AG99"/>
  <c r="AG98"/>
  <c r="BC95"/>
  <c r="BC94"/>
  <c r="W32"/>
  <c i="2" r="J35"/>
  <c i="1" r="AV96"/>
  <c r="AT96"/>
  <c i="6" r="F35"/>
  <c i="1" r="AZ103"/>
  <c r="AZ102"/>
  <c r="AV102"/>
  <c r="AT102"/>
  <c r="BA95"/>
  <c r="AW95"/>
  <c i="5" r="J35"/>
  <c i="1" r="AV101"/>
  <c r="AT101"/>
  <c i="3" r="J32"/>
  <c i="1" r="AG97"/>
  <c i="5" r="J32"/>
  <c i="1" r="AG101"/>
  <c r="AG100"/>
  <c i="2" r="F35"/>
  <c i="1" r="AZ96"/>
  <c i="4" r="J35"/>
  <c i="1" r="AV99"/>
  <c r="AT99"/>
  <c i="5" r="F35"/>
  <c i="1" r="AZ101"/>
  <c r="AZ100"/>
  <c r="AV100"/>
  <c r="AT100"/>
  <c i="6" r="J32"/>
  <c i="1" r="AG103"/>
  <c r="AG102"/>
  <c r="AN102"/>
  <c i="3" r="F35"/>
  <c i="1" r="AZ97"/>
  <c i="3" r="J35"/>
  <c i="1" r="AV97"/>
  <c r="AT97"/>
  <c i="4" r="F35"/>
  <c i="1" r="AZ99"/>
  <c r="AZ98"/>
  <c r="AV98"/>
  <c r="AT98"/>
  <c r="BD95"/>
  <c r="BD94"/>
  <c r="W33"/>
  <c r="AU95"/>
  <c r="AU94"/>
  <c r="BB95"/>
  <c r="AX95"/>
  <c i="6" r="J35"/>
  <c i="1" r="AV103"/>
  <c r="AT103"/>
  <c i="3" l="1" r="J41"/>
  <c i="4" r="J41"/>
  <c i="2" r="J41"/>
  <c i="5" r="J41"/>
  <c i="6" r="J41"/>
  <c i="1" r="AN99"/>
  <c r="AN101"/>
  <c r="AN103"/>
  <c r="AN96"/>
  <c r="AN98"/>
  <c r="AN97"/>
  <c r="AN100"/>
  <c r="AZ95"/>
  <c r="AZ94"/>
  <c r="AV94"/>
  <c r="AK29"/>
  <c r="BB94"/>
  <c r="AX94"/>
  <c r="AG95"/>
  <c r="AY95"/>
  <c r="BA94"/>
  <c r="W30"/>
  <c r="AY94"/>
  <c l="1" r="AV95"/>
  <c r="AT95"/>
  <c r="W31"/>
  <c r="AG94"/>
  <c r="AW94"/>
  <c r="AK30"/>
  <c r="W29"/>
  <c l="1" r="AN95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<sst xmlns="http://schemas.openxmlformats.org/spreadsheetml/2006/main">
  <si>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</si>
  <si>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</si>
  <si>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</si>
  <si>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</si>
  <si>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</si>
  <si>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{8ecd1144-e8f9-4009-b09d-d89b61f8706c}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</si>
  <si>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</si>
  <si>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</si>
  <si>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</si>
  <si>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</si>
  <si>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</si>
  <si>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</si>
  <si>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</si>
  <si>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</si>
  <si>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65420007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</si>
  <si>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</si>
  <si>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</si>
  <si>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Čištění kolejového lože v úseku Klatovy - Přeštice</t>
  </si>
  <si>
    <t>KSO:</t>
  </si>
  <si>
    <t>CC-CZ:</t>
  </si>
  <si>
    <t>Místo:</t>
  </si>
  <si>
    <t>TO Přeštice</t>
  </si>
  <si>
    <t>Datum:</t>
  </si>
  <si>
    <t>9. 1. 2020</t>
  </si>
  <si>
    <t>Zadavatel:</t>
  </si>
  <si>
    <t>IČ:</t>
  </si>
  <si>
    <t>Správa železnic s.o.,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</si>
  <si>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</si>
  <si>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</si>
  <si>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</si>
  <si>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</si>
  <si>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</si>
  <si>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</si>
  <si>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</si>
  <si>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</si>
  <si>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</si>
  <si>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</si>
  <si>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</si>
  <si>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</si>
  <si>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</si>
  <si>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</si>
  <si>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</si>
  <si>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</si>
  <si>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</si>
  <si>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</si>
  <si>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</si>
  <si>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</si>
  <si>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</si>
  <si>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</si>
  <si>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</si>
  <si>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</si>
  <si>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</si>
  <si>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</si>
  <si>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</si>
  <si>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</si>
  <si>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</si>
  <si>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</si>
  <si>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</si>
  <si>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</si>
  <si>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</si>
  <si>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</si>
  <si>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</si>
  <si>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</si>
  <si>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</si>
  <si>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</si>
  <si>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</si>
  <si>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</si>
  <si>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</si>
  <si>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</si>
  <si>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</si>
  <si>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</si>
  <si>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</si>
  <si>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</si>
  <si>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</si>
  <si>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</si>
  <si>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</si>
  <si>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</si>
  <si>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</si>
  <si>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</si>
  <si>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</si>
  <si>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</si>
  <si>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Km 57,925 - 59,073</t>
  </si>
  <si>
    <t>STA</t>
  </si>
  <si>
    <t>1</t>
  </si>
  <si>
    <t>{28e3152a-0e8a-4d06-85b8-1207faae7538}</t>
  </si>
  <si>
    <t>2</t>
  </si>
  <si>
    <t>/</t>
  </si>
  <si>
    <t>SO 1.1</t>
  </si>
  <si>
    <t>Čištění KL</t>
  </si>
  <si>
    <t>Soupis</t>
  </si>
  <si>
    <t>{a2df4e03-6617-46b5-bf9f-264b70f3e569}</t>
  </si>
  <si>
    <t>SO 1.2</t>
  </si>
  <si>
    <t>Materiál objednatele</t>
  </si>
  <si>
    <t>{81ae5707-86bc-4c96-b391-44c1936cda61}</t>
  </si>
  <si>
    <t>SO 2</t>
  </si>
  <si>
    <t>Km 61,455 - 61,885</t>
  </si>
  <si>
    <t>{1dca90d7-6a7a-4ac5-a758-48007e0d8d4e}</t>
  </si>
  <si>
    <t>SO 2.1</t>
  </si>
  <si>
    <t>{127aa7c5-ec70-4901-b93b-45be2a1eaa4d}</t>
  </si>
  <si>
    <t>SO 3</t>
  </si>
  <si>
    <t>Km 62,222 - 62,568</t>
  </si>
  <si>
    <t>{c13c56ec-c134-46b4-aba6-09833265443f}</t>
  </si>
  <si>
    <t>SO 3.1</t>
  </si>
  <si>
    <t>{60dcf570-bacd-4fec-b2cd-e129951844b6}</t>
  </si>
  <si>
    <t>SO 4</t>
  </si>
  <si>
    <t>VRN</t>
  </si>
  <si>
    <t>{e617cd17-d8ea-4e22-b4b8-de1d9702775a}</t>
  </si>
  <si>
    <t>SO 4.1</t>
  </si>
  <si>
    <t>{393bea7a-60b0-4879-9425-6b667d4bee3a}</t>
  </si>
  <si>
    <t>KRYCÍ LIST SOUPISU PRACÍ</t>
  </si>
  <si>
    <t>Objekt:</t>
  </si>
  <si>
    <t>SO 1 - Km 57,925 - 59,073</t>
  </si>
  <si>
    <t>Soupis:</t>
  </si>
  <si>
    <t>SO 1.1 - Čištění KL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</si>
  <si>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</si>
  <si>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</si>
  <si>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</si>
  <si>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</si>
  <si>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</si>
  <si>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</si>
  <si>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</si>
  <si>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</si>
  <si>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</si>
  <si>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</si>
  <si>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</si>
  <si>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</si>
  <si>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</si>
  <si>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</si>
  <si>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</si>
  <si>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</si>
  <si>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</si>
  <si>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</si>
  <si>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</si>
  <si>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5905020020</t>
  </si>
  <si>
    <t>Oprava stezky strojně s odstraněním drnu a nánosu přes 10 cm do 20 cm</t>
  </si>
  <si>
    <t>m2</t>
  </si>
  <si>
    <t>4</t>
  </si>
  <si>
    <t>ROZPOCET</t>
  </si>
  <si>
    <t>-9266051</t>
  </si>
  <si>
    <t>PP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</si>
  <si>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</si>
  <si>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PSC</t>
  </si>
  <si>
    <t>Poznámka k souboru cen:_x000d_
1. V cenách jsou započteny náklady na odtěžení nánosu stezky a rozprostření výzisku na terén nebo naložení na dopravní prostředek a úprava povrchu stezky.</t>
  </si>
  <si>
    <t>VV</t>
  </si>
  <si>
    <t>405*1"Ps"</t>
  </si>
  <si>
    <t>175*1"Ls"</t>
  </si>
  <si>
    <t>403*1"Ps"</t>
  </si>
  <si>
    <t>403*1"Ls"</t>
  </si>
  <si>
    <t>Součet</t>
  </si>
  <si>
    <t>5915005030</t>
  </si>
  <si>
    <t>Hloubení rýh nebo jam na železničním spodku III. třídy</t>
  </si>
  <si>
    <t>m3</t>
  </si>
  <si>
    <t>-269125775</t>
  </si>
  <si>
    <t>Hloubení rýh nebo jam na železničním spodku III.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</si>
  <si>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</si>
  <si>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2*3,5*0,5</t>
  </si>
  <si>
    <t>3</t>
  </si>
  <si>
    <t>5905085040</t>
  </si>
  <si>
    <t>Souvislé čištění KL strojně koleje pražce betonové rozdělení "c"</t>
  </si>
  <si>
    <t>km</t>
  </si>
  <si>
    <t>-121398507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</si>
  <si>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</si>
  <si>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pražců. 2. V cenách nejsou obsaženy náklady na snížení KL pod patou kolejnice, následnou úpravu směrového a výškového uspořádání dodávku a doplnění kameniva.</t>
  </si>
  <si>
    <t>5905105030</t>
  </si>
  <si>
    <t>Doplnění KL kamenivem souvisle strojně v koleji</t>
  </si>
  <si>
    <t>-1296334266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</si>
  <si>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</si>
  <si>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 2. V cenách nejsou obsaženy náklady na dodávku kameniva.</t>
  </si>
  <si>
    <t>1148*0,9</t>
  </si>
  <si>
    <t>5</t>
  </si>
  <si>
    <t>M</t>
  </si>
  <si>
    <t>5955101000</t>
  </si>
  <si>
    <t>Kamenivo drcené štěrk frakce 31,5/63 třídy BI</t>
  </si>
  <si>
    <t>t</t>
  </si>
  <si>
    <t>128</t>
  </si>
  <si>
    <t>-144904395</t>
  </si>
  <si>
    <t>1033,2*1,241</t>
  </si>
  <si>
    <t>6</t>
  </si>
  <si>
    <t>5907050120</t>
  </si>
  <si>
    <t>Dělení kolejnic kyslíkem tv. S49</t>
  </si>
  <si>
    <t>kus</t>
  </si>
  <si>
    <t>1750437952</t>
  </si>
  <si>
    <t>Dělení kolejnic kyslíkem tv. S49. Poznámka: 1. V cenách jsou započteny náklady na manipulaci podložení, označení a provedení řezu kolejnice.</t>
  </si>
  <si>
    <t>Poznámka k souboru cen:_x000d_
1. V cenách jsou započteny náklady na manipulaci podložení, označení a provedení řezu kolejnice.</t>
  </si>
  <si>
    <t>P</t>
  </si>
  <si>
    <t>Poznámka k položce:_x000d_
Řez=kus</t>
  </si>
  <si>
    <t>7</t>
  </si>
  <si>
    <t>5910020130</t>
  </si>
  <si>
    <t>Svařování kolejnic termitem plný předehřev standardní spára svar jednotlivý tv. S49</t>
  </si>
  <si>
    <t>svar</t>
  </si>
  <si>
    <t>792018751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</si>
  <si>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</si>
  <si>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 2. V cenách nejsou obsaženy náklady na kontrolu svaru ultrazvukem, podbití pražců a demontáž styku.</t>
  </si>
  <si>
    <t>8</t>
  </si>
  <si>
    <t>5910035030</t>
  </si>
  <si>
    <t>Dosažení dovolené upínací teploty v BK prodloužením kolejnicového pásu v koleji tv. S49</t>
  </si>
  <si>
    <t>357220214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</si>
  <si>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</si>
  <si>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pásu. 2. V cenách nejsou obsaženy náklady na demontáž upevňovadel a kolejnicových spojek.</t>
  </si>
  <si>
    <t>9</t>
  </si>
  <si>
    <t>5910040310</t>
  </si>
  <si>
    <t>Umožnění volné dilatace kolejnice demontáž upevňovadel s osazením kluzných podložek rozdělení pražců "c"</t>
  </si>
  <si>
    <t>m</t>
  </si>
  <si>
    <t>-1462525041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</si>
  <si>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</si>
  <si>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dokumentace. 2. V cenách nejsou obsaženy náklady na demontáž kolejnicových spojek.</t>
  </si>
  <si>
    <t>Poznámka k položce:_x000d_
Metr kolejnice=m</t>
  </si>
  <si>
    <t>1200*2</t>
  </si>
  <si>
    <t>10</t>
  </si>
  <si>
    <t>5910040410</t>
  </si>
  <si>
    <t>Umožnění volné dilatace kolejnice montáž upevňovadel s odstraněním kluzných podložek rozdělení pražců "c"</t>
  </si>
  <si>
    <t>-49443713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</si>
  <si>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</si>
  <si>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</t>
  </si>
  <si>
    <t>5914020020</t>
  </si>
  <si>
    <t>Čištění otevřených odvodňovacích zařízení strojně příkop nezpevněný</t>
  </si>
  <si>
    <t>677960047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</si>
  <si>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</si>
  <si>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prostředek. 2. V cenách nejsou obsaženy náklady na dopravu a skládkovné.</t>
  </si>
  <si>
    <t>100*0,5*0,5</t>
  </si>
  <si>
    <t>810*0,5*0,2</t>
  </si>
  <si>
    <t>12</t>
  </si>
  <si>
    <t>5906030120</t>
  </si>
  <si>
    <t>Ojedinělá výměna pražce současně s výměnou nebo čištěním KL pražec betonový příčný vystrojený</t>
  </si>
  <si>
    <t>440091459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</si>
  <si>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</si>
  <si>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vrtule. 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</si>
  <si>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Pražec=kus</t>
  </si>
  <si>
    <t>13</t>
  </si>
  <si>
    <t>5915010030</t>
  </si>
  <si>
    <t>Těžení zeminy nebo horniny železničního spodku III. třídy</t>
  </si>
  <si>
    <t>1094334347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</si>
  <si>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</si>
  <si>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</si>
  <si>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16,2*0,2" venkovní strany přejezdu"</t>
  </si>
  <si>
    <t>14</t>
  </si>
  <si>
    <t>5913060020</t>
  </si>
  <si>
    <t>Demontáž dílů betonové přejezdové konstrukce vnitřního panelu</t>
  </si>
  <si>
    <t>-490767472</t>
  </si>
  <si>
    <t>Demontáž dílů betonové přejezdové konstrukce vnitřního panelu. Poznámka: 1. V cenách jsou započteny náklady na demontáž konstrukce a naložení na dopravní prostředek.</t>
  </si>
  <si>
    <t>Poznámka k souboru cen:_x000d_
1. V cenách jsou započteny náklady na demontáž konstrukce a naložení na dopravní prostředek.</t>
  </si>
  <si>
    <t>5913250020</t>
  </si>
  <si>
    <t>Zřízení konstrukce vozovky asfaltobetonové dle vzorového listu Ž těžké - podkladní, ložní a obrusná vrstva tloušťky do 25 cm</t>
  </si>
  <si>
    <t>-1988594566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</si>
  <si>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</si>
  <si>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Poznámka k souboru cen:_x000d_
1. V cenách jsou započteny náklady na zřízení netuhé vozovky podle VL s živičným podkladem ze stmelených vrstev podle vzorového listu Ž. 2. V cenách nejsou obsaženy náklady na dodávku materiálu.</t>
  </si>
  <si>
    <t>(5,40*1,5)*2</t>
  </si>
  <si>
    <t>16</t>
  </si>
  <si>
    <t>5913245010</t>
  </si>
  <si>
    <t>Oprava komunikace vyplněním trhlin zálivkovou hmotou</t>
  </si>
  <si>
    <t>2095069715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</si>
  <si>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</si>
  <si>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Poznámka k souboru cen:_x000d_
1. V cenách jsou započteny náklady očištění místa od nečistot, vyplnění trhlin zalitím, nerovností nebo výtluku vyplněním a zhutnění výplně. 2. V cenách nejsou obsaženy náklady na dodávku materiálu.</t>
  </si>
  <si>
    <t>5,4*2</t>
  </si>
  <si>
    <t>17</t>
  </si>
  <si>
    <t>5963146000</t>
  </si>
  <si>
    <t>Asfaltový beton ACO 11S 50/70 střednězrnný-obrusná vrstva</t>
  </si>
  <si>
    <t>-1561304891</t>
  </si>
  <si>
    <t>16,2*0,2*2,2</t>
  </si>
  <si>
    <t>18</t>
  </si>
  <si>
    <t>5963152000</t>
  </si>
  <si>
    <t>Asfaltová zálivka pro trhliny a spáry</t>
  </si>
  <si>
    <t>kg</t>
  </si>
  <si>
    <t>-1353884555</t>
  </si>
  <si>
    <t>19</t>
  </si>
  <si>
    <t>5913040020</t>
  </si>
  <si>
    <t>Montáž celopryžové přejezdové konstrukce málo zatížené v koleji část vnitřní</t>
  </si>
  <si>
    <t>570739635</t>
  </si>
  <si>
    <t>Montáž celopryžové přejezdové konstrukce málo zatížené v koleji část vnitřní. Poznámka: 1. V cenách jsou započteny náklady na montáž konstrukce. 2. V cenách nejsou obsaženy náklady na dodávku materiálu.</t>
  </si>
  <si>
    <t>Poznámka k souboru cen:_x000d_
1. V cenách jsou započteny náklady na montáž konstrukce. 2. V cenách nejsou obsaženy náklady na dodávku materiálu.</t>
  </si>
  <si>
    <t>20</t>
  </si>
  <si>
    <t>5958125010</t>
  </si>
  <si>
    <t>Komplety s antikorozní úpravou ŽS 4 (svěrka ŽS4, šroub RS 1, matice M24, podložka Fe6)</t>
  </si>
  <si>
    <t>432650215</t>
  </si>
  <si>
    <t>10*4</t>
  </si>
  <si>
    <t>5958158005</t>
  </si>
  <si>
    <t xml:space="preserve">Podložka pryžová pod patu kolejnice S49  183/126/6</t>
  </si>
  <si>
    <t>572413422</t>
  </si>
  <si>
    <t>10*2</t>
  </si>
  <si>
    <t>22</t>
  </si>
  <si>
    <t>5913030030</t>
  </si>
  <si>
    <t>Montáž dílů přejezdu celopryžového v koleji náběhový klín</t>
  </si>
  <si>
    <t>1598763978</t>
  </si>
  <si>
    <t>Montáž dílů přejezdu celopryžového v koleji náběhový klín. Poznámka: 1. V cenách jsou započteny náklady na montáž dílů. 2. V cenách nejsou obsaženy náklady na dodávku materiálu.</t>
  </si>
  <si>
    <t>Poznámka k souboru cen:_x000d_
1. V cenách jsou započteny náklady na montáž dílů. 2. V cenách nejsou obsaženy náklady na dodávku materiálu.</t>
  </si>
  <si>
    <t>23</t>
  </si>
  <si>
    <t>5909030020</t>
  </si>
  <si>
    <t>Následná úprava GPK koleje směrové a výškové uspořádání pražce betonové</t>
  </si>
  <si>
    <t>944826074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</si>
  <si>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</si>
  <si>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 2. V cenách nejsou obsaženy náklady na zaměření APK, doplnění a dodávku kameniva a snížení KL pod patou kolejnice.</t>
  </si>
  <si>
    <t>Poznámka k položce:_x000d_
Kilometr koleje=km</t>
  </si>
  <si>
    <t>24</t>
  </si>
  <si>
    <t>9903200100</t>
  </si>
  <si>
    <t>Přeprava mechanizace na místo prováděných prací o hmotnosti přes 12 t přes 50 do 100 km</t>
  </si>
  <si>
    <t>2105136476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</si>
  <si>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</si>
  <si>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</si>
  <si>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25</t>
  </si>
  <si>
    <t>9909000100</t>
  </si>
  <si>
    <t>Poplatek za uložení suti nebo hmot na oficiální skládku</t>
  </si>
  <si>
    <t>-1488616927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</si>
  <si>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</si>
  <si>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</si>
  <si>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774,9*1,8+106*1,5+69,3*1,5"KL+příkopy+stezky"</t>
  </si>
  <si>
    <t>26</t>
  </si>
  <si>
    <t>9902100200</t>
  </si>
  <si>
    <t xml:space="preserve">Doprava dodávek zhotovitele, dodávek objednatele nebo výzisku mechanizací přes 3,5 t sypanin  do 20 km</t>
  </si>
  <si>
    <t>262144</t>
  </si>
  <si>
    <t>-1706057034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</si>
  <si>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</si>
  <si>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</si>
  <si>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1657,770"odvoz odpadu na skládku"</t>
  </si>
  <si>
    <t>27</t>
  </si>
  <si>
    <t>9902100100</t>
  </si>
  <si>
    <t xml:space="preserve">Doprava dodávek zhotovitele, dodávek objednatele nebo výzisku mechanizací přes 3,5 t sypanin  do 10 km</t>
  </si>
  <si>
    <t>1769516131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</si>
  <si>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</si>
  <si>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</si>
  <si>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7,128"doprava asfaltu"</t>
  </si>
  <si>
    <t>28</t>
  </si>
  <si>
    <t>9902100500</t>
  </si>
  <si>
    <t xml:space="preserve">Doprava dodávek zhotovitele, dodávek objednatele nebo výzisku mechanizací přes 3,5 t sypanin  do 60 km</t>
  </si>
  <si>
    <t>-2070589253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</si>
  <si>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</si>
  <si>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1282,201"doprava kameniva"</t>
  </si>
  <si>
    <t>29</t>
  </si>
  <si>
    <t>9901000700</t>
  </si>
  <si>
    <t>Doprava dodávek zhotovitele, dodávek objednatele nebo výzisku mechanizací o nosnosti do 3,5 t do 100 km</t>
  </si>
  <si>
    <t>-1628007188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</si>
  <si>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</si>
  <si>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</t>
  </si>
  <si>
    <t>30</t>
  </si>
  <si>
    <t>7594305010</t>
  </si>
  <si>
    <t>Montáž součástí počítače náprav vyhodnocovací části</t>
  </si>
  <si>
    <t>512</t>
  </si>
  <si>
    <t>1448745424</t>
  </si>
  <si>
    <t>31</t>
  </si>
  <si>
    <t>7594307010</t>
  </si>
  <si>
    <t>Demontáž součástí počítače náprav vyhodnocovací části</t>
  </si>
  <si>
    <t>1518742044</t>
  </si>
  <si>
    <t>32</t>
  </si>
  <si>
    <t>7497651010</t>
  </si>
  <si>
    <t>HZS na trakčním vedení</t>
  </si>
  <si>
    <t>hod</t>
  </si>
  <si>
    <t>64</t>
  </si>
  <si>
    <t>-948188144</t>
  </si>
  <si>
    <t>33</t>
  </si>
  <si>
    <t>7497351560</t>
  </si>
  <si>
    <t>Montáž přímého ukolejnění na elektrizovaných tratích nebo v kolejových obvodech</t>
  </si>
  <si>
    <t>-905268159</t>
  </si>
  <si>
    <t>34</t>
  </si>
  <si>
    <t>7497371625</t>
  </si>
  <si>
    <t>Demontáže zařízení trakčního vedení svodu ukolejnění konstrukcí a stožárů</t>
  </si>
  <si>
    <t>-1506083997</t>
  </si>
  <si>
    <t>Demontáže zařízení trakčního vedení svodu ukolejnění konstrukcí a stožárů - demontáž stávajícího zařízení se všemi pomocnými doplňujícími úpravami</t>
  </si>
  <si>
    <t>SO 1.2 - Materiál objednatele</t>
  </si>
  <si>
    <t>5963101000</t>
  </si>
  <si>
    <t>Přejezd celopryžový pro zatížené komunikace</t>
  </si>
  <si>
    <t>-689673718</t>
  </si>
  <si>
    <t>5956213065</t>
  </si>
  <si>
    <t xml:space="preserve">Pražec betonový příčný vystrojený  užitý tv. SB 8 P</t>
  </si>
  <si>
    <t>-1401606442</t>
  </si>
  <si>
    <t>SO 2 - Km 61,455 - 61,885</t>
  </si>
  <si>
    <t>SO 2.1 - Čištění KL</t>
  </si>
  <si>
    <t>-1917268739</t>
  </si>
  <si>
    <t>85*1"Ps"</t>
  </si>
  <si>
    <t>95*1"Ls"</t>
  </si>
  <si>
    <t>45*1"Ps"</t>
  </si>
  <si>
    <t>70*1"Ls"</t>
  </si>
  <si>
    <t>-175687707</t>
  </si>
  <si>
    <t>-1710852398</t>
  </si>
  <si>
    <t>-121778774</t>
  </si>
  <si>
    <t>430*0,9</t>
  </si>
  <si>
    <t>-1839308350</t>
  </si>
  <si>
    <t>387*1,241</t>
  </si>
  <si>
    <t>330400282</t>
  </si>
  <si>
    <t>-2067781015</t>
  </si>
  <si>
    <t>709318352</t>
  </si>
  <si>
    <t>-2076145299</t>
  </si>
  <si>
    <t>480*2</t>
  </si>
  <si>
    <t>1830888066</t>
  </si>
  <si>
    <t>839565814</t>
  </si>
  <si>
    <t>300*0,5*0,2" Ps</t>
  </si>
  <si>
    <t>265*0,5*0,2"Ls"</t>
  </si>
  <si>
    <t>997928893</t>
  </si>
  <si>
    <t>290,25*1,8+56,5*1,5+14,75*1,5"KL+příkopy+stezky"</t>
  </si>
  <si>
    <t>-237025991</t>
  </si>
  <si>
    <t>629,325"odvoz odpadu na skládku"</t>
  </si>
  <si>
    <t>-59894676</t>
  </si>
  <si>
    <t>480,267"doprava kameniva"</t>
  </si>
  <si>
    <t>1346550523</t>
  </si>
  <si>
    <t>1950956032</t>
  </si>
  <si>
    <t>956989806</t>
  </si>
  <si>
    <t>SO 3 - Km 62,222 - 62,568</t>
  </si>
  <si>
    <t>SO 3.1 - Čištění KL</t>
  </si>
  <si>
    <t>2130341006</t>
  </si>
  <si>
    <t>278*1"Ps"</t>
  </si>
  <si>
    <t>138*1"Ls"</t>
  </si>
  <si>
    <t>1546050553</t>
  </si>
  <si>
    <t>-1837044543</t>
  </si>
  <si>
    <t>5905035110</t>
  </si>
  <si>
    <t>Výměna KL malou těžící mechanizací včetně lavičky lože otevřené</t>
  </si>
  <si>
    <t>-1891160266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</si>
  <si>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</si>
  <si>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pražce. 2. V cenách nejsou obsaženy náklady na podbití pražce, dodávku a doplnění kameniva.</t>
  </si>
  <si>
    <t>-2120196772</t>
  </si>
  <si>
    <t>336*0,9+18</t>
  </si>
  <si>
    <t>616514354</t>
  </si>
  <si>
    <t>320,400*1,241</t>
  </si>
  <si>
    <t>1581771815</t>
  </si>
  <si>
    <t>-403991380</t>
  </si>
  <si>
    <t>1713527964</t>
  </si>
  <si>
    <t>1368296181</t>
  </si>
  <si>
    <t>400*2</t>
  </si>
  <si>
    <t>-269210746</t>
  </si>
  <si>
    <t>-2023396966</t>
  </si>
  <si>
    <t>275*0,5*0,2" Ps</t>
  </si>
  <si>
    <t>218*0,5*0,2"Ls"</t>
  </si>
  <si>
    <t>421061228</t>
  </si>
  <si>
    <t>240,3*1,8+49,300*1,5+20,800*1,5"KL+příkopy+stezky"</t>
  </si>
  <si>
    <t>1844566599</t>
  </si>
  <si>
    <t>537,690"odvoz odpadu na skládku"</t>
  </si>
  <si>
    <t>-747051475</t>
  </si>
  <si>
    <t>397,616"doprava kameniva"</t>
  </si>
  <si>
    <t>-2071845993</t>
  </si>
  <si>
    <t>-971234585</t>
  </si>
  <si>
    <t>1802058818</t>
  </si>
  <si>
    <t>1856495202</t>
  </si>
  <si>
    <t>1112983033</t>
  </si>
  <si>
    <t>SO 4 - VRN</t>
  </si>
  <si>
    <t>SO 4.1 - VRN</t>
  </si>
  <si>
    <t>021211001</t>
  </si>
  <si>
    <t>Průzkumné práce pro opravy Doplňující laboratorní rozbor kontaminace zeminy nebo kol. lože</t>
  </si>
  <si>
    <t>1024</t>
  </si>
  <si>
    <t>1562308327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</si>
  <si>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</si>
  <si>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</si>
  <si>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</si>
  <si>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</si>
  <si>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%</t>
  </si>
  <si>
    <t>-1758016121</t>
  </si>
  <si>
    <t>022101011</t>
  </si>
  <si>
    <t>Geodetické práce Geodetické práce v průběhu opravy</t>
  </si>
  <si>
    <t>306106746</t>
  </si>
  <si>
    <t>022101021</t>
  </si>
  <si>
    <t>Geodetické práce Geodetické práce po ukončení opravy</t>
  </si>
  <si>
    <t>349210604</t>
  </si>
  <si>
    <t>022121001</t>
  </si>
  <si>
    <t>Geodetické práce Diagnostika technické infrastruktury Vytýčení trasy inženýrských sítí</t>
  </si>
  <si>
    <t>317493991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</si>
  <si>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</si>
  <si>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</si>
  <si>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</si>
  <si>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</si>
  <si>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150530800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</si>
</sst>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65420007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Čištění kolejového lože v úseku Klatovy - Přeštice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TO Přeštice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9. 1. 2020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 s.o., OŘ Plzeň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>Jung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ROUND(AG95+AG98+AG100+AG102,2)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ROUND(AS95+AS98+AS100+AS102,2)</f>
        <v>0</v>
      </c>
      <c r="AT94" s="110">
        <f>ROUND(SUM(AV94:AW94),2)</f>
        <v>0</v>
      </c>
      <c r="AU94" s="111">
        <f>ROUND(AU95+AU98+AU100+AU102,5)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ROUND(AZ95+AZ98+AZ100+AZ102,2)</f>
        <v>0</v>
      </c>
      <c r="BA94" s="110">
        <f>ROUND(BA95+BA98+BA100+BA102,2)</f>
        <v>0</v>
      </c>
      <c r="BB94" s="110">
        <f>ROUND(BB95+BB98+BB100+BB102,2)</f>
        <v>0</v>
      </c>
      <c r="BC94" s="110">
        <f>ROUND(BC95+BC98+BC100+BC102,2)</f>
        <v>0</v>
      </c>
      <c r="BD94" s="112">
        <f>ROUND(BD95+BD98+BD100+BD102,2)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16.5" customHeight="1">
      <c r="A95" s="7"/>
      <c r="B95" s="115"/>
      <c r="C95" s="116"/>
      <c r="D95" s="117" t="s">
        <v>80</v>
      </c>
      <c r="E95" s="117"/>
      <c r="F95" s="117"/>
      <c r="G95" s="117"/>
      <c r="H95" s="117"/>
      <c r="I95" s="118"/>
      <c r="J95" s="117" t="s">
        <v>81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ROUND(SUM(AG96:AG97),2)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82</v>
      </c>
      <c r="AR95" s="122"/>
      <c r="AS95" s="123">
        <f>ROUND(SUM(AS96:AS97),2)</f>
        <v>0</v>
      </c>
      <c r="AT95" s="124">
        <f>ROUND(SUM(AV95:AW95),2)</f>
        <v>0</v>
      </c>
      <c r="AU95" s="125">
        <f>ROUND(SUM(AU96:AU97),5)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ROUND(SUM(AZ96:AZ97),2)</f>
        <v>0</v>
      </c>
      <c r="BA95" s="124">
        <f>ROUND(SUM(BA96:BA97),2)</f>
        <v>0</v>
      </c>
      <c r="BB95" s="124">
        <f>ROUND(SUM(BB96:BB97),2)</f>
        <v>0</v>
      </c>
      <c r="BC95" s="124">
        <f>ROUND(SUM(BC96:BC97),2)</f>
        <v>0</v>
      </c>
      <c r="BD95" s="126">
        <f>ROUND(SUM(BD96:BD97),2)</f>
        <v>0</v>
      </c>
      <c r="BE95" s="7"/>
      <c r="BS95" s="127" t="s">
        <v>75</v>
      </c>
      <c r="BT95" s="127" t="s">
        <v>83</v>
      </c>
      <c r="BU95" s="127" t="s">
        <v>77</v>
      </c>
      <c r="BV95" s="127" t="s">
        <v>78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4" customFormat="1" ht="16.5" customHeight="1">
      <c r="A96" s="128" t="s">
        <v>86</v>
      </c>
      <c r="B96" s="66"/>
      <c r="C96" s="129"/>
      <c r="D96" s="129"/>
      <c r="E96" s="130" t="s">
        <v>87</v>
      </c>
      <c r="F96" s="130"/>
      <c r="G96" s="130"/>
      <c r="H96" s="130"/>
      <c r="I96" s="130"/>
      <c r="J96" s="129"/>
      <c r="K96" s="130" t="s">
        <v>88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'SO 1.1 - Čištění KL'!J32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89</v>
      </c>
      <c r="AR96" s="68"/>
      <c r="AS96" s="133">
        <v>0</v>
      </c>
      <c r="AT96" s="134">
        <f>ROUND(SUM(AV96:AW96),2)</f>
        <v>0</v>
      </c>
      <c r="AU96" s="135">
        <f>'SO 1.1 - Čištění KL'!P120</f>
        <v>0</v>
      </c>
      <c r="AV96" s="134">
        <f>'SO 1.1 - Čištění KL'!J35</f>
        <v>0</v>
      </c>
      <c r="AW96" s="134">
        <f>'SO 1.1 - Čištění KL'!J36</f>
        <v>0</v>
      </c>
      <c r="AX96" s="134">
        <f>'SO 1.1 - Čištění KL'!J37</f>
        <v>0</v>
      </c>
      <c r="AY96" s="134">
        <f>'SO 1.1 - Čištění KL'!J38</f>
        <v>0</v>
      </c>
      <c r="AZ96" s="134">
        <f>'SO 1.1 - Čištění KL'!F35</f>
        <v>0</v>
      </c>
      <c r="BA96" s="134">
        <f>'SO 1.1 - Čištění KL'!F36</f>
        <v>0</v>
      </c>
      <c r="BB96" s="134">
        <f>'SO 1.1 - Čištění KL'!F37</f>
        <v>0</v>
      </c>
      <c r="BC96" s="134">
        <f>'SO 1.1 - Čištění KL'!F38</f>
        <v>0</v>
      </c>
      <c r="BD96" s="136">
        <f>'SO 1.1 - Čištění KL'!F39</f>
        <v>0</v>
      </c>
      <c r="BE96" s="4"/>
      <c r="BT96" s="137" t="s">
        <v>85</v>
      </c>
      <c r="BV96" s="137" t="s">
        <v>78</v>
      </c>
      <c r="BW96" s="137" t="s">
        <v>90</v>
      </c>
      <c r="BX96" s="137" t="s">
        <v>84</v>
      </c>
      <c r="CL96" s="137" t="s">
        <v>1</v>
      </c>
    </row>
    <row r="97" s="4" customFormat="1" ht="16.5" customHeight="1">
      <c r="A97" s="128" t="s">
        <v>86</v>
      </c>
      <c r="B97" s="66"/>
      <c r="C97" s="129"/>
      <c r="D97" s="129"/>
      <c r="E97" s="130" t="s">
        <v>91</v>
      </c>
      <c r="F97" s="130"/>
      <c r="G97" s="130"/>
      <c r="H97" s="130"/>
      <c r="I97" s="130"/>
      <c r="J97" s="129"/>
      <c r="K97" s="130" t="s">
        <v>92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'SO 1.2 - Materiál objedna...'!J32</f>
        <v>0</v>
      </c>
      <c r="AH97" s="129"/>
      <c r="AI97" s="129"/>
      <c r="AJ97" s="129"/>
      <c r="AK97" s="129"/>
      <c r="AL97" s="129"/>
      <c r="AM97" s="129"/>
      <c r="AN97" s="131">
        <f>SUM(AG97,AT97)</f>
        <v>0</v>
      </c>
      <c r="AO97" s="129"/>
      <c r="AP97" s="129"/>
      <c r="AQ97" s="132" t="s">
        <v>89</v>
      </c>
      <c r="AR97" s="68"/>
      <c r="AS97" s="133">
        <v>0</v>
      </c>
      <c r="AT97" s="134">
        <f>ROUND(SUM(AV97:AW97),2)</f>
        <v>0</v>
      </c>
      <c r="AU97" s="135">
        <f>'SO 1.2 - Materiál objedna...'!P120</f>
        <v>0</v>
      </c>
      <c r="AV97" s="134">
        <f>'SO 1.2 - Materiál objedna...'!J35</f>
        <v>0</v>
      </c>
      <c r="AW97" s="134">
        <f>'SO 1.2 - Materiál objedna...'!J36</f>
        <v>0</v>
      </c>
      <c r="AX97" s="134">
        <f>'SO 1.2 - Materiál objedna...'!J37</f>
        <v>0</v>
      </c>
      <c r="AY97" s="134">
        <f>'SO 1.2 - Materiál objedna...'!J38</f>
        <v>0</v>
      </c>
      <c r="AZ97" s="134">
        <f>'SO 1.2 - Materiál objedna...'!F35</f>
        <v>0</v>
      </c>
      <c r="BA97" s="134">
        <f>'SO 1.2 - Materiál objedna...'!F36</f>
        <v>0</v>
      </c>
      <c r="BB97" s="134">
        <f>'SO 1.2 - Materiál objedna...'!F37</f>
        <v>0</v>
      </c>
      <c r="BC97" s="134">
        <f>'SO 1.2 - Materiál objedna...'!F38</f>
        <v>0</v>
      </c>
      <c r="BD97" s="136">
        <f>'SO 1.2 - Materiál objedna...'!F39</f>
        <v>0</v>
      </c>
      <c r="BE97" s="4"/>
      <c r="BT97" s="137" t="s">
        <v>85</v>
      </c>
      <c r="BV97" s="137" t="s">
        <v>78</v>
      </c>
      <c r="BW97" s="137" t="s">
        <v>93</v>
      </c>
      <c r="BX97" s="137" t="s">
        <v>84</v>
      </c>
      <c r="CL97" s="137" t="s">
        <v>1</v>
      </c>
    </row>
    <row r="98" s="7" customFormat="1" ht="16.5" customHeight="1">
      <c r="A98" s="7"/>
      <c r="B98" s="115"/>
      <c r="C98" s="116"/>
      <c r="D98" s="117" t="s">
        <v>94</v>
      </c>
      <c r="E98" s="117"/>
      <c r="F98" s="117"/>
      <c r="G98" s="117"/>
      <c r="H98" s="117"/>
      <c r="I98" s="118"/>
      <c r="J98" s="117" t="s">
        <v>95</v>
      </c>
      <c r="K98" s="117"/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9">
        <f>ROUND(AG99,2)</f>
        <v>0</v>
      </c>
      <c r="AH98" s="118"/>
      <c r="AI98" s="118"/>
      <c r="AJ98" s="118"/>
      <c r="AK98" s="118"/>
      <c r="AL98" s="118"/>
      <c r="AM98" s="118"/>
      <c r="AN98" s="120">
        <f>SUM(AG98,AT98)</f>
        <v>0</v>
      </c>
      <c r="AO98" s="118"/>
      <c r="AP98" s="118"/>
      <c r="AQ98" s="121" t="s">
        <v>82</v>
      </c>
      <c r="AR98" s="122"/>
      <c r="AS98" s="123">
        <f>ROUND(AS99,2)</f>
        <v>0</v>
      </c>
      <c r="AT98" s="124">
        <f>ROUND(SUM(AV98:AW98),2)</f>
        <v>0</v>
      </c>
      <c r="AU98" s="125">
        <f>ROUND(AU99,5)</f>
        <v>0</v>
      </c>
      <c r="AV98" s="124">
        <f>ROUND(AZ98*L29,2)</f>
        <v>0</v>
      </c>
      <c r="AW98" s="124">
        <f>ROUND(BA98*L30,2)</f>
        <v>0</v>
      </c>
      <c r="AX98" s="124">
        <f>ROUND(BB98*L29,2)</f>
        <v>0</v>
      </c>
      <c r="AY98" s="124">
        <f>ROUND(BC98*L30,2)</f>
        <v>0</v>
      </c>
      <c r="AZ98" s="124">
        <f>ROUND(AZ99,2)</f>
        <v>0</v>
      </c>
      <c r="BA98" s="124">
        <f>ROUND(BA99,2)</f>
        <v>0</v>
      </c>
      <c r="BB98" s="124">
        <f>ROUND(BB99,2)</f>
        <v>0</v>
      </c>
      <c r="BC98" s="124">
        <f>ROUND(BC99,2)</f>
        <v>0</v>
      </c>
      <c r="BD98" s="126">
        <f>ROUND(BD99,2)</f>
        <v>0</v>
      </c>
      <c r="BE98" s="7"/>
      <c r="BS98" s="127" t="s">
        <v>75</v>
      </c>
      <c r="BT98" s="127" t="s">
        <v>83</v>
      </c>
      <c r="BU98" s="127" t="s">
        <v>77</v>
      </c>
      <c r="BV98" s="127" t="s">
        <v>78</v>
      </c>
      <c r="BW98" s="127" t="s">
        <v>96</v>
      </c>
      <c r="BX98" s="127" t="s">
        <v>5</v>
      </c>
      <c r="CL98" s="127" t="s">
        <v>1</v>
      </c>
      <c r="CM98" s="127" t="s">
        <v>85</v>
      </c>
    </row>
    <row r="99" s="4" customFormat="1" ht="16.5" customHeight="1">
      <c r="A99" s="128" t="s">
        <v>86</v>
      </c>
      <c r="B99" s="66"/>
      <c r="C99" s="129"/>
      <c r="D99" s="129"/>
      <c r="E99" s="130" t="s">
        <v>97</v>
      </c>
      <c r="F99" s="130"/>
      <c r="G99" s="130"/>
      <c r="H99" s="130"/>
      <c r="I99" s="130"/>
      <c r="J99" s="129"/>
      <c r="K99" s="130" t="s">
        <v>88</v>
      </c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1">
        <f>'SO 2.1 - Čištění KL'!J32</f>
        <v>0</v>
      </c>
      <c r="AH99" s="129"/>
      <c r="AI99" s="129"/>
      <c r="AJ99" s="129"/>
      <c r="AK99" s="129"/>
      <c r="AL99" s="129"/>
      <c r="AM99" s="129"/>
      <c r="AN99" s="131">
        <f>SUM(AG99,AT99)</f>
        <v>0</v>
      </c>
      <c r="AO99" s="129"/>
      <c r="AP99" s="129"/>
      <c r="AQ99" s="132" t="s">
        <v>89</v>
      </c>
      <c r="AR99" s="68"/>
      <c r="AS99" s="133">
        <v>0</v>
      </c>
      <c r="AT99" s="134">
        <f>ROUND(SUM(AV99:AW99),2)</f>
        <v>0</v>
      </c>
      <c r="AU99" s="135">
        <f>'SO 2.1 - Čištění KL'!P120</f>
        <v>0</v>
      </c>
      <c r="AV99" s="134">
        <f>'SO 2.1 - Čištění KL'!J35</f>
        <v>0</v>
      </c>
      <c r="AW99" s="134">
        <f>'SO 2.1 - Čištění KL'!J36</f>
        <v>0</v>
      </c>
      <c r="AX99" s="134">
        <f>'SO 2.1 - Čištění KL'!J37</f>
        <v>0</v>
      </c>
      <c r="AY99" s="134">
        <f>'SO 2.1 - Čištění KL'!J38</f>
        <v>0</v>
      </c>
      <c r="AZ99" s="134">
        <f>'SO 2.1 - Čištění KL'!F35</f>
        <v>0</v>
      </c>
      <c r="BA99" s="134">
        <f>'SO 2.1 - Čištění KL'!F36</f>
        <v>0</v>
      </c>
      <c r="BB99" s="134">
        <f>'SO 2.1 - Čištění KL'!F37</f>
        <v>0</v>
      </c>
      <c r="BC99" s="134">
        <f>'SO 2.1 - Čištění KL'!F38</f>
        <v>0</v>
      </c>
      <c r="BD99" s="136">
        <f>'SO 2.1 - Čištění KL'!F39</f>
        <v>0</v>
      </c>
      <c r="BE99" s="4"/>
      <c r="BT99" s="137" t="s">
        <v>85</v>
      </c>
      <c r="BV99" s="137" t="s">
        <v>78</v>
      </c>
      <c r="BW99" s="137" t="s">
        <v>98</v>
      </c>
      <c r="BX99" s="137" t="s">
        <v>96</v>
      </c>
      <c r="CL99" s="137" t="s">
        <v>1</v>
      </c>
    </row>
    <row r="100" s="7" customFormat="1" ht="16.5" customHeight="1">
      <c r="A100" s="7"/>
      <c r="B100" s="115"/>
      <c r="C100" s="116"/>
      <c r="D100" s="117" t="s">
        <v>99</v>
      </c>
      <c r="E100" s="117"/>
      <c r="F100" s="117"/>
      <c r="G100" s="117"/>
      <c r="H100" s="117"/>
      <c r="I100" s="118"/>
      <c r="J100" s="117" t="s">
        <v>100</v>
      </c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ROUND(AG101,2)</f>
        <v>0</v>
      </c>
      <c r="AH100" s="118"/>
      <c r="AI100" s="118"/>
      <c r="AJ100" s="118"/>
      <c r="AK100" s="118"/>
      <c r="AL100" s="118"/>
      <c r="AM100" s="118"/>
      <c r="AN100" s="120">
        <f>SUM(AG100,AT100)</f>
        <v>0</v>
      </c>
      <c r="AO100" s="118"/>
      <c r="AP100" s="118"/>
      <c r="AQ100" s="121" t="s">
        <v>82</v>
      </c>
      <c r="AR100" s="122"/>
      <c r="AS100" s="123">
        <f>ROUND(AS101,2)</f>
        <v>0</v>
      </c>
      <c r="AT100" s="124">
        <f>ROUND(SUM(AV100:AW100),2)</f>
        <v>0</v>
      </c>
      <c r="AU100" s="125">
        <f>ROUND(AU101,5)</f>
        <v>0</v>
      </c>
      <c r="AV100" s="124">
        <f>ROUND(AZ100*L29,2)</f>
        <v>0</v>
      </c>
      <c r="AW100" s="124">
        <f>ROUND(BA100*L30,2)</f>
        <v>0</v>
      </c>
      <c r="AX100" s="124">
        <f>ROUND(BB100*L29,2)</f>
        <v>0</v>
      </c>
      <c r="AY100" s="124">
        <f>ROUND(BC100*L30,2)</f>
        <v>0</v>
      </c>
      <c r="AZ100" s="124">
        <f>ROUND(AZ101,2)</f>
        <v>0</v>
      </c>
      <c r="BA100" s="124">
        <f>ROUND(BA101,2)</f>
        <v>0</v>
      </c>
      <c r="BB100" s="124">
        <f>ROUND(BB101,2)</f>
        <v>0</v>
      </c>
      <c r="BC100" s="124">
        <f>ROUND(BC101,2)</f>
        <v>0</v>
      </c>
      <c r="BD100" s="126">
        <f>ROUND(BD101,2)</f>
        <v>0</v>
      </c>
      <c r="BE100" s="7"/>
      <c r="BS100" s="127" t="s">
        <v>75</v>
      </c>
      <c r="BT100" s="127" t="s">
        <v>83</v>
      </c>
      <c r="BU100" s="127" t="s">
        <v>77</v>
      </c>
      <c r="BV100" s="127" t="s">
        <v>78</v>
      </c>
      <c r="BW100" s="127" t="s">
        <v>101</v>
      </c>
      <c r="BX100" s="127" t="s">
        <v>5</v>
      </c>
      <c r="CL100" s="127" t="s">
        <v>1</v>
      </c>
      <c r="CM100" s="127" t="s">
        <v>85</v>
      </c>
    </row>
    <row r="101" s="4" customFormat="1" ht="16.5" customHeight="1">
      <c r="A101" s="128" t="s">
        <v>86</v>
      </c>
      <c r="B101" s="66"/>
      <c r="C101" s="129"/>
      <c r="D101" s="129"/>
      <c r="E101" s="130" t="s">
        <v>102</v>
      </c>
      <c r="F101" s="130"/>
      <c r="G101" s="130"/>
      <c r="H101" s="130"/>
      <c r="I101" s="130"/>
      <c r="J101" s="129"/>
      <c r="K101" s="130" t="s">
        <v>88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'SO 3.1 - Čištění KL'!J32</f>
        <v>0</v>
      </c>
      <c r="AH101" s="129"/>
      <c r="AI101" s="129"/>
      <c r="AJ101" s="129"/>
      <c r="AK101" s="129"/>
      <c r="AL101" s="129"/>
      <c r="AM101" s="129"/>
      <c r="AN101" s="131">
        <f>SUM(AG101,AT101)</f>
        <v>0</v>
      </c>
      <c r="AO101" s="129"/>
      <c r="AP101" s="129"/>
      <c r="AQ101" s="132" t="s">
        <v>89</v>
      </c>
      <c r="AR101" s="68"/>
      <c r="AS101" s="133">
        <v>0</v>
      </c>
      <c r="AT101" s="134">
        <f>ROUND(SUM(AV101:AW101),2)</f>
        <v>0</v>
      </c>
      <c r="AU101" s="135">
        <f>'SO 3.1 - Čištění KL'!P120</f>
        <v>0</v>
      </c>
      <c r="AV101" s="134">
        <f>'SO 3.1 - Čištění KL'!J35</f>
        <v>0</v>
      </c>
      <c r="AW101" s="134">
        <f>'SO 3.1 - Čištění KL'!J36</f>
        <v>0</v>
      </c>
      <c r="AX101" s="134">
        <f>'SO 3.1 - Čištění KL'!J37</f>
        <v>0</v>
      </c>
      <c r="AY101" s="134">
        <f>'SO 3.1 - Čištění KL'!J38</f>
        <v>0</v>
      </c>
      <c r="AZ101" s="134">
        <f>'SO 3.1 - Čištění KL'!F35</f>
        <v>0</v>
      </c>
      <c r="BA101" s="134">
        <f>'SO 3.1 - Čištění KL'!F36</f>
        <v>0</v>
      </c>
      <c r="BB101" s="134">
        <f>'SO 3.1 - Čištění KL'!F37</f>
        <v>0</v>
      </c>
      <c r="BC101" s="134">
        <f>'SO 3.1 - Čištění KL'!F38</f>
        <v>0</v>
      </c>
      <c r="BD101" s="136">
        <f>'SO 3.1 - Čištění KL'!F39</f>
        <v>0</v>
      </c>
      <c r="BE101" s="4"/>
      <c r="BT101" s="137" t="s">
        <v>85</v>
      </c>
      <c r="BV101" s="137" t="s">
        <v>78</v>
      </c>
      <c r="BW101" s="137" t="s">
        <v>103</v>
      </c>
      <c r="BX101" s="137" t="s">
        <v>101</v>
      </c>
      <c r="CL101" s="137" t="s">
        <v>1</v>
      </c>
    </row>
    <row r="102" s="7" customFormat="1" ht="16.5" customHeight="1">
      <c r="A102" s="7"/>
      <c r="B102" s="115"/>
      <c r="C102" s="116"/>
      <c r="D102" s="117" t="s">
        <v>104</v>
      </c>
      <c r="E102" s="117"/>
      <c r="F102" s="117"/>
      <c r="G102" s="117"/>
      <c r="H102" s="117"/>
      <c r="I102" s="118"/>
      <c r="J102" s="117" t="s">
        <v>105</v>
      </c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9">
        <f>ROUND(AG103,2)</f>
        <v>0</v>
      </c>
      <c r="AH102" s="118"/>
      <c r="AI102" s="118"/>
      <c r="AJ102" s="118"/>
      <c r="AK102" s="118"/>
      <c r="AL102" s="118"/>
      <c r="AM102" s="118"/>
      <c r="AN102" s="120">
        <f>SUM(AG102,AT102)</f>
        <v>0</v>
      </c>
      <c r="AO102" s="118"/>
      <c r="AP102" s="118"/>
      <c r="AQ102" s="121" t="s">
        <v>82</v>
      </c>
      <c r="AR102" s="122"/>
      <c r="AS102" s="123">
        <f>ROUND(AS103,2)</f>
        <v>0</v>
      </c>
      <c r="AT102" s="124">
        <f>ROUND(SUM(AV102:AW102),2)</f>
        <v>0</v>
      </c>
      <c r="AU102" s="125">
        <f>ROUND(AU103,5)</f>
        <v>0</v>
      </c>
      <c r="AV102" s="124">
        <f>ROUND(AZ102*L29,2)</f>
        <v>0</v>
      </c>
      <c r="AW102" s="124">
        <f>ROUND(BA102*L30,2)</f>
        <v>0</v>
      </c>
      <c r="AX102" s="124">
        <f>ROUND(BB102*L29,2)</f>
        <v>0</v>
      </c>
      <c r="AY102" s="124">
        <f>ROUND(BC102*L30,2)</f>
        <v>0</v>
      </c>
      <c r="AZ102" s="124">
        <f>ROUND(AZ103,2)</f>
        <v>0</v>
      </c>
      <c r="BA102" s="124">
        <f>ROUND(BA103,2)</f>
        <v>0</v>
      </c>
      <c r="BB102" s="124">
        <f>ROUND(BB103,2)</f>
        <v>0</v>
      </c>
      <c r="BC102" s="124">
        <f>ROUND(BC103,2)</f>
        <v>0</v>
      </c>
      <c r="BD102" s="126">
        <f>ROUND(BD103,2)</f>
        <v>0</v>
      </c>
      <c r="BE102" s="7"/>
      <c r="BS102" s="127" t="s">
        <v>75</v>
      </c>
      <c r="BT102" s="127" t="s">
        <v>83</v>
      </c>
      <c r="BU102" s="127" t="s">
        <v>77</v>
      </c>
      <c r="BV102" s="127" t="s">
        <v>78</v>
      </c>
      <c r="BW102" s="127" t="s">
        <v>106</v>
      </c>
      <c r="BX102" s="127" t="s">
        <v>5</v>
      </c>
      <c r="CL102" s="127" t="s">
        <v>1</v>
      </c>
      <c r="CM102" s="127" t="s">
        <v>85</v>
      </c>
    </row>
    <row r="103" s="4" customFormat="1" ht="16.5" customHeight="1">
      <c r="A103" s="128" t="s">
        <v>86</v>
      </c>
      <c r="B103" s="66"/>
      <c r="C103" s="129"/>
      <c r="D103" s="129"/>
      <c r="E103" s="130" t="s">
        <v>107</v>
      </c>
      <c r="F103" s="130"/>
      <c r="G103" s="130"/>
      <c r="H103" s="130"/>
      <c r="I103" s="130"/>
      <c r="J103" s="129"/>
      <c r="K103" s="130" t="s">
        <v>105</v>
      </c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1">
        <f>'SO 4.1 - VRN'!J32</f>
        <v>0</v>
      </c>
      <c r="AH103" s="129"/>
      <c r="AI103" s="129"/>
      <c r="AJ103" s="129"/>
      <c r="AK103" s="129"/>
      <c r="AL103" s="129"/>
      <c r="AM103" s="129"/>
      <c r="AN103" s="131">
        <f>SUM(AG103,AT103)</f>
        <v>0</v>
      </c>
      <c r="AO103" s="129"/>
      <c r="AP103" s="129"/>
      <c r="AQ103" s="132" t="s">
        <v>89</v>
      </c>
      <c r="AR103" s="68"/>
      <c r="AS103" s="138">
        <v>0</v>
      </c>
      <c r="AT103" s="139">
        <f>ROUND(SUM(AV103:AW103),2)</f>
        <v>0</v>
      </c>
      <c r="AU103" s="140">
        <f>'SO 4.1 - VRN'!P120</f>
        <v>0</v>
      </c>
      <c r="AV103" s="139">
        <f>'SO 4.1 - VRN'!J35</f>
        <v>0</v>
      </c>
      <c r="AW103" s="139">
        <f>'SO 4.1 - VRN'!J36</f>
        <v>0</v>
      </c>
      <c r="AX103" s="139">
        <f>'SO 4.1 - VRN'!J37</f>
        <v>0</v>
      </c>
      <c r="AY103" s="139">
        <f>'SO 4.1 - VRN'!J38</f>
        <v>0</v>
      </c>
      <c r="AZ103" s="139">
        <f>'SO 4.1 - VRN'!F35</f>
        <v>0</v>
      </c>
      <c r="BA103" s="139">
        <f>'SO 4.1 - VRN'!F36</f>
        <v>0</v>
      </c>
      <c r="BB103" s="139">
        <f>'SO 4.1 - VRN'!F37</f>
        <v>0</v>
      </c>
      <c r="BC103" s="139">
        <f>'SO 4.1 - VRN'!F38</f>
        <v>0</v>
      </c>
      <c r="BD103" s="141">
        <f>'SO 4.1 - VRN'!F39</f>
        <v>0</v>
      </c>
      <c r="BE103" s="4"/>
      <c r="BT103" s="137" t="s">
        <v>85</v>
      </c>
      <c r="BV103" s="137" t="s">
        <v>78</v>
      </c>
      <c r="BW103" s="137" t="s">
        <v>108</v>
      </c>
      <c r="BX103" s="137" t="s">
        <v>106</v>
      </c>
      <c r="CL103" s="137" t="s">
        <v>1</v>
      </c>
    </row>
    <row r="104" s="2" customFormat="1" ht="30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40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="2" customFormat="1" ht="6.96" customHeight="1">
      <c r="A105" s="34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40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</sheetData>
  <sheetProtection sheet="1" formatColumns="0" formatRows="0" objects="1" scenarios="1" spinCount="100000" saltValue="D++ryVRWoFlfn16hlutGQxK4PTDMXljebnTcy+Kz+m2C08go7u+ENWjoIfPughkPKu5/gcu2e+tqUHIdMvjrCQ==" hashValue="44d/6fdj7LOajtUGdD0/C7PILiUuI3xelTJwiemQ0Kz184O/+1KpJ3IvwAHGyYgYJv/+kmaJQzG+IdV3Mjuz2w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D102:H102"/>
    <mergeCell ref="J102:AF102"/>
    <mergeCell ref="AN103:AP103"/>
    <mergeCell ref="AG103:AM103"/>
    <mergeCell ref="E103:I103"/>
    <mergeCell ref="K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1.1 - Čištění KL'!C2" display="/"/>
    <hyperlink ref="A97" location="'SO 1.2 - Materiál objedna...'!C2" display="/"/>
    <hyperlink ref="A99" location="'SO 2.1 - Čištění KL'!C2" display="/"/>
    <hyperlink ref="A101" location="'SO 3.1 - Čištění KL'!C2" display="/"/>
    <hyperlink ref="A103" location="'SO 4.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>Čištění kolejového lože v úseku Klatovy - Přeštice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110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111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112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113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9. 1. 2020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ROUND((SUM(BE120:BE242)),  2)</f>
        <v>0</v>
      </c>
      <c r="G35" s="34"/>
      <c r="H35" s="34"/>
      <c r="I35" s="167">
        <v>0.20999999999999999</v>
      </c>
      <c r="J35" s="166">
        <f>ROUND(((SUM(BE120:BE242))*I35),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ROUND((SUM(BF120:BF242)),  2)</f>
        <v>0</v>
      </c>
      <c r="G36" s="34"/>
      <c r="H36" s="34"/>
      <c r="I36" s="167">
        <v>0.14999999999999999</v>
      </c>
      <c r="J36" s="166">
        <f>ROUND(((SUM(BF120:BF242))*I36),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ROUND((SUM(BG120:BG242)),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ROUND((SUM(BH120:BH242)),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ROUND((SUM(BI120:BI242)),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Čištění kolejového lože v úseku Klatovy - Přeštice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110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111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1.1 - Čištění KL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Přeštice</v>
      </c>
      <c r="G91" s="36"/>
      <c r="H91" s="36"/>
      <c r="I91" s="152" t="s">
        <v>22</v>
      </c>
      <c r="J91" s="75" t="str">
        <f>IF(J14="","",J14)</f>
        <v>9. 1. 2020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 s.o.,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115</v>
      </c>
      <c r="D96" s="194"/>
      <c r="E96" s="194"/>
      <c r="F96" s="194"/>
      <c r="G96" s="194"/>
      <c r="H96" s="194"/>
      <c r="I96" s="195"/>
      <c r="J96" s="196" t="s">
        <v>116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>Čištění kolejového lože v úseku Klatovy - Přeštice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110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111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1.1 - Čištění KL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Přeštice</v>
      </c>
      <c r="G114" s="36"/>
      <c r="H114" s="36"/>
      <c r="I114" s="152" t="s">
        <v>22</v>
      </c>
      <c r="J114" s="75" t="str">
        <f>IF(J14="","",J14)</f>
        <v>9. 1. 2020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 s.o.,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120</v>
      </c>
      <c r="D119" s="201" t="s">
        <v>61</v>
      </c>
      <c r="E119" s="201" t="s">
        <v>57</v>
      </c>
      <c r="F119" s="201" t="s">
        <v>58</v>
      </c>
      <c r="G119" s="201" t="s">
        <v>121</v>
      </c>
      <c r="H119" s="201" t="s">
        <v>122</v>
      </c>
      <c r="I119" s="202" t="s">
        <v>123</v>
      </c>
      <c r="J119" s="203" t="s">
        <v>116</v>
      </c>
      <c r="K119" s="204" t="s">
        <v>124</v>
      </c>
      <c r="L119" s="205"/>
      <c r="M119" s="96" t="s">
        <v>1</v>
      </c>
      <c r="N119" s="97" t="s">
        <v>40</v>
      </c>
      <c r="O119" s="97" t="s">
        <v>125</v>
      </c>
      <c r="P119" s="97" t="s">
        <v>126</v>
      </c>
      <c r="Q119" s="97" t="s">
        <v>127</v>
      </c>
      <c r="R119" s="97" t="s">
        <v>128</v>
      </c>
      <c r="S119" s="97" t="s">
        <v>129</v>
      </c>
      <c r="T119" s="98" t="s">
        <v>130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131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SUM(P121:P242)</f>
        <v>0</v>
      </c>
      <c r="Q120" s="100"/>
      <c r="R120" s="208">
        <f>SUM(R121:R242)</f>
        <v>1289.3817999999999</v>
      </c>
      <c r="S120" s="100"/>
      <c r="T120" s="209">
        <f>SUM(T121:T242)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118</v>
      </c>
      <c r="BK120" s="210">
        <f>SUM(BK121:BK242)</f>
        <v>0</v>
      </c>
    </row>
    <row r="121" s="2" customFormat="1" ht="16.5" customHeight="1">
      <c r="A121" s="34"/>
      <c r="B121" s="35"/>
      <c r="C121" s="211" t="s">
        <v>83</v>
      </c>
      <c r="D121" s="211" t="s">
        <v>132</v>
      </c>
      <c r="E121" s="212" t="s">
        <v>133</v>
      </c>
      <c r="F121" s="213" t="s">
        <v>134</v>
      </c>
      <c r="G121" s="214" t="s">
        <v>135</v>
      </c>
      <c r="H121" s="215">
        <v>1386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136</v>
      </c>
      <c r="AT121" s="223" t="s">
        <v>132</v>
      </c>
      <c r="AU121" s="223" t="s">
        <v>76</v>
      </c>
      <c r="AY121" s="13" t="s">
        <v>137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136</v>
      </c>
      <c r="BM121" s="223" t="s">
        <v>138</v>
      </c>
    </row>
    <row r="122" s="2" customFormat="1">
      <c r="A122" s="34"/>
      <c r="B122" s="35"/>
      <c r="C122" s="36"/>
      <c r="D122" s="225" t="s">
        <v>139</v>
      </c>
      <c r="E122" s="36"/>
      <c r="F122" s="226" t="s">
        <v>140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139</v>
      </c>
      <c r="AU122" s="13" t="s">
        <v>76</v>
      </c>
    </row>
    <row r="123" s="2" customFormat="1">
      <c r="A123" s="34"/>
      <c r="B123" s="35"/>
      <c r="C123" s="36"/>
      <c r="D123" s="225" t="s">
        <v>141</v>
      </c>
      <c r="E123" s="36"/>
      <c r="F123" s="229" t="s">
        <v>142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141</v>
      </c>
      <c r="AU123" s="13" t="s">
        <v>76</v>
      </c>
    </row>
    <row r="124" s="10" customFormat="1">
      <c r="A124" s="10"/>
      <c r="B124" s="230"/>
      <c r="C124" s="231"/>
      <c r="D124" s="225" t="s">
        <v>143</v>
      </c>
      <c r="E124" s="232" t="s">
        <v>1</v>
      </c>
      <c r="F124" s="233" t="s">
        <v>144</v>
      </c>
      <c r="G124" s="231"/>
      <c r="H124" s="234">
        <v>405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143</v>
      </c>
      <c r="AU124" s="240" t="s">
        <v>76</v>
      </c>
      <c r="AV124" s="10" t="s">
        <v>85</v>
      </c>
      <c r="AW124" s="10" t="s">
        <v>32</v>
      </c>
      <c r="AX124" s="10" t="s">
        <v>76</v>
      </c>
      <c r="AY124" s="240" t="s">
        <v>137</v>
      </c>
    </row>
    <row r="125" s="10" customFormat="1">
      <c r="A125" s="10"/>
      <c r="B125" s="230"/>
      <c r="C125" s="231"/>
      <c r="D125" s="225" t="s">
        <v>143</v>
      </c>
      <c r="E125" s="232" t="s">
        <v>1</v>
      </c>
      <c r="F125" s="233" t="s">
        <v>145</v>
      </c>
      <c r="G125" s="231"/>
      <c r="H125" s="234">
        <v>175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40" t="s">
        <v>143</v>
      </c>
      <c r="AU125" s="240" t="s">
        <v>76</v>
      </c>
      <c r="AV125" s="10" t="s">
        <v>85</v>
      </c>
      <c r="AW125" s="10" t="s">
        <v>32</v>
      </c>
      <c r="AX125" s="10" t="s">
        <v>76</v>
      </c>
      <c r="AY125" s="240" t="s">
        <v>137</v>
      </c>
    </row>
    <row r="126" s="10" customFormat="1">
      <c r="A126" s="10"/>
      <c r="B126" s="230"/>
      <c r="C126" s="231"/>
      <c r="D126" s="225" t="s">
        <v>143</v>
      </c>
      <c r="E126" s="232" t="s">
        <v>1</v>
      </c>
      <c r="F126" s="233" t="s">
        <v>146</v>
      </c>
      <c r="G126" s="231"/>
      <c r="H126" s="234">
        <v>403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40" t="s">
        <v>143</v>
      </c>
      <c r="AU126" s="240" t="s">
        <v>76</v>
      </c>
      <c r="AV126" s="10" t="s">
        <v>85</v>
      </c>
      <c r="AW126" s="10" t="s">
        <v>32</v>
      </c>
      <c r="AX126" s="10" t="s">
        <v>76</v>
      </c>
      <c r="AY126" s="240" t="s">
        <v>137</v>
      </c>
    </row>
    <row r="127" s="10" customFormat="1">
      <c r="A127" s="10"/>
      <c r="B127" s="230"/>
      <c r="C127" s="231"/>
      <c r="D127" s="225" t="s">
        <v>143</v>
      </c>
      <c r="E127" s="232" t="s">
        <v>1</v>
      </c>
      <c r="F127" s="233" t="s">
        <v>147</v>
      </c>
      <c r="G127" s="231"/>
      <c r="H127" s="234">
        <v>403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40" t="s">
        <v>143</v>
      </c>
      <c r="AU127" s="240" t="s">
        <v>76</v>
      </c>
      <c r="AV127" s="10" t="s">
        <v>85</v>
      </c>
      <c r="AW127" s="10" t="s">
        <v>32</v>
      </c>
      <c r="AX127" s="10" t="s">
        <v>76</v>
      </c>
      <c r="AY127" s="240" t="s">
        <v>137</v>
      </c>
    </row>
    <row r="128" s="11" customFormat="1">
      <c r="A128" s="11"/>
      <c r="B128" s="241"/>
      <c r="C128" s="242"/>
      <c r="D128" s="225" t="s">
        <v>143</v>
      </c>
      <c r="E128" s="243" t="s">
        <v>1</v>
      </c>
      <c r="F128" s="244" t="s">
        <v>148</v>
      </c>
      <c r="G128" s="242"/>
      <c r="H128" s="245">
        <v>1386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51" t="s">
        <v>143</v>
      </c>
      <c r="AU128" s="251" t="s">
        <v>76</v>
      </c>
      <c r="AV128" s="11" t="s">
        <v>136</v>
      </c>
      <c r="AW128" s="11" t="s">
        <v>32</v>
      </c>
      <c r="AX128" s="11" t="s">
        <v>83</v>
      </c>
      <c r="AY128" s="251" t="s">
        <v>137</v>
      </c>
    </row>
    <row r="129" s="2" customFormat="1" ht="16.5" customHeight="1">
      <c r="A129" s="34"/>
      <c r="B129" s="35"/>
      <c r="C129" s="211" t="s">
        <v>85</v>
      </c>
      <c r="D129" s="211" t="s">
        <v>132</v>
      </c>
      <c r="E129" s="212" t="s">
        <v>149</v>
      </c>
      <c r="F129" s="213" t="s">
        <v>150</v>
      </c>
      <c r="G129" s="214" t="s">
        <v>151</v>
      </c>
      <c r="H129" s="215">
        <v>3.5</v>
      </c>
      <c r="I129" s="216"/>
      <c r="J129" s="217">
        <f>ROUND(I129*H129,2)</f>
        <v>0</v>
      </c>
      <c r="K129" s="218"/>
      <c r="L129" s="40"/>
      <c r="M129" s="219" t="s">
        <v>1</v>
      </c>
      <c r="N129" s="220" t="s">
        <v>41</v>
      </c>
      <c r="O129" s="87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136</v>
      </c>
      <c r="AT129" s="223" t="s">
        <v>132</v>
      </c>
      <c r="AU129" s="223" t="s">
        <v>76</v>
      </c>
      <c r="AY129" s="13" t="s">
        <v>137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136</v>
      </c>
      <c r="BM129" s="223" t="s">
        <v>152</v>
      </c>
    </row>
    <row r="130" s="2" customFormat="1">
      <c r="A130" s="34"/>
      <c r="B130" s="35"/>
      <c r="C130" s="36"/>
      <c r="D130" s="225" t="s">
        <v>139</v>
      </c>
      <c r="E130" s="36"/>
      <c r="F130" s="226" t="s">
        <v>153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139</v>
      </c>
      <c r="AU130" s="13" t="s">
        <v>76</v>
      </c>
    </row>
    <row r="131" s="2" customFormat="1">
      <c r="A131" s="34"/>
      <c r="B131" s="35"/>
      <c r="C131" s="36"/>
      <c r="D131" s="225" t="s">
        <v>141</v>
      </c>
      <c r="E131" s="36"/>
      <c r="F131" s="229" t="s">
        <v>154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141</v>
      </c>
      <c r="AU131" s="13" t="s">
        <v>76</v>
      </c>
    </row>
    <row r="132" s="10" customFormat="1">
      <c r="A132" s="10"/>
      <c r="B132" s="230"/>
      <c r="C132" s="231"/>
      <c r="D132" s="225" t="s">
        <v>143</v>
      </c>
      <c r="E132" s="232" t="s">
        <v>1</v>
      </c>
      <c r="F132" s="233" t="s">
        <v>155</v>
      </c>
      <c r="G132" s="231"/>
      <c r="H132" s="234">
        <v>3.5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40" t="s">
        <v>143</v>
      </c>
      <c r="AU132" s="240" t="s">
        <v>76</v>
      </c>
      <c r="AV132" s="10" t="s">
        <v>85</v>
      </c>
      <c r="AW132" s="10" t="s">
        <v>32</v>
      </c>
      <c r="AX132" s="10" t="s">
        <v>83</v>
      </c>
      <c r="AY132" s="240" t="s">
        <v>137</v>
      </c>
    </row>
    <row r="133" s="2" customFormat="1" ht="16.5" customHeight="1">
      <c r="A133" s="34"/>
      <c r="B133" s="35"/>
      <c r="C133" s="211" t="s">
        <v>156</v>
      </c>
      <c r="D133" s="211" t="s">
        <v>132</v>
      </c>
      <c r="E133" s="212" t="s">
        <v>157</v>
      </c>
      <c r="F133" s="213" t="s">
        <v>158</v>
      </c>
      <c r="G133" s="214" t="s">
        <v>159</v>
      </c>
      <c r="H133" s="215">
        <v>1.1479999999999999</v>
      </c>
      <c r="I133" s="216"/>
      <c r="J133" s="217">
        <f>ROUND(I133*H133,2)</f>
        <v>0</v>
      </c>
      <c r="K133" s="218"/>
      <c r="L133" s="40"/>
      <c r="M133" s="219" t="s">
        <v>1</v>
      </c>
      <c r="N133" s="220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136</v>
      </c>
      <c r="AT133" s="223" t="s">
        <v>132</v>
      </c>
      <c r="AU133" s="223" t="s">
        <v>76</v>
      </c>
      <c r="AY133" s="13" t="s">
        <v>137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136</v>
      </c>
      <c r="BM133" s="223" t="s">
        <v>160</v>
      </c>
    </row>
    <row r="134" s="2" customFormat="1">
      <c r="A134" s="34"/>
      <c r="B134" s="35"/>
      <c r="C134" s="36"/>
      <c r="D134" s="225" t="s">
        <v>139</v>
      </c>
      <c r="E134" s="36"/>
      <c r="F134" s="226" t="s">
        <v>161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139</v>
      </c>
      <c r="AU134" s="13" t="s">
        <v>76</v>
      </c>
    </row>
    <row r="135" s="2" customFormat="1">
      <c r="A135" s="34"/>
      <c r="B135" s="35"/>
      <c r="C135" s="36"/>
      <c r="D135" s="225" t="s">
        <v>141</v>
      </c>
      <c r="E135" s="36"/>
      <c r="F135" s="229" t="s">
        <v>162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141</v>
      </c>
      <c r="AU135" s="13" t="s">
        <v>76</v>
      </c>
    </row>
    <row r="136" s="2" customFormat="1" ht="16.5" customHeight="1">
      <c r="A136" s="34"/>
      <c r="B136" s="35"/>
      <c r="C136" s="211" t="s">
        <v>136</v>
      </c>
      <c r="D136" s="211" t="s">
        <v>132</v>
      </c>
      <c r="E136" s="212" t="s">
        <v>163</v>
      </c>
      <c r="F136" s="213" t="s">
        <v>164</v>
      </c>
      <c r="G136" s="214" t="s">
        <v>151</v>
      </c>
      <c r="H136" s="215">
        <v>1033.2000000000001</v>
      </c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136</v>
      </c>
      <c r="AT136" s="223" t="s">
        <v>132</v>
      </c>
      <c r="AU136" s="223" t="s">
        <v>76</v>
      </c>
      <c r="AY136" s="13" t="s">
        <v>137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136</v>
      </c>
      <c r="BM136" s="223" t="s">
        <v>165</v>
      </c>
    </row>
    <row r="137" s="2" customFormat="1">
      <c r="A137" s="34"/>
      <c r="B137" s="35"/>
      <c r="C137" s="36"/>
      <c r="D137" s="225" t="s">
        <v>139</v>
      </c>
      <c r="E137" s="36"/>
      <c r="F137" s="226" t="s">
        <v>166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139</v>
      </c>
      <c r="AU137" s="13" t="s">
        <v>76</v>
      </c>
    </row>
    <row r="138" s="2" customFormat="1">
      <c r="A138" s="34"/>
      <c r="B138" s="35"/>
      <c r="C138" s="36"/>
      <c r="D138" s="225" t="s">
        <v>141</v>
      </c>
      <c r="E138" s="36"/>
      <c r="F138" s="229" t="s">
        <v>167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141</v>
      </c>
      <c r="AU138" s="13" t="s">
        <v>76</v>
      </c>
    </row>
    <row r="139" s="10" customFormat="1">
      <c r="A139" s="10"/>
      <c r="B139" s="230"/>
      <c r="C139" s="231"/>
      <c r="D139" s="225" t="s">
        <v>143</v>
      </c>
      <c r="E139" s="232" t="s">
        <v>1</v>
      </c>
      <c r="F139" s="233" t="s">
        <v>168</v>
      </c>
      <c r="G139" s="231"/>
      <c r="H139" s="234">
        <v>1033.2000000000001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40" t="s">
        <v>143</v>
      </c>
      <c r="AU139" s="240" t="s">
        <v>76</v>
      </c>
      <c r="AV139" s="10" t="s">
        <v>85</v>
      </c>
      <c r="AW139" s="10" t="s">
        <v>32</v>
      </c>
      <c r="AX139" s="10" t="s">
        <v>83</v>
      </c>
      <c r="AY139" s="240" t="s">
        <v>137</v>
      </c>
    </row>
    <row r="140" s="2" customFormat="1" ht="16.5" customHeight="1">
      <c r="A140" s="34"/>
      <c r="B140" s="35"/>
      <c r="C140" s="252" t="s">
        <v>169</v>
      </c>
      <c r="D140" s="252" t="s">
        <v>170</v>
      </c>
      <c r="E140" s="253" t="s">
        <v>171</v>
      </c>
      <c r="F140" s="254" t="s">
        <v>172</v>
      </c>
      <c r="G140" s="255" t="s">
        <v>173</v>
      </c>
      <c r="H140" s="256">
        <v>1282.201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41</v>
      </c>
      <c r="O140" s="87"/>
      <c r="P140" s="221">
        <f>O140*H140</f>
        <v>0</v>
      </c>
      <c r="Q140" s="221">
        <v>1</v>
      </c>
      <c r="R140" s="221">
        <f>Q140*H140</f>
        <v>1282.201</v>
      </c>
      <c r="S140" s="221">
        <v>0</v>
      </c>
      <c r="T140" s="2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3" t="s">
        <v>174</v>
      </c>
      <c r="AT140" s="223" t="s">
        <v>170</v>
      </c>
      <c r="AU140" s="223" t="s">
        <v>76</v>
      </c>
      <c r="AY140" s="13" t="s">
        <v>137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3" t="s">
        <v>83</v>
      </c>
      <c r="BK140" s="224">
        <f>ROUND(I140*H140,2)</f>
        <v>0</v>
      </c>
      <c r="BL140" s="13" t="s">
        <v>174</v>
      </c>
      <c r="BM140" s="223" t="s">
        <v>175</v>
      </c>
    </row>
    <row r="141" s="2" customFormat="1">
      <c r="A141" s="34"/>
      <c r="B141" s="35"/>
      <c r="C141" s="36"/>
      <c r="D141" s="225" t="s">
        <v>139</v>
      </c>
      <c r="E141" s="36"/>
      <c r="F141" s="226" t="s">
        <v>172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139</v>
      </c>
      <c r="AU141" s="13" t="s">
        <v>76</v>
      </c>
    </row>
    <row r="142" s="10" customFormat="1">
      <c r="A142" s="10"/>
      <c r="B142" s="230"/>
      <c r="C142" s="231"/>
      <c r="D142" s="225" t="s">
        <v>143</v>
      </c>
      <c r="E142" s="232" t="s">
        <v>1</v>
      </c>
      <c r="F142" s="233" t="s">
        <v>176</v>
      </c>
      <c r="G142" s="231"/>
      <c r="H142" s="234">
        <v>1282.201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40" t="s">
        <v>143</v>
      </c>
      <c r="AU142" s="240" t="s">
        <v>76</v>
      </c>
      <c r="AV142" s="10" t="s">
        <v>85</v>
      </c>
      <c r="AW142" s="10" t="s">
        <v>32</v>
      </c>
      <c r="AX142" s="10" t="s">
        <v>83</v>
      </c>
      <c r="AY142" s="240" t="s">
        <v>137</v>
      </c>
    </row>
    <row r="143" s="2" customFormat="1" ht="16.5" customHeight="1">
      <c r="A143" s="34"/>
      <c r="B143" s="35"/>
      <c r="C143" s="211" t="s">
        <v>177</v>
      </c>
      <c r="D143" s="211" t="s">
        <v>132</v>
      </c>
      <c r="E143" s="212" t="s">
        <v>178</v>
      </c>
      <c r="F143" s="213" t="s">
        <v>179</v>
      </c>
      <c r="G143" s="214" t="s">
        <v>180</v>
      </c>
      <c r="H143" s="215">
        <v>8</v>
      </c>
      <c r="I143" s="216"/>
      <c r="J143" s="217">
        <f>ROUND(I143*H143,2)</f>
        <v>0</v>
      </c>
      <c r="K143" s="218"/>
      <c r="L143" s="40"/>
      <c r="M143" s="219" t="s">
        <v>1</v>
      </c>
      <c r="N143" s="220" t="s">
        <v>41</v>
      </c>
      <c r="O143" s="87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136</v>
      </c>
      <c r="AT143" s="223" t="s">
        <v>132</v>
      </c>
      <c r="AU143" s="223" t="s">
        <v>76</v>
      </c>
      <c r="AY143" s="13" t="s">
        <v>137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136</v>
      </c>
      <c r="BM143" s="223" t="s">
        <v>181</v>
      </c>
    </row>
    <row r="144" s="2" customFormat="1">
      <c r="A144" s="34"/>
      <c r="B144" s="35"/>
      <c r="C144" s="36"/>
      <c r="D144" s="225" t="s">
        <v>139</v>
      </c>
      <c r="E144" s="36"/>
      <c r="F144" s="226" t="s">
        <v>182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139</v>
      </c>
      <c r="AU144" s="13" t="s">
        <v>76</v>
      </c>
    </row>
    <row r="145" s="2" customFormat="1">
      <c r="A145" s="34"/>
      <c r="B145" s="35"/>
      <c r="C145" s="36"/>
      <c r="D145" s="225" t="s">
        <v>141</v>
      </c>
      <c r="E145" s="36"/>
      <c r="F145" s="229" t="s">
        <v>183</v>
      </c>
      <c r="G145" s="36"/>
      <c r="H145" s="36"/>
      <c r="I145" s="150"/>
      <c r="J145" s="36"/>
      <c r="K145" s="36"/>
      <c r="L145" s="40"/>
      <c r="M145" s="227"/>
      <c r="N145" s="22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141</v>
      </c>
      <c r="AU145" s="13" t="s">
        <v>76</v>
      </c>
    </row>
    <row r="146" s="2" customFormat="1">
      <c r="A146" s="34"/>
      <c r="B146" s="35"/>
      <c r="C146" s="36"/>
      <c r="D146" s="225" t="s">
        <v>184</v>
      </c>
      <c r="E146" s="36"/>
      <c r="F146" s="229" t="s">
        <v>185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184</v>
      </c>
      <c r="AU146" s="13" t="s">
        <v>76</v>
      </c>
    </row>
    <row r="147" s="2" customFormat="1" ht="16.5" customHeight="1">
      <c r="A147" s="34"/>
      <c r="B147" s="35"/>
      <c r="C147" s="211" t="s">
        <v>186</v>
      </c>
      <c r="D147" s="211" t="s">
        <v>132</v>
      </c>
      <c r="E147" s="212" t="s">
        <v>187</v>
      </c>
      <c r="F147" s="213" t="s">
        <v>188</v>
      </c>
      <c r="G147" s="214" t="s">
        <v>189</v>
      </c>
      <c r="H147" s="215">
        <v>8</v>
      </c>
      <c r="I147" s="216"/>
      <c r="J147" s="217">
        <f>ROUND(I147*H147,2)</f>
        <v>0</v>
      </c>
      <c r="K147" s="218"/>
      <c r="L147" s="40"/>
      <c r="M147" s="219" t="s">
        <v>1</v>
      </c>
      <c r="N147" s="220" t="s">
        <v>41</v>
      </c>
      <c r="O147" s="87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3" t="s">
        <v>136</v>
      </c>
      <c r="AT147" s="223" t="s">
        <v>132</v>
      </c>
      <c r="AU147" s="223" t="s">
        <v>76</v>
      </c>
      <c r="AY147" s="13" t="s">
        <v>137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3" t="s">
        <v>83</v>
      </c>
      <c r="BK147" s="224">
        <f>ROUND(I147*H147,2)</f>
        <v>0</v>
      </c>
      <c r="BL147" s="13" t="s">
        <v>136</v>
      </c>
      <c r="BM147" s="223" t="s">
        <v>190</v>
      </c>
    </row>
    <row r="148" s="2" customFormat="1">
      <c r="A148" s="34"/>
      <c r="B148" s="35"/>
      <c r="C148" s="36"/>
      <c r="D148" s="225" t="s">
        <v>139</v>
      </c>
      <c r="E148" s="36"/>
      <c r="F148" s="226" t="s">
        <v>191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139</v>
      </c>
      <c r="AU148" s="13" t="s">
        <v>76</v>
      </c>
    </row>
    <row r="149" s="2" customFormat="1">
      <c r="A149" s="34"/>
      <c r="B149" s="35"/>
      <c r="C149" s="36"/>
      <c r="D149" s="225" t="s">
        <v>141</v>
      </c>
      <c r="E149" s="36"/>
      <c r="F149" s="229" t="s">
        <v>192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141</v>
      </c>
      <c r="AU149" s="13" t="s">
        <v>76</v>
      </c>
    </row>
    <row r="150" s="2" customFormat="1" ht="16.5" customHeight="1">
      <c r="A150" s="34"/>
      <c r="B150" s="35"/>
      <c r="C150" s="211" t="s">
        <v>193</v>
      </c>
      <c r="D150" s="211" t="s">
        <v>132</v>
      </c>
      <c r="E150" s="212" t="s">
        <v>194</v>
      </c>
      <c r="F150" s="213" t="s">
        <v>195</v>
      </c>
      <c r="G150" s="214" t="s">
        <v>189</v>
      </c>
      <c r="H150" s="215">
        <v>4</v>
      </c>
      <c r="I150" s="216"/>
      <c r="J150" s="217">
        <f>ROUND(I150*H150,2)</f>
        <v>0</v>
      </c>
      <c r="K150" s="218"/>
      <c r="L150" s="40"/>
      <c r="M150" s="219" t="s">
        <v>1</v>
      </c>
      <c r="N150" s="220" t="s">
        <v>41</v>
      </c>
      <c r="O150" s="87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3" t="s">
        <v>136</v>
      </c>
      <c r="AT150" s="223" t="s">
        <v>132</v>
      </c>
      <c r="AU150" s="223" t="s">
        <v>76</v>
      </c>
      <c r="AY150" s="13" t="s">
        <v>137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3" t="s">
        <v>83</v>
      </c>
      <c r="BK150" s="224">
        <f>ROUND(I150*H150,2)</f>
        <v>0</v>
      </c>
      <c r="BL150" s="13" t="s">
        <v>136</v>
      </c>
      <c r="BM150" s="223" t="s">
        <v>196</v>
      </c>
    </row>
    <row r="151" s="2" customFormat="1">
      <c r="A151" s="34"/>
      <c r="B151" s="35"/>
      <c r="C151" s="36"/>
      <c r="D151" s="225" t="s">
        <v>139</v>
      </c>
      <c r="E151" s="36"/>
      <c r="F151" s="226" t="s">
        <v>197</v>
      </c>
      <c r="G151" s="36"/>
      <c r="H151" s="36"/>
      <c r="I151" s="150"/>
      <c r="J151" s="36"/>
      <c r="K151" s="36"/>
      <c r="L151" s="40"/>
      <c r="M151" s="227"/>
      <c r="N151" s="22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139</v>
      </c>
      <c r="AU151" s="13" t="s">
        <v>76</v>
      </c>
    </row>
    <row r="152" s="2" customFormat="1">
      <c r="A152" s="34"/>
      <c r="B152" s="35"/>
      <c r="C152" s="36"/>
      <c r="D152" s="225" t="s">
        <v>141</v>
      </c>
      <c r="E152" s="36"/>
      <c r="F152" s="229" t="s">
        <v>198</v>
      </c>
      <c r="G152" s="36"/>
      <c r="H152" s="36"/>
      <c r="I152" s="150"/>
      <c r="J152" s="36"/>
      <c r="K152" s="36"/>
      <c r="L152" s="40"/>
      <c r="M152" s="227"/>
      <c r="N152" s="22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141</v>
      </c>
      <c r="AU152" s="13" t="s">
        <v>76</v>
      </c>
    </row>
    <row r="153" s="2" customFormat="1" ht="16.5" customHeight="1">
      <c r="A153" s="34"/>
      <c r="B153" s="35"/>
      <c r="C153" s="211" t="s">
        <v>199</v>
      </c>
      <c r="D153" s="211" t="s">
        <v>132</v>
      </c>
      <c r="E153" s="212" t="s">
        <v>200</v>
      </c>
      <c r="F153" s="213" t="s">
        <v>201</v>
      </c>
      <c r="G153" s="214" t="s">
        <v>202</v>
      </c>
      <c r="H153" s="215">
        <v>2400</v>
      </c>
      <c r="I153" s="216"/>
      <c r="J153" s="217">
        <f>ROUND(I153*H153,2)</f>
        <v>0</v>
      </c>
      <c r="K153" s="218"/>
      <c r="L153" s="40"/>
      <c r="M153" s="219" t="s">
        <v>1</v>
      </c>
      <c r="N153" s="220" t="s">
        <v>41</v>
      </c>
      <c r="O153" s="87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3" t="s">
        <v>136</v>
      </c>
      <c r="AT153" s="223" t="s">
        <v>132</v>
      </c>
      <c r="AU153" s="223" t="s">
        <v>76</v>
      </c>
      <c r="AY153" s="13" t="s">
        <v>137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3" t="s">
        <v>83</v>
      </c>
      <c r="BK153" s="224">
        <f>ROUND(I153*H153,2)</f>
        <v>0</v>
      </c>
      <c r="BL153" s="13" t="s">
        <v>136</v>
      </c>
      <c r="BM153" s="223" t="s">
        <v>203</v>
      </c>
    </row>
    <row r="154" s="2" customFormat="1">
      <c r="A154" s="34"/>
      <c r="B154" s="35"/>
      <c r="C154" s="36"/>
      <c r="D154" s="225" t="s">
        <v>139</v>
      </c>
      <c r="E154" s="36"/>
      <c r="F154" s="226" t="s">
        <v>204</v>
      </c>
      <c r="G154" s="36"/>
      <c r="H154" s="36"/>
      <c r="I154" s="150"/>
      <c r="J154" s="36"/>
      <c r="K154" s="36"/>
      <c r="L154" s="40"/>
      <c r="M154" s="227"/>
      <c r="N154" s="22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139</v>
      </c>
      <c r="AU154" s="13" t="s">
        <v>76</v>
      </c>
    </row>
    <row r="155" s="2" customFormat="1">
      <c r="A155" s="34"/>
      <c r="B155" s="35"/>
      <c r="C155" s="36"/>
      <c r="D155" s="225" t="s">
        <v>141</v>
      </c>
      <c r="E155" s="36"/>
      <c r="F155" s="229" t="s">
        <v>205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141</v>
      </c>
      <c r="AU155" s="13" t="s">
        <v>76</v>
      </c>
    </row>
    <row r="156" s="2" customFormat="1">
      <c r="A156" s="34"/>
      <c r="B156" s="35"/>
      <c r="C156" s="36"/>
      <c r="D156" s="225" t="s">
        <v>184</v>
      </c>
      <c r="E156" s="36"/>
      <c r="F156" s="229" t="s">
        <v>206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184</v>
      </c>
      <c r="AU156" s="13" t="s">
        <v>76</v>
      </c>
    </row>
    <row r="157" s="10" customFormat="1">
      <c r="A157" s="10"/>
      <c r="B157" s="230"/>
      <c r="C157" s="231"/>
      <c r="D157" s="225" t="s">
        <v>143</v>
      </c>
      <c r="E157" s="232" t="s">
        <v>1</v>
      </c>
      <c r="F157" s="233" t="s">
        <v>207</v>
      </c>
      <c r="G157" s="231"/>
      <c r="H157" s="234">
        <v>2400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40" t="s">
        <v>143</v>
      </c>
      <c r="AU157" s="240" t="s">
        <v>76</v>
      </c>
      <c r="AV157" s="10" t="s">
        <v>85</v>
      </c>
      <c r="AW157" s="10" t="s">
        <v>32</v>
      </c>
      <c r="AX157" s="10" t="s">
        <v>83</v>
      </c>
      <c r="AY157" s="240" t="s">
        <v>137</v>
      </c>
    </row>
    <row r="158" s="2" customFormat="1" ht="16.5" customHeight="1">
      <c r="A158" s="34"/>
      <c r="B158" s="35"/>
      <c r="C158" s="211" t="s">
        <v>208</v>
      </c>
      <c r="D158" s="211" t="s">
        <v>132</v>
      </c>
      <c r="E158" s="212" t="s">
        <v>209</v>
      </c>
      <c r="F158" s="213" t="s">
        <v>210</v>
      </c>
      <c r="G158" s="214" t="s">
        <v>202</v>
      </c>
      <c r="H158" s="215">
        <v>2400</v>
      </c>
      <c r="I158" s="216"/>
      <c r="J158" s="217">
        <f>ROUND(I158*H158,2)</f>
        <v>0</v>
      </c>
      <c r="K158" s="218"/>
      <c r="L158" s="40"/>
      <c r="M158" s="219" t="s">
        <v>1</v>
      </c>
      <c r="N158" s="220" t="s">
        <v>41</v>
      </c>
      <c r="O158" s="87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23" t="s">
        <v>136</v>
      </c>
      <c r="AT158" s="223" t="s">
        <v>132</v>
      </c>
      <c r="AU158" s="223" t="s">
        <v>76</v>
      </c>
      <c r="AY158" s="13" t="s">
        <v>137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3" t="s">
        <v>83</v>
      </c>
      <c r="BK158" s="224">
        <f>ROUND(I158*H158,2)</f>
        <v>0</v>
      </c>
      <c r="BL158" s="13" t="s">
        <v>136</v>
      </c>
      <c r="BM158" s="223" t="s">
        <v>211</v>
      </c>
    </row>
    <row r="159" s="2" customFormat="1">
      <c r="A159" s="34"/>
      <c r="B159" s="35"/>
      <c r="C159" s="36"/>
      <c r="D159" s="225" t="s">
        <v>139</v>
      </c>
      <c r="E159" s="36"/>
      <c r="F159" s="226" t="s">
        <v>212</v>
      </c>
      <c r="G159" s="36"/>
      <c r="H159" s="36"/>
      <c r="I159" s="150"/>
      <c r="J159" s="36"/>
      <c r="K159" s="36"/>
      <c r="L159" s="40"/>
      <c r="M159" s="227"/>
      <c r="N159" s="228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139</v>
      </c>
      <c r="AU159" s="13" t="s">
        <v>76</v>
      </c>
    </row>
    <row r="160" s="2" customFormat="1">
      <c r="A160" s="34"/>
      <c r="B160" s="35"/>
      <c r="C160" s="36"/>
      <c r="D160" s="225" t="s">
        <v>141</v>
      </c>
      <c r="E160" s="36"/>
      <c r="F160" s="229" t="s">
        <v>205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141</v>
      </c>
      <c r="AU160" s="13" t="s">
        <v>76</v>
      </c>
    </row>
    <row r="161" s="2" customFormat="1">
      <c r="A161" s="34"/>
      <c r="B161" s="35"/>
      <c r="C161" s="36"/>
      <c r="D161" s="225" t="s">
        <v>184</v>
      </c>
      <c r="E161" s="36"/>
      <c r="F161" s="229" t="s">
        <v>206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184</v>
      </c>
      <c r="AU161" s="13" t="s">
        <v>76</v>
      </c>
    </row>
    <row r="162" s="10" customFormat="1">
      <c r="A162" s="10"/>
      <c r="B162" s="230"/>
      <c r="C162" s="231"/>
      <c r="D162" s="225" t="s">
        <v>143</v>
      </c>
      <c r="E162" s="232" t="s">
        <v>1</v>
      </c>
      <c r="F162" s="233" t="s">
        <v>207</v>
      </c>
      <c r="G162" s="231"/>
      <c r="H162" s="234">
        <v>2400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40" t="s">
        <v>143</v>
      </c>
      <c r="AU162" s="240" t="s">
        <v>76</v>
      </c>
      <c r="AV162" s="10" t="s">
        <v>85</v>
      </c>
      <c r="AW162" s="10" t="s">
        <v>32</v>
      </c>
      <c r="AX162" s="10" t="s">
        <v>83</v>
      </c>
      <c r="AY162" s="240" t="s">
        <v>137</v>
      </c>
    </row>
    <row r="163" s="2" customFormat="1" ht="16.5" customHeight="1">
      <c r="A163" s="34"/>
      <c r="B163" s="35"/>
      <c r="C163" s="211" t="s">
        <v>213</v>
      </c>
      <c r="D163" s="211" t="s">
        <v>132</v>
      </c>
      <c r="E163" s="212" t="s">
        <v>214</v>
      </c>
      <c r="F163" s="213" t="s">
        <v>215</v>
      </c>
      <c r="G163" s="214" t="s">
        <v>151</v>
      </c>
      <c r="H163" s="215">
        <v>106</v>
      </c>
      <c r="I163" s="216"/>
      <c r="J163" s="217">
        <f>ROUND(I163*H163,2)</f>
        <v>0</v>
      </c>
      <c r="K163" s="218"/>
      <c r="L163" s="40"/>
      <c r="M163" s="219" t="s">
        <v>1</v>
      </c>
      <c r="N163" s="220" t="s">
        <v>41</v>
      </c>
      <c r="O163" s="87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3" t="s">
        <v>136</v>
      </c>
      <c r="AT163" s="223" t="s">
        <v>132</v>
      </c>
      <c r="AU163" s="223" t="s">
        <v>76</v>
      </c>
      <c r="AY163" s="13" t="s">
        <v>137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3" t="s">
        <v>83</v>
      </c>
      <c r="BK163" s="224">
        <f>ROUND(I163*H163,2)</f>
        <v>0</v>
      </c>
      <c r="BL163" s="13" t="s">
        <v>136</v>
      </c>
      <c r="BM163" s="223" t="s">
        <v>216</v>
      </c>
    </row>
    <row r="164" s="2" customFormat="1">
      <c r="A164" s="34"/>
      <c r="B164" s="35"/>
      <c r="C164" s="36"/>
      <c r="D164" s="225" t="s">
        <v>139</v>
      </c>
      <c r="E164" s="36"/>
      <c r="F164" s="226" t="s">
        <v>217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139</v>
      </c>
      <c r="AU164" s="13" t="s">
        <v>76</v>
      </c>
    </row>
    <row r="165" s="2" customFormat="1">
      <c r="A165" s="34"/>
      <c r="B165" s="35"/>
      <c r="C165" s="36"/>
      <c r="D165" s="225" t="s">
        <v>141</v>
      </c>
      <c r="E165" s="36"/>
      <c r="F165" s="229" t="s">
        <v>218</v>
      </c>
      <c r="G165" s="36"/>
      <c r="H165" s="36"/>
      <c r="I165" s="150"/>
      <c r="J165" s="36"/>
      <c r="K165" s="36"/>
      <c r="L165" s="40"/>
      <c r="M165" s="227"/>
      <c r="N165" s="22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141</v>
      </c>
      <c r="AU165" s="13" t="s">
        <v>76</v>
      </c>
    </row>
    <row r="166" s="10" customFormat="1">
      <c r="A166" s="10"/>
      <c r="B166" s="230"/>
      <c r="C166" s="231"/>
      <c r="D166" s="225" t="s">
        <v>143</v>
      </c>
      <c r="E166" s="232" t="s">
        <v>1</v>
      </c>
      <c r="F166" s="233" t="s">
        <v>219</v>
      </c>
      <c r="G166" s="231"/>
      <c r="H166" s="234">
        <v>25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40" t="s">
        <v>143</v>
      </c>
      <c r="AU166" s="240" t="s">
        <v>76</v>
      </c>
      <c r="AV166" s="10" t="s">
        <v>85</v>
      </c>
      <c r="AW166" s="10" t="s">
        <v>32</v>
      </c>
      <c r="AX166" s="10" t="s">
        <v>76</v>
      </c>
      <c r="AY166" s="240" t="s">
        <v>137</v>
      </c>
    </row>
    <row r="167" s="10" customFormat="1">
      <c r="A167" s="10"/>
      <c r="B167" s="230"/>
      <c r="C167" s="231"/>
      <c r="D167" s="225" t="s">
        <v>143</v>
      </c>
      <c r="E167" s="232" t="s">
        <v>1</v>
      </c>
      <c r="F167" s="233" t="s">
        <v>220</v>
      </c>
      <c r="G167" s="231"/>
      <c r="H167" s="234">
        <v>81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40" t="s">
        <v>143</v>
      </c>
      <c r="AU167" s="240" t="s">
        <v>76</v>
      </c>
      <c r="AV167" s="10" t="s">
        <v>85</v>
      </c>
      <c r="AW167" s="10" t="s">
        <v>32</v>
      </c>
      <c r="AX167" s="10" t="s">
        <v>76</v>
      </c>
      <c r="AY167" s="240" t="s">
        <v>137</v>
      </c>
    </row>
    <row r="168" s="11" customFormat="1">
      <c r="A168" s="11"/>
      <c r="B168" s="241"/>
      <c r="C168" s="242"/>
      <c r="D168" s="225" t="s">
        <v>143</v>
      </c>
      <c r="E168" s="243" t="s">
        <v>1</v>
      </c>
      <c r="F168" s="244" t="s">
        <v>148</v>
      </c>
      <c r="G168" s="242"/>
      <c r="H168" s="245">
        <v>106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T168" s="251" t="s">
        <v>143</v>
      </c>
      <c r="AU168" s="251" t="s">
        <v>76</v>
      </c>
      <c r="AV168" s="11" t="s">
        <v>136</v>
      </c>
      <c r="AW168" s="11" t="s">
        <v>32</v>
      </c>
      <c r="AX168" s="11" t="s">
        <v>83</v>
      </c>
      <c r="AY168" s="251" t="s">
        <v>137</v>
      </c>
    </row>
    <row r="169" s="2" customFormat="1" ht="16.5" customHeight="1">
      <c r="A169" s="34"/>
      <c r="B169" s="35"/>
      <c r="C169" s="211" t="s">
        <v>221</v>
      </c>
      <c r="D169" s="211" t="s">
        <v>132</v>
      </c>
      <c r="E169" s="212" t="s">
        <v>222</v>
      </c>
      <c r="F169" s="213" t="s">
        <v>223</v>
      </c>
      <c r="G169" s="214" t="s">
        <v>180</v>
      </c>
      <c r="H169" s="215">
        <v>10</v>
      </c>
      <c r="I169" s="216"/>
      <c r="J169" s="217">
        <f>ROUND(I169*H169,2)</f>
        <v>0</v>
      </c>
      <c r="K169" s="218"/>
      <c r="L169" s="40"/>
      <c r="M169" s="219" t="s">
        <v>1</v>
      </c>
      <c r="N169" s="220" t="s">
        <v>41</v>
      </c>
      <c r="O169" s="87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3" t="s">
        <v>136</v>
      </c>
      <c r="AT169" s="223" t="s">
        <v>132</v>
      </c>
      <c r="AU169" s="223" t="s">
        <v>76</v>
      </c>
      <c r="AY169" s="13" t="s">
        <v>137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3" t="s">
        <v>83</v>
      </c>
      <c r="BK169" s="224">
        <f>ROUND(I169*H169,2)</f>
        <v>0</v>
      </c>
      <c r="BL169" s="13" t="s">
        <v>136</v>
      </c>
      <c r="BM169" s="223" t="s">
        <v>224</v>
      </c>
    </row>
    <row r="170" s="2" customFormat="1">
      <c r="A170" s="34"/>
      <c r="B170" s="35"/>
      <c r="C170" s="36"/>
      <c r="D170" s="225" t="s">
        <v>139</v>
      </c>
      <c r="E170" s="36"/>
      <c r="F170" s="226" t="s">
        <v>225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139</v>
      </c>
      <c r="AU170" s="13" t="s">
        <v>76</v>
      </c>
    </row>
    <row r="171" s="2" customFormat="1">
      <c r="A171" s="34"/>
      <c r="B171" s="35"/>
      <c r="C171" s="36"/>
      <c r="D171" s="225" t="s">
        <v>141</v>
      </c>
      <c r="E171" s="36"/>
      <c r="F171" s="229" t="s">
        <v>226</v>
      </c>
      <c r="G171" s="36"/>
      <c r="H171" s="36"/>
      <c r="I171" s="150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141</v>
      </c>
      <c r="AU171" s="13" t="s">
        <v>76</v>
      </c>
    </row>
    <row r="172" s="2" customFormat="1">
      <c r="A172" s="34"/>
      <c r="B172" s="35"/>
      <c r="C172" s="36"/>
      <c r="D172" s="225" t="s">
        <v>184</v>
      </c>
      <c r="E172" s="36"/>
      <c r="F172" s="229" t="s">
        <v>227</v>
      </c>
      <c r="G172" s="36"/>
      <c r="H172" s="36"/>
      <c r="I172" s="150"/>
      <c r="J172" s="36"/>
      <c r="K172" s="36"/>
      <c r="L172" s="40"/>
      <c r="M172" s="227"/>
      <c r="N172" s="228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184</v>
      </c>
      <c r="AU172" s="13" t="s">
        <v>76</v>
      </c>
    </row>
    <row r="173" s="2" customFormat="1" ht="16.5" customHeight="1">
      <c r="A173" s="34"/>
      <c r="B173" s="35"/>
      <c r="C173" s="211" t="s">
        <v>228</v>
      </c>
      <c r="D173" s="211" t="s">
        <v>132</v>
      </c>
      <c r="E173" s="212" t="s">
        <v>229</v>
      </c>
      <c r="F173" s="213" t="s">
        <v>230</v>
      </c>
      <c r="G173" s="214" t="s">
        <v>151</v>
      </c>
      <c r="H173" s="215">
        <v>3.2400000000000002</v>
      </c>
      <c r="I173" s="216"/>
      <c r="J173" s="217">
        <f>ROUND(I173*H173,2)</f>
        <v>0</v>
      </c>
      <c r="K173" s="218"/>
      <c r="L173" s="40"/>
      <c r="M173" s="219" t="s">
        <v>1</v>
      </c>
      <c r="N173" s="220" t="s">
        <v>41</v>
      </c>
      <c r="O173" s="87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23" t="s">
        <v>136</v>
      </c>
      <c r="AT173" s="223" t="s">
        <v>132</v>
      </c>
      <c r="AU173" s="223" t="s">
        <v>76</v>
      </c>
      <c r="AY173" s="13" t="s">
        <v>137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3" t="s">
        <v>83</v>
      </c>
      <c r="BK173" s="224">
        <f>ROUND(I173*H173,2)</f>
        <v>0</v>
      </c>
      <c r="BL173" s="13" t="s">
        <v>136</v>
      </c>
      <c r="BM173" s="223" t="s">
        <v>231</v>
      </c>
    </row>
    <row r="174" s="2" customFormat="1">
      <c r="A174" s="34"/>
      <c r="B174" s="35"/>
      <c r="C174" s="36"/>
      <c r="D174" s="225" t="s">
        <v>139</v>
      </c>
      <c r="E174" s="36"/>
      <c r="F174" s="226" t="s">
        <v>232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139</v>
      </c>
      <c r="AU174" s="13" t="s">
        <v>76</v>
      </c>
    </row>
    <row r="175" s="2" customFormat="1">
      <c r="A175" s="34"/>
      <c r="B175" s="35"/>
      <c r="C175" s="36"/>
      <c r="D175" s="225" t="s">
        <v>141</v>
      </c>
      <c r="E175" s="36"/>
      <c r="F175" s="229" t="s">
        <v>233</v>
      </c>
      <c r="G175" s="36"/>
      <c r="H175" s="36"/>
      <c r="I175" s="150"/>
      <c r="J175" s="36"/>
      <c r="K175" s="36"/>
      <c r="L175" s="40"/>
      <c r="M175" s="227"/>
      <c r="N175" s="22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141</v>
      </c>
      <c r="AU175" s="13" t="s">
        <v>76</v>
      </c>
    </row>
    <row r="176" s="10" customFormat="1">
      <c r="A176" s="10"/>
      <c r="B176" s="230"/>
      <c r="C176" s="231"/>
      <c r="D176" s="225" t="s">
        <v>143</v>
      </c>
      <c r="E176" s="232" t="s">
        <v>1</v>
      </c>
      <c r="F176" s="233" t="s">
        <v>234</v>
      </c>
      <c r="G176" s="231"/>
      <c r="H176" s="234">
        <v>3.2400000000000002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40" t="s">
        <v>143</v>
      </c>
      <c r="AU176" s="240" t="s">
        <v>76</v>
      </c>
      <c r="AV176" s="10" t="s">
        <v>85</v>
      </c>
      <c r="AW176" s="10" t="s">
        <v>32</v>
      </c>
      <c r="AX176" s="10" t="s">
        <v>83</v>
      </c>
      <c r="AY176" s="240" t="s">
        <v>137</v>
      </c>
    </row>
    <row r="177" s="2" customFormat="1" ht="16.5" customHeight="1">
      <c r="A177" s="34"/>
      <c r="B177" s="35"/>
      <c r="C177" s="211" t="s">
        <v>235</v>
      </c>
      <c r="D177" s="211" t="s">
        <v>132</v>
      </c>
      <c r="E177" s="212" t="s">
        <v>236</v>
      </c>
      <c r="F177" s="213" t="s">
        <v>237</v>
      </c>
      <c r="G177" s="214" t="s">
        <v>180</v>
      </c>
      <c r="H177" s="215">
        <v>2</v>
      </c>
      <c r="I177" s="216"/>
      <c r="J177" s="217">
        <f>ROUND(I177*H177,2)</f>
        <v>0</v>
      </c>
      <c r="K177" s="218"/>
      <c r="L177" s="40"/>
      <c r="M177" s="219" t="s">
        <v>1</v>
      </c>
      <c r="N177" s="220" t="s">
        <v>41</v>
      </c>
      <c r="O177" s="87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23" t="s">
        <v>136</v>
      </c>
      <c r="AT177" s="223" t="s">
        <v>132</v>
      </c>
      <c r="AU177" s="223" t="s">
        <v>76</v>
      </c>
      <c r="AY177" s="13" t="s">
        <v>137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3" t="s">
        <v>83</v>
      </c>
      <c r="BK177" s="224">
        <f>ROUND(I177*H177,2)</f>
        <v>0</v>
      </c>
      <c r="BL177" s="13" t="s">
        <v>136</v>
      </c>
      <c r="BM177" s="223" t="s">
        <v>238</v>
      </c>
    </row>
    <row r="178" s="2" customFormat="1">
      <c r="A178" s="34"/>
      <c r="B178" s="35"/>
      <c r="C178" s="36"/>
      <c r="D178" s="225" t="s">
        <v>139</v>
      </c>
      <c r="E178" s="36"/>
      <c r="F178" s="226" t="s">
        <v>239</v>
      </c>
      <c r="G178" s="36"/>
      <c r="H178" s="36"/>
      <c r="I178" s="150"/>
      <c r="J178" s="36"/>
      <c r="K178" s="36"/>
      <c r="L178" s="40"/>
      <c r="M178" s="227"/>
      <c r="N178" s="228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139</v>
      </c>
      <c r="AU178" s="13" t="s">
        <v>76</v>
      </c>
    </row>
    <row r="179" s="2" customFormat="1">
      <c r="A179" s="34"/>
      <c r="B179" s="35"/>
      <c r="C179" s="36"/>
      <c r="D179" s="225" t="s">
        <v>141</v>
      </c>
      <c r="E179" s="36"/>
      <c r="F179" s="229" t="s">
        <v>240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141</v>
      </c>
      <c r="AU179" s="13" t="s">
        <v>76</v>
      </c>
    </row>
    <row r="180" s="2" customFormat="1" ht="21.75" customHeight="1">
      <c r="A180" s="34"/>
      <c r="B180" s="35"/>
      <c r="C180" s="211" t="s">
        <v>8</v>
      </c>
      <c r="D180" s="211" t="s">
        <v>132</v>
      </c>
      <c r="E180" s="212" t="s">
        <v>241</v>
      </c>
      <c r="F180" s="213" t="s">
        <v>242</v>
      </c>
      <c r="G180" s="214" t="s">
        <v>135</v>
      </c>
      <c r="H180" s="215">
        <v>16.199999999999999</v>
      </c>
      <c r="I180" s="216"/>
      <c r="J180" s="217">
        <f>ROUND(I180*H180,2)</f>
        <v>0</v>
      </c>
      <c r="K180" s="218"/>
      <c r="L180" s="40"/>
      <c r="M180" s="219" t="s">
        <v>1</v>
      </c>
      <c r="N180" s="220" t="s">
        <v>41</v>
      </c>
      <c r="O180" s="87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3" t="s">
        <v>136</v>
      </c>
      <c r="AT180" s="223" t="s">
        <v>132</v>
      </c>
      <c r="AU180" s="223" t="s">
        <v>76</v>
      </c>
      <c r="AY180" s="13" t="s">
        <v>137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3" t="s">
        <v>83</v>
      </c>
      <c r="BK180" s="224">
        <f>ROUND(I180*H180,2)</f>
        <v>0</v>
      </c>
      <c r="BL180" s="13" t="s">
        <v>136</v>
      </c>
      <c r="BM180" s="223" t="s">
        <v>243</v>
      </c>
    </row>
    <row r="181" s="2" customFormat="1">
      <c r="A181" s="34"/>
      <c r="B181" s="35"/>
      <c r="C181" s="36"/>
      <c r="D181" s="225" t="s">
        <v>139</v>
      </c>
      <c r="E181" s="36"/>
      <c r="F181" s="226" t="s">
        <v>244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139</v>
      </c>
      <c r="AU181" s="13" t="s">
        <v>76</v>
      </c>
    </row>
    <row r="182" s="2" customFormat="1">
      <c r="A182" s="34"/>
      <c r="B182" s="35"/>
      <c r="C182" s="36"/>
      <c r="D182" s="225" t="s">
        <v>141</v>
      </c>
      <c r="E182" s="36"/>
      <c r="F182" s="229" t="s">
        <v>245</v>
      </c>
      <c r="G182" s="36"/>
      <c r="H182" s="36"/>
      <c r="I182" s="150"/>
      <c r="J182" s="36"/>
      <c r="K182" s="36"/>
      <c r="L182" s="40"/>
      <c r="M182" s="227"/>
      <c r="N182" s="228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141</v>
      </c>
      <c r="AU182" s="13" t="s">
        <v>76</v>
      </c>
    </row>
    <row r="183" s="10" customFormat="1">
      <c r="A183" s="10"/>
      <c r="B183" s="230"/>
      <c r="C183" s="231"/>
      <c r="D183" s="225" t="s">
        <v>143</v>
      </c>
      <c r="E183" s="232" t="s">
        <v>1</v>
      </c>
      <c r="F183" s="233" t="s">
        <v>246</v>
      </c>
      <c r="G183" s="231"/>
      <c r="H183" s="234">
        <v>16.199999999999999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T183" s="240" t="s">
        <v>143</v>
      </c>
      <c r="AU183" s="240" t="s">
        <v>76</v>
      </c>
      <c r="AV183" s="10" t="s">
        <v>85</v>
      </c>
      <c r="AW183" s="10" t="s">
        <v>32</v>
      </c>
      <c r="AX183" s="10" t="s">
        <v>83</v>
      </c>
      <c r="AY183" s="240" t="s">
        <v>137</v>
      </c>
    </row>
    <row r="184" s="2" customFormat="1" ht="16.5" customHeight="1">
      <c r="A184" s="34"/>
      <c r="B184" s="35"/>
      <c r="C184" s="211" t="s">
        <v>247</v>
      </c>
      <c r="D184" s="211" t="s">
        <v>132</v>
      </c>
      <c r="E184" s="212" t="s">
        <v>248</v>
      </c>
      <c r="F184" s="213" t="s">
        <v>249</v>
      </c>
      <c r="G184" s="214" t="s">
        <v>202</v>
      </c>
      <c r="H184" s="215">
        <v>10.800000000000001</v>
      </c>
      <c r="I184" s="216"/>
      <c r="J184" s="217">
        <f>ROUND(I184*H184,2)</f>
        <v>0</v>
      </c>
      <c r="K184" s="218"/>
      <c r="L184" s="40"/>
      <c r="M184" s="219" t="s">
        <v>1</v>
      </c>
      <c r="N184" s="220" t="s">
        <v>41</v>
      </c>
      <c r="O184" s="87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23" t="s">
        <v>136</v>
      </c>
      <c r="AT184" s="223" t="s">
        <v>132</v>
      </c>
      <c r="AU184" s="223" t="s">
        <v>76</v>
      </c>
      <c r="AY184" s="13" t="s">
        <v>137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3" t="s">
        <v>83</v>
      </c>
      <c r="BK184" s="224">
        <f>ROUND(I184*H184,2)</f>
        <v>0</v>
      </c>
      <c r="BL184" s="13" t="s">
        <v>136</v>
      </c>
      <c r="BM184" s="223" t="s">
        <v>250</v>
      </c>
    </row>
    <row r="185" s="2" customFormat="1">
      <c r="A185" s="34"/>
      <c r="B185" s="35"/>
      <c r="C185" s="36"/>
      <c r="D185" s="225" t="s">
        <v>139</v>
      </c>
      <c r="E185" s="36"/>
      <c r="F185" s="226" t="s">
        <v>251</v>
      </c>
      <c r="G185" s="36"/>
      <c r="H185" s="36"/>
      <c r="I185" s="150"/>
      <c r="J185" s="36"/>
      <c r="K185" s="36"/>
      <c r="L185" s="40"/>
      <c r="M185" s="227"/>
      <c r="N185" s="22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139</v>
      </c>
      <c r="AU185" s="13" t="s">
        <v>76</v>
      </c>
    </row>
    <row r="186" s="2" customFormat="1">
      <c r="A186" s="34"/>
      <c r="B186" s="35"/>
      <c r="C186" s="36"/>
      <c r="D186" s="225" t="s">
        <v>141</v>
      </c>
      <c r="E186" s="36"/>
      <c r="F186" s="229" t="s">
        <v>252</v>
      </c>
      <c r="G186" s="36"/>
      <c r="H186" s="36"/>
      <c r="I186" s="150"/>
      <c r="J186" s="36"/>
      <c r="K186" s="36"/>
      <c r="L186" s="40"/>
      <c r="M186" s="227"/>
      <c r="N186" s="228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141</v>
      </c>
      <c r="AU186" s="13" t="s">
        <v>76</v>
      </c>
    </row>
    <row r="187" s="10" customFormat="1">
      <c r="A187" s="10"/>
      <c r="B187" s="230"/>
      <c r="C187" s="231"/>
      <c r="D187" s="225" t="s">
        <v>143</v>
      </c>
      <c r="E187" s="232" t="s">
        <v>1</v>
      </c>
      <c r="F187" s="233" t="s">
        <v>253</v>
      </c>
      <c r="G187" s="231"/>
      <c r="H187" s="234">
        <v>10.800000000000001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40" t="s">
        <v>143</v>
      </c>
      <c r="AU187" s="240" t="s">
        <v>76</v>
      </c>
      <c r="AV187" s="10" t="s">
        <v>85</v>
      </c>
      <c r="AW187" s="10" t="s">
        <v>32</v>
      </c>
      <c r="AX187" s="10" t="s">
        <v>83</v>
      </c>
      <c r="AY187" s="240" t="s">
        <v>137</v>
      </c>
    </row>
    <row r="188" s="2" customFormat="1" ht="16.5" customHeight="1">
      <c r="A188" s="34"/>
      <c r="B188" s="35"/>
      <c r="C188" s="252" t="s">
        <v>254</v>
      </c>
      <c r="D188" s="252" t="s">
        <v>170</v>
      </c>
      <c r="E188" s="253" t="s">
        <v>255</v>
      </c>
      <c r="F188" s="254" t="s">
        <v>256</v>
      </c>
      <c r="G188" s="255" t="s">
        <v>173</v>
      </c>
      <c r="H188" s="256">
        <v>7.1280000000000001</v>
      </c>
      <c r="I188" s="257"/>
      <c r="J188" s="258">
        <f>ROUND(I188*H188,2)</f>
        <v>0</v>
      </c>
      <c r="K188" s="259"/>
      <c r="L188" s="260"/>
      <c r="M188" s="261" t="s">
        <v>1</v>
      </c>
      <c r="N188" s="262" t="s">
        <v>41</v>
      </c>
      <c r="O188" s="87"/>
      <c r="P188" s="221">
        <f>O188*H188</f>
        <v>0</v>
      </c>
      <c r="Q188" s="221">
        <v>1</v>
      </c>
      <c r="R188" s="221">
        <f>Q188*H188</f>
        <v>7.1280000000000001</v>
      </c>
      <c r="S188" s="221">
        <v>0</v>
      </c>
      <c r="T188" s="22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23" t="s">
        <v>193</v>
      </c>
      <c r="AT188" s="223" t="s">
        <v>170</v>
      </c>
      <c r="AU188" s="223" t="s">
        <v>76</v>
      </c>
      <c r="AY188" s="13" t="s">
        <v>137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3" t="s">
        <v>83</v>
      </c>
      <c r="BK188" s="224">
        <f>ROUND(I188*H188,2)</f>
        <v>0</v>
      </c>
      <c r="BL188" s="13" t="s">
        <v>136</v>
      </c>
      <c r="BM188" s="223" t="s">
        <v>257</v>
      </c>
    </row>
    <row r="189" s="2" customFormat="1">
      <c r="A189" s="34"/>
      <c r="B189" s="35"/>
      <c r="C189" s="36"/>
      <c r="D189" s="225" t="s">
        <v>139</v>
      </c>
      <c r="E189" s="36"/>
      <c r="F189" s="226" t="s">
        <v>256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139</v>
      </c>
      <c r="AU189" s="13" t="s">
        <v>76</v>
      </c>
    </row>
    <row r="190" s="10" customFormat="1">
      <c r="A190" s="10"/>
      <c r="B190" s="230"/>
      <c r="C190" s="231"/>
      <c r="D190" s="225" t="s">
        <v>143</v>
      </c>
      <c r="E190" s="232" t="s">
        <v>1</v>
      </c>
      <c r="F190" s="233" t="s">
        <v>258</v>
      </c>
      <c r="G190" s="231"/>
      <c r="H190" s="234">
        <v>7.1280000000000001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40" t="s">
        <v>143</v>
      </c>
      <c r="AU190" s="240" t="s">
        <v>76</v>
      </c>
      <c r="AV190" s="10" t="s">
        <v>85</v>
      </c>
      <c r="AW190" s="10" t="s">
        <v>32</v>
      </c>
      <c r="AX190" s="10" t="s">
        <v>83</v>
      </c>
      <c r="AY190" s="240" t="s">
        <v>137</v>
      </c>
    </row>
    <row r="191" s="2" customFormat="1" ht="16.5" customHeight="1">
      <c r="A191" s="34"/>
      <c r="B191" s="35"/>
      <c r="C191" s="252" t="s">
        <v>259</v>
      </c>
      <c r="D191" s="252" t="s">
        <v>170</v>
      </c>
      <c r="E191" s="253" t="s">
        <v>260</v>
      </c>
      <c r="F191" s="254" t="s">
        <v>261</v>
      </c>
      <c r="G191" s="255" t="s">
        <v>262</v>
      </c>
      <c r="H191" s="256">
        <v>2</v>
      </c>
      <c r="I191" s="257"/>
      <c r="J191" s="258">
        <f>ROUND(I191*H191,2)</f>
        <v>0</v>
      </c>
      <c r="K191" s="259"/>
      <c r="L191" s="260"/>
      <c r="M191" s="261" t="s">
        <v>1</v>
      </c>
      <c r="N191" s="262" t="s">
        <v>41</v>
      </c>
      <c r="O191" s="87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3" t="s">
        <v>193</v>
      </c>
      <c r="AT191" s="223" t="s">
        <v>170</v>
      </c>
      <c r="AU191" s="223" t="s">
        <v>76</v>
      </c>
      <c r="AY191" s="13" t="s">
        <v>137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3" t="s">
        <v>83</v>
      </c>
      <c r="BK191" s="224">
        <f>ROUND(I191*H191,2)</f>
        <v>0</v>
      </c>
      <c r="BL191" s="13" t="s">
        <v>136</v>
      </c>
      <c r="BM191" s="223" t="s">
        <v>263</v>
      </c>
    </row>
    <row r="192" s="2" customFormat="1">
      <c r="A192" s="34"/>
      <c r="B192" s="35"/>
      <c r="C192" s="36"/>
      <c r="D192" s="225" t="s">
        <v>139</v>
      </c>
      <c r="E192" s="36"/>
      <c r="F192" s="226" t="s">
        <v>261</v>
      </c>
      <c r="G192" s="36"/>
      <c r="H192" s="36"/>
      <c r="I192" s="150"/>
      <c r="J192" s="36"/>
      <c r="K192" s="36"/>
      <c r="L192" s="40"/>
      <c r="M192" s="227"/>
      <c r="N192" s="228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139</v>
      </c>
      <c r="AU192" s="13" t="s">
        <v>76</v>
      </c>
    </row>
    <row r="193" s="2" customFormat="1" ht="16.5" customHeight="1">
      <c r="A193" s="34"/>
      <c r="B193" s="35"/>
      <c r="C193" s="211" t="s">
        <v>264</v>
      </c>
      <c r="D193" s="211" t="s">
        <v>132</v>
      </c>
      <c r="E193" s="212" t="s">
        <v>265</v>
      </c>
      <c r="F193" s="213" t="s">
        <v>266</v>
      </c>
      <c r="G193" s="214" t="s">
        <v>202</v>
      </c>
      <c r="H193" s="215">
        <v>5.4000000000000004</v>
      </c>
      <c r="I193" s="216"/>
      <c r="J193" s="217">
        <f>ROUND(I193*H193,2)</f>
        <v>0</v>
      </c>
      <c r="K193" s="218"/>
      <c r="L193" s="40"/>
      <c r="M193" s="219" t="s">
        <v>1</v>
      </c>
      <c r="N193" s="220" t="s">
        <v>41</v>
      </c>
      <c r="O193" s="87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3" t="s">
        <v>136</v>
      </c>
      <c r="AT193" s="223" t="s">
        <v>132</v>
      </c>
      <c r="AU193" s="223" t="s">
        <v>76</v>
      </c>
      <c r="AY193" s="13" t="s">
        <v>137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3" t="s">
        <v>83</v>
      </c>
      <c r="BK193" s="224">
        <f>ROUND(I193*H193,2)</f>
        <v>0</v>
      </c>
      <c r="BL193" s="13" t="s">
        <v>136</v>
      </c>
      <c r="BM193" s="223" t="s">
        <v>267</v>
      </c>
    </row>
    <row r="194" s="2" customFormat="1">
      <c r="A194" s="34"/>
      <c r="B194" s="35"/>
      <c r="C194" s="36"/>
      <c r="D194" s="225" t="s">
        <v>139</v>
      </c>
      <c r="E194" s="36"/>
      <c r="F194" s="226" t="s">
        <v>268</v>
      </c>
      <c r="G194" s="36"/>
      <c r="H194" s="36"/>
      <c r="I194" s="150"/>
      <c r="J194" s="36"/>
      <c r="K194" s="36"/>
      <c r="L194" s="40"/>
      <c r="M194" s="227"/>
      <c r="N194" s="228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139</v>
      </c>
      <c r="AU194" s="13" t="s">
        <v>76</v>
      </c>
    </row>
    <row r="195" s="2" customFormat="1">
      <c r="A195" s="34"/>
      <c r="B195" s="35"/>
      <c r="C195" s="36"/>
      <c r="D195" s="225" t="s">
        <v>141</v>
      </c>
      <c r="E195" s="36"/>
      <c r="F195" s="229" t="s">
        <v>269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141</v>
      </c>
      <c r="AU195" s="13" t="s">
        <v>76</v>
      </c>
    </row>
    <row r="196" s="2" customFormat="1" ht="16.5" customHeight="1">
      <c r="A196" s="34"/>
      <c r="B196" s="35"/>
      <c r="C196" s="252" t="s">
        <v>270</v>
      </c>
      <c r="D196" s="252" t="s">
        <v>170</v>
      </c>
      <c r="E196" s="253" t="s">
        <v>271</v>
      </c>
      <c r="F196" s="254" t="s">
        <v>272</v>
      </c>
      <c r="G196" s="255" t="s">
        <v>180</v>
      </c>
      <c r="H196" s="256">
        <v>40</v>
      </c>
      <c r="I196" s="257"/>
      <c r="J196" s="258">
        <f>ROUND(I196*H196,2)</f>
        <v>0</v>
      </c>
      <c r="K196" s="259"/>
      <c r="L196" s="260"/>
      <c r="M196" s="261" t="s">
        <v>1</v>
      </c>
      <c r="N196" s="262" t="s">
        <v>41</v>
      </c>
      <c r="O196" s="87"/>
      <c r="P196" s="221">
        <f>O196*H196</f>
        <v>0</v>
      </c>
      <c r="Q196" s="221">
        <v>0.00123</v>
      </c>
      <c r="R196" s="221">
        <f>Q196*H196</f>
        <v>0.049200000000000001</v>
      </c>
      <c r="S196" s="221">
        <v>0</v>
      </c>
      <c r="T196" s="22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23" t="s">
        <v>193</v>
      </c>
      <c r="AT196" s="223" t="s">
        <v>170</v>
      </c>
      <c r="AU196" s="223" t="s">
        <v>76</v>
      </c>
      <c r="AY196" s="13" t="s">
        <v>137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3" t="s">
        <v>83</v>
      </c>
      <c r="BK196" s="224">
        <f>ROUND(I196*H196,2)</f>
        <v>0</v>
      </c>
      <c r="BL196" s="13" t="s">
        <v>136</v>
      </c>
      <c r="BM196" s="223" t="s">
        <v>273</v>
      </c>
    </row>
    <row r="197" s="2" customFormat="1">
      <c r="A197" s="34"/>
      <c r="B197" s="35"/>
      <c r="C197" s="36"/>
      <c r="D197" s="225" t="s">
        <v>139</v>
      </c>
      <c r="E197" s="36"/>
      <c r="F197" s="226" t="s">
        <v>272</v>
      </c>
      <c r="G197" s="36"/>
      <c r="H197" s="36"/>
      <c r="I197" s="150"/>
      <c r="J197" s="36"/>
      <c r="K197" s="36"/>
      <c r="L197" s="40"/>
      <c r="M197" s="227"/>
      <c r="N197" s="228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139</v>
      </c>
      <c r="AU197" s="13" t="s">
        <v>76</v>
      </c>
    </row>
    <row r="198" s="10" customFormat="1">
      <c r="A198" s="10"/>
      <c r="B198" s="230"/>
      <c r="C198" s="231"/>
      <c r="D198" s="225" t="s">
        <v>143</v>
      </c>
      <c r="E198" s="232" t="s">
        <v>1</v>
      </c>
      <c r="F198" s="233" t="s">
        <v>274</v>
      </c>
      <c r="G198" s="231"/>
      <c r="H198" s="234">
        <v>40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T198" s="240" t="s">
        <v>143</v>
      </c>
      <c r="AU198" s="240" t="s">
        <v>76</v>
      </c>
      <c r="AV198" s="10" t="s">
        <v>85</v>
      </c>
      <c r="AW198" s="10" t="s">
        <v>32</v>
      </c>
      <c r="AX198" s="10" t="s">
        <v>83</v>
      </c>
      <c r="AY198" s="240" t="s">
        <v>137</v>
      </c>
    </row>
    <row r="199" s="2" customFormat="1" ht="16.5" customHeight="1">
      <c r="A199" s="34"/>
      <c r="B199" s="35"/>
      <c r="C199" s="252" t="s">
        <v>7</v>
      </c>
      <c r="D199" s="252" t="s">
        <v>170</v>
      </c>
      <c r="E199" s="253" t="s">
        <v>275</v>
      </c>
      <c r="F199" s="254" t="s">
        <v>276</v>
      </c>
      <c r="G199" s="255" t="s">
        <v>180</v>
      </c>
      <c r="H199" s="256">
        <v>20</v>
      </c>
      <c r="I199" s="257"/>
      <c r="J199" s="258">
        <f>ROUND(I199*H199,2)</f>
        <v>0</v>
      </c>
      <c r="K199" s="259"/>
      <c r="L199" s="260"/>
      <c r="M199" s="261" t="s">
        <v>1</v>
      </c>
      <c r="N199" s="262" t="s">
        <v>41</v>
      </c>
      <c r="O199" s="87"/>
      <c r="P199" s="221">
        <f>O199*H199</f>
        <v>0</v>
      </c>
      <c r="Q199" s="221">
        <v>0.00018000000000000001</v>
      </c>
      <c r="R199" s="221">
        <f>Q199*H199</f>
        <v>0.0036000000000000003</v>
      </c>
      <c r="S199" s="221">
        <v>0</v>
      </c>
      <c r="T199" s="22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23" t="s">
        <v>193</v>
      </c>
      <c r="AT199" s="223" t="s">
        <v>170</v>
      </c>
      <c r="AU199" s="223" t="s">
        <v>76</v>
      </c>
      <c r="AY199" s="13" t="s">
        <v>137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3" t="s">
        <v>83</v>
      </c>
      <c r="BK199" s="224">
        <f>ROUND(I199*H199,2)</f>
        <v>0</v>
      </c>
      <c r="BL199" s="13" t="s">
        <v>136</v>
      </c>
      <c r="BM199" s="223" t="s">
        <v>277</v>
      </c>
    </row>
    <row r="200" s="2" customFormat="1">
      <c r="A200" s="34"/>
      <c r="B200" s="35"/>
      <c r="C200" s="36"/>
      <c r="D200" s="225" t="s">
        <v>139</v>
      </c>
      <c r="E200" s="36"/>
      <c r="F200" s="226" t="s">
        <v>276</v>
      </c>
      <c r="G200" s="36"/>
      <c r="H200" s="36"/>
      <c r="I200" s="150"/>
      <c r="J200" s="36"/>
      <c r="K200" s="36"/>
      <c r="L200" s="40"/>
      <c r="M200" s="227"/>
      <c r="N200" s="228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139</v>
      </c>
      <c r="AU200" s="13" t="s">
        <v>76</v>
      </c>
    </row>
    <row r="201" s="10" customFormat="1">
      <c r="A201" s="10"/>
      <c r="B201" s="230"/>
      <c r="C201" s="231"/>
      <c r="D201" s="225" t="s">
        <v>143</v>
      </c>
      <c r="E201" s="232" t="s">
        <v>1</v>
      </c>
      <c r="F201" s="233" t="s">
        <v>278</v>
      </c>
      <c r="G201" s="231"/>
      <c r="H201" s="234">
        <v>20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40" t="s">
        <v>143</v>
      </c>
      <c r="AU201" s="240" t="s">
        <v>76</v>
      </c>
      <c r="AV201" s="10" t="s">
        <v>85</v>
      </c>
      <c r="AW201" s="10" t="s">
        <v>32</v>
      </c>
      <c r="AX201" s="10" t="s">
        <v>83</v>
      </c>
      <c r="AY201" s="240" t="s">
        <v>137</v>
      </c>
    </row>
    <row r="202" s="2" customFormat="1" ht="16.5" customHeight="1">
      <c r="A202" s="34"/>
      <c r="B202" s="35"/>
      <c r="C202" s="211" t="s">
        <v>279</v>
      </c>
      <c r="D202" s="211" t="s">
        <v>132</v>
      </c>
      <c r="E202" s="212" t="s">
        <v>280</v>
      </c>
      <c r="F202" s="213" t="s">
        <v>281</v>
      </c>
      <c r="G202" s="214" t="s">
        <v>180</v>
      </c>
      <c r="H202" s="215">
        <v>2</v>
      </c>
      <c r="I202" s="216"/>
      <c r="J202" s="217">
        <f>ROUND(I202*H202,2)</f>
        <v>0</v>
      </c>
      <c r="K202" s="218"/>
      <c r="L202" s="40"/>
      <c r="M202" s="219" t="s">
        <v>1</v>
      </c>
      <c r="N202" s="220" t="s">
        <v>41</v>
      </c>
      <c r="O202" s="87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23" t="s">
        <v>136</v>
      </c>
      <c r="AT202" s="223" t="s">
        <v>132</v>
      </c>
      <c r="AU202" s="223" t="s">
        <v>76</v>
      </c>
      <c r="AY202" s="13" t="s">
        <v>137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3" t="s">
        <v>83</v>
      </c>
      <c r="BK202" s="224">
        <f>ROUND(I202*H202,2)</f>
        <v>0</v>
      </c>
      <c r="BL202" s="13" t="s">
        <v>136</v>
      </c>
      <c r="BM202" s="223" t="s">
        <v>282</v>
      </c>
    </row>
    <row r="203" s="2" customFormat="1">
      <c r="A203" s="34"/>
      <c r="B203" s="35"/>
      <c r="C203" s="36"/>
      <c r="D203" s="225" t="s">
        <v>139</v>
      </c>
      <c r="E203" s="36"/>
      <c r="F203" s="226" t="s">
        <v>283</v>
      </c>
      <c r="G203" s="36"/>
      <c r="H203" s="36"/>
      <c r="I203" s="150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139</v>
      </c>
      <c r="AU203" s="13" t="s">
        <v>76</v>
      </c>
    </row>
    <row r="204" s="2" customFormat="1">
      <c r="A204" s="34"/>
      <c r="B204" s="35"/>
      <c r="C204" s="36"/>
      <c r="D204" s="225" t="s">
        <v>141</v>
      </c>
      <c r="E204" s="36"/>
      <c r="F204" s="229" t="s">
        <v>284</v>
      </c>
      <c r="G204" s="36"/>
      <c r="H204" s="36"/>
      <c r="I204" s="150"/>
      <c r="J204" s="36"/>
      <c r="K204" s="36"/>
      <c r="L204" s="40"/>
      <c r="M204" s="227"/>
      <c r="N204" s="228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141</v>
      </c>
      <c r="AU204" s="13" t="s">
        <v>76</v>
      </c>
    </row>
    <row r="205" s="2" customFormat="1" ht="16.5" customHeight="1">
      <c r="A205" s="34"/>
      <c r="B205" s="35"/>
      <c r="C205" s="211" t="s">
        <v>285</v>
      </c>
      <c r="D205" s="211" t="s">
        <v>132</v>
      </c>
      <c r="E205" s="212" t="s">
        <v>286</v>
      </c>
      <c r="F205" s="213" t="s">
        <v>287</v>
      </c>
      <c r="G205" s="214" t="s">
        <v>159</v>
      </c>
      <c r="H205" s="215">
        <v>1.25</v>
      </c>
      <c r="I205" s="216"/>
      <c r="J205" s="217">
        <f>ROUND(I205*H205,2)</f>
        <v>0</v>
      </c>
      <c r="K205" s="218"/>
      <c r="L205" s="40"/>
      <c r="M205" s="219" t="s">
        <v>1</v>
      </c>
      <c r="N205" s="220" t="s">
        <v>41</v>
      </c>
      <c r="O205" s="87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23" t="s">
        <v>136</v>
      </c>
      <c r="AT205" s="223" t="s">
        <v>132</v>
      </c>
      <c r="AU205" s="223" t="s">
        <v>76</v>
      </c>
      <c r="AY205" s="13" t="s">
        <v>137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3" t="s">
        <v>83</v>
      </c>
      <c r="BK205" s="224">
        <f>ROUND(I205*H205,2)</f>
        <v>0</v>
      </c>
      <c r="BL205" s="13" t="s">
        <v>136</v>
      </c>
      <c r="BM205" s="223" t="s">
        <v>288</v>
      </c>
    </row>
    <row r="206" s="2" customFormat="1">
      <c r="A206" s="34"/>
      <c r="B206" s="35"/>
      <c r="C206" s="36"/>
      <c r="D206" s="225" t="s">
        <v>139</v>
      </c>
      <c r="E206" s="36"/>
      <c r="F206" s="226" t="s">
        <v>289</v>
      </c>
      <c r="G206" s="36"/>
      <c r="H206" s="36"/>
      <c r="I206" s="150"/>
      <c r="J206" s="36"/>
      <c r="K206" s="36"/>
      <c r="L206" s="40"/>
      <c r="M206" s="227"/>
      <c r="N206" s="228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139</v>
      </c>
      <c r="AU206" s="13" t="s">
        <v>76</v>
      </c>
    </row>
    <row r="207" s="2" customFormat="1">
      <c r="A207" s="34"/>
      <c r="B207" s="35"/>
      <c r="C207" s="36"/>
      <c r="D207" s="225" t="s">
        <v>141</v>
      </c>
      <c r="E207" s="36"/>
      <c r="F207" s="229" t="s">
        <v>290</v>
      </c>
      <c r="G207" s="36"/>
      <c r="H207" s="36"/>
      <c r="I207" s="150"/>
      <c r="J207" s="36"/>
      <c r="K207" s="36"/>
      <c r="L207" s="40"/>
      <c r="M207" s="227"/>
      <c r="N207" s="22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141</v>
      </c>
      <c r="AU207" s="13" t="s">
        <v>76</v>
      </c>
    </row>
    <row r="208" s="2" customFormat="1">
      <c r="A208" s="34"/>
      <c r="B208" s="35"/>
      <c r="C208" s="36"/>
      <c r="D208" s="225" t="s">
        <v>184</v>
      </c>
      <c r="E208" s="36"/>
      <c r="F208" s="229" t="s">
        <v>291</v>
      </c>
      <c r="G208" s="36"/>
      <c r="H208" s="36"/>
      <c r="I208" s="150"/>
      <c r="J208" s="36"/>
      <c r="K208" s="36"/>
      <c r="L208" s="40"/>
      <c r="M208" s="227"/>
      <c r="N208" s="228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184</v>
      </c>
      <c r="AU208" s="13" t="s">
        <v>76</v>
      </c>
    </row>
    <row r="209" s="2" customFormat="1" ht="16.5" customHeight="1">
      <c r="A209" s="34"/>
      <c r="B209" s="35"/>
      <c r="C209" s="211" t="s">
        <v>292</v>
      </c>
      <c r="D209" s="211" t="s">
        <v>132</v>
      </c>
      <c r="E209" s="212" t="s">
        <v>293</v>
      </c>
      <c r="F209" s="213" t="s">
        <v>294</v>
      </c>
      <c r="G209" s="214" t="s">
        <v>180</v>
      </c>
      <c r="H209" s="215">
        <v>5</v>
      </c>
      <c r="I209" s="216"/>
      <c r="J209" s="217">
        <f>ROUND(I209*H209,2)</f>
        <v>0</v>
      </c>
      <c r="K209" s="218"/>
      <c r="L209" s="40"/>
      <c r="M209" s="219" t="s">
        <v>1</v>
      </c>
      <c r="N209" s="220" t="s">
        <v>41</v>
      </c>
      <c r="O209" s="87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23" t="s">
        <v>136</v>
      </c>
      <c r="AT209" s="223" t="s">
        <v>132</v>
      </c>
      <c r="AU209" s="223" t="s">
        <v>76</v>
      </c>
      <c r="AY209" s="13" t="s">
        <v>137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3" t="s">
        <v>83</v>
      </c>
      <c r="BK209" s="224">
        <f>ROUND(I209*H209,2)</f>
        <v>0</v>
      </c>
      <c r="BL209" s="13" t="s">
        <v>136</v>
      </c>
      <c r="BM209" s="223" t="s">
        <v>295</v>
      </c>
    </row>
    <row r="210" s="2" customFormat="1">
      <c r="A210" s="34"/>
      <c r="B210" s="35"/>
      <c r="C210" s="36"/>
      <c r="D210" s="225" t="s">
        <v>139</v>
      </c>
      <c r="E210" s="36"/>
      <c r="F210" s="226" t="s">
        <v>296</v>
      </c>
      <c r="G210" s="36"/>
      <c r="H210" s="36"/>
      <c r="I210" s="150"/>
      <c r="J210" s="36"/>
      <c r="K210" s="36"/>
      <c r="L210" s="40"/>
      <c r="M210" s="227"/>
      <c r="N210" s="228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139</v>
      </c>
      <c r="AU210" s="13" t="s">
        <v>76</v>
      </c>
    </row>
    <row r="211" s="2" customFormat="1">
      <c r="A211" s="34"/>
      <c r="B211" s="35"/>
      <c r="C211" s="36"/>
      <c r="D211" s="225" t="s">
        <v>141</v>
      </c>
      <c r="E211" s="36"/>
      <c r="F211" s="229" t="s">
        <v>297</v>
      </c>
      <c r="G211" s="36"/>
      <c r="H211" s="36"/>
      <c r="I211" s="150"/>
      <c r="J211" s="36"/>
      <c r="K211" s="36"/>
      <c r="L211" s="40"/>
      <c r="M211" s="227"/>
      <c r="N211" s="22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141</v>
      </c>
      <c r="AU211" s="13" t="s">
        <v>76</v>
      </c>
    </row>
    <row r="212" s="2" customFormat="1" ht="16.5" customHeight="1">
      <c r="A212" s="34"/>
      <c r="B212" s="35"/>
      <c r="C212" s="211" t="s">
        <v>298</v>
      </c>
      <c r="D212" s="211" t="s">
        <v>132</v>
      </c>
      <c r="E212" s="212" t="s">
        <v>299</v>
      </c>
      <c r="F212" s="213" t="s">
        <v>300</v>
      </c>
      <c r="G212" s="214" t="s">
        <v>173</v>
      </c>
      <c r="H212" s="215">
        <v>1657.77</v>
      </c>
      <c r="I212" s="216"/>
      <c r="J212" s="217">
        <f>ROUND(I212*H212,2)</f>
        <v>0</v>
      </c>
      <c r="K212" s="218"/>
      <c r="L212" s="40"/>
      <c r="M212" s="219" t="s">
        <v>1</v>
      </c>
      <c r="N212" s="220" t="s">
        <v>41</v>
      </c>
      <c r="O212" s="87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23" t="s">
        <v>136</v>
      </c>
      <c r="AT212" s="223" t="s">
        <v>132</v>
      </c>
      <c r="AU212" s="223" t="s">
        <v>76</v>
      </c>
      <c r="AY212" s="13" t="s">
        <v>137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3" t="s">
        <v>83</v>
      </c>
      <c r="BK212" s="224">
        <f>ROUND(I212*H212,2)</f>
        <v>0</v>
      </c>
      <c r="BL212" s="13" t="s">
        <v>136</v>
      </c>
      <c r="BM212" s="223" t="s">
        <v>301</v>
      </c>
    </row>
    <row r="213" s="2" customFormat="1">
      <c r="A213" s="34"/>
      <c r="B213" s="35"/>
      <c r="C213" s="36"/>
      <c r="D213" s="225" t="s">
        <v>139</v>
      </c>
      <c r="E213" s="36"/>
      <c r="F213" s="226" t="s">
        <v>302</v>
      </c>
      <c r="G213" s="36"/>
      <c r="H213" s="36"/>
      <c r="I213" s="150"/>
      <c r="J213" s="36"/>
      <c r="K213" s="36"/>
      <c r="L213" s="40"/>
      <c r="M213" s="227"/>
      <c r="N213" s="228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139</v>
      </c>
      <c r="AU213" s="13" t="s">
        <v>76</v>
      </c>
    </row>
    <row r="214" s="2" customFormat="1">
      <c r="A214" s="34"/>
      <c r="B214" s="35"/>
      <c r="C214" s="36"/>
      <c r="D214" s="225" t="s">
        <v>141</v>
      </c>
      <c r="E214" s="36"/>
      <c r="F214" s="229" t="s">
        <v>303</v>
      </c>
      <c r="G214" s="36"/>
      <c r="H214" s="36"/>
      <c r="I214" s="150"/>
      <c r="J214" s="36"/>
      <c r="K214" s="36"/>
      <c r="L214" s="40"/>
      <c r="M214" s="227"/>
      <c r="N214" s="228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141</v>
      </c>
      <c r="AU214" s="13" t="s">
        <v>76</v>
      </c>
    </row>
    <row r="215" s="10" customFormat="1">
      <c r="A215" s="10"/>
      <c r="B215" s="230"/>
      <c r="C215" s="231"/>
      <c r="D215" s="225" t="s">
        <v>143</v>
      </c>
      <c r="E215" s="232" t="s">
        <v>1</v>
      </c>
      <c r="F215" s="233" t="s">
        <v>304</v>
      </c>
      <c r="G215" s="231"/>
      <c r="H215" s="234">
        <v>1657.77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T215" s="240" t="s">
        <v>143</v>
      </c>
      <c r="AU215" s="240" t="s">
        <v>76</v>
      </c>
      <c r="AV215" s="10" t="s">
        <v>85</v>
      </c>
      <c r="AW215" s="10" t="s">
        <v>32</v>
      </c>
      <c r="AX215" s="10" t="s">
        <v>83</v>
      </c>
      <c r="AY215" s="240" t="s">
        <v>137</v>
      </c>
    </row>
    <row r="216" s="2" customFormat="1" ht="16.5" customHeight="1">
      <c r="A216" s="34"/>
      <c r="B216" s="35"/>
      <c r="C216" s="211" t="s">
        <v>305</v>
      </c>
      <c r="D216" s="211" t="s">
        <v>132</v>
      </c>
      <c r="E216" s="212" t="s">
        <v>306</v>
      </c>
      <c r="F216" s="213" t="s">
        <v>307</v>
      </c>
      <c r="G216" s="214" t="s">
        <v>173</v>
      </c>
      <c r="H216" s="215">
        <v>1657.77</v>
      </c>
      <c r="I216" s="216"/>
      <c r="J216" s="217">
        <f>ROUND(I216*H216,2)</f>
        <v>0</v>
      </c>
      <c r="K216" s="218"/>
      <c r="L216" s="40"/>
      <c r="M216" s="219" t="s">
        <v>1</v>
      </c>
      <c r="N216" s="220" t="s">
        <v>41</v>
      </c>
      <c r="O216" s="87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23" t="s">
        <v>308</v>
      </c>
      <c r="AT216" s="223" t="s">
        <v>132</v>
      </c>
      <c r="AU216" s="223" t="s">
        <v>76</v>
      </c>
      <c r="AY216" s="13" t="s">
        <v>137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3" t="s">
        <v>83</v>
      </c>
      <c r="BK216" s="224">
        <f>ROUND(I216*H216,2)</f>
        <v>0</v>
      </c>
      <c r="BL216" s="13" t="s">
        <v>308</v>
      </c>
      <c r="BM216" s="223" t="s">
        <v>309</v>
      </c>
    </row>
    <row r="217" s="2" customFormat="1">
      <c r="A217" s="34"/>
      <c r="B217" s="35"/>
      <c r="C217" s="36"/>
      <c r="D217" s="225" t="s">
        <v>139</v>
      </c>
      <c r="E217" s="36"/>
      <c r="F217" s="226" t="s">
        <v>310</v>
      </c>
      <c r="G217" s="36"/>
      <c r="H217" s="36"/>
      <c r="I217" s="150"/>
      <c r="J217" s="36"/>
      <c r="K217" s="36"/>
      <c r="L217" s="40"/>
      <c r="M217" s="227"/>
      <c r="N217" s="22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139</v>
      </c>
      <c r="AU217" s="13" t="s">
        <v>76</v>
      </c>
    </row>
    <row r="218" s="2" customFormat="1">
      <c r="A218" s="34"/>
      <c r="B218" s="35"/>
      <c r="C218" s="36"/>
      <c r="D218" s="225" t="s">
        <v>141</v>
      </c>
      <c r="E218" s="36"/>
      <c r="F218" s="229" t="s">
        <v>311</v>
      </c>
      <c r="G218" s="36"/>
      <c r="H218" s="36"/>
      <c r="I218" s="150"/>
      <c r="J218" s="36"/>
      <c r="K218" s="36"/>
      <c r="L218" s="40"/>
      <c r="M218" s="227"/>
      <c r="N218" s="228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141</v>
      </c>
      <c r="AU218" s="13" t="s">
        <v>76</v>
      </c>
    </row>
    <row r="219" s="10" customFormat="1">
      <c r="A219" s="10"/>
      <c r="B219" s="230"/>
      <c r="C219" s="231"/>
      <c r="D219" s="225" t="s">
        <v>143</v>
      </c>
      <c r="E219" s="232" t="s">
        <v>1</v>
      </c>
      <c r="F219" s="233" t="s">
        <v>312</v>
      </c>
      <c r="G219" s="231"/>
      <c r="H219" s="234">
        <v>1657.77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40" t="s">
        <v>143</v>
      </c>
      <c r="AU219" s="240" t="s">
        <v>76</v>
      </c>
      <c r="AV219" s="10" t="s">
        <v>85</v>
      </c>
      <c r="AW219" s="10" t="s">
        <v>32</v>
      </c>
      <c r="AX219" s="10" t="s">
        <v>83</v>
      </c>
      <c r="AY219" s="240" t="s">
        <v>137</v>
      </c>
    </row>
    <row r="220" s="2" customFormat="1" ht="16.5" customHeight="1">
      <c r="A220" s="34"/>
      <c r="B220" s="35"/>
      <c r="C220" s="211" t="s">
        <v>313</v>
      </c>
      <c r="D220" s="211" t="s">
        <v>132</v>
      </c>
      <c r="E220" s="212" t="s">
        <v>314</v>
      </c>
      <c r="F220" s="213" t="s">
        <v>315</v>
      </c>
      <c r="G220" s="214" t="s">
        <v>173</v>
      </c>
      <c r="H220" s="215">
        <v>7.1280000000000001</v>
      </c>
      <c r="I220" s="216"/>
      <c r="J220" s="217">
        <f>ROUND(I220*H220,2)</f>
        <v>0</v>
      </c>
      <c r="K220" s="218"/>
      <c r="L220" s="40"/>
      <c r="M220" s="219" t="s">
        <v>1</v>
      </c>
      <c r="N220" s="220" t="s">
        <v>41</v>
      </c>
      <c r="O220" s="87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3" t="s">
        <v>308</v>
      </c>
      <c r="AT220" s="223" t="s">
        <v>132</v>
      </c>
      <c r="AU220" s="223" t="s">
        <v>76</v>
      </c>
      <c r="AY220" s="13" t="s">
        <v>137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3" t="s">
        <v>83</v>
      </c>
      <c r="BK220" s="224">
        <f>ROUND(I220*H220,2)</f>
        <v>0</v>
      </c>
      <c r="BL220" s="13" t="s">
        <v>308</v>
      </c>
      <c r="BM220" s="223" t="s">
        <v>316</v>
      </c>
    </row>
    <row r="221" s="2" customFormat="1">
      <c r="A221" s="34"/>
      <c r="B221" s="35"/>
      <c r="C221" s="36"/>
      <c r="D221" s="225" t="s">
        <v>139</v>
      </c>
      <c r="E221" s="36"/>
      <c r="F221" s="226" t="s">
        <v>317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139</v>
      </c>
      <c r="AU221" s="13" t="s">
        <v>76</v>
      </c>
    </row>
    <row r="222" s="2" customFormat="1">
      <c r="A222" s="34"/>
      <c r="B222" s="35"/>
      <c r="C222" s="36"/>
      <c r="D222" s="225" t="s">
        <v>141</v>
      </c>
      <c r="E222" s="36"/>
      <c r="F222" s="229" t="s">
        <v>311</v>
      </c>
      <c r="G222" s="36"/>
      <c r="H222" s="36"/>
      <c r="I222" s="150"/>
      <c r="J222" s="36"/>
      <c r="K222" s="36"/>
      <c r="L222" s="40"/>
      <c r="M222" s="227"/>
      <c r="N222" s="228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141</v>
      </c>
      <c r="AU222" s="13" t="s">
        <v>76</v>
      </c>
    </row>
    <row r="223" s="2" customFormat="1">
      <c r="A223" s="34"/>
      <c r="B223" s="35"/>
      <c r="C223" s="36"/>
      <c r="D223" s="225" t="s">
        <v>184</v>
      </c>
      <c r="E223" s="36"/>
      <c r="F223" s="229" t="s">
        <v>318</v>
      </c>
      <c r="G223" s="36"/>
      <c r="H223" s="36"/>
      <c r="I223" s="150"/>
      <c r="J223" s="36"/>
      <c r="K223" s="36"/>
      <c r="L223" s="40"/>
      <c r="M223" s="227"/>
      <c r="N223" s="228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184</v>
      </c>
      <c r="AU223" s="13" t="s">
        <v>76</v>
      </c>
    </row>
    <row r="224" s="10" customFormat="1">
      <c r="A224" s="10"/>
      <c r="B224" s="230"/>
      <c r="C224" s="231"/>
      <c r="D224" s="225" t="s">
        <v>143</v>
      </c>
      <c r="E224" s="232" t="s">
        <v>1</v>
      </c>
      <c r="F224" s="233" t="s">
        <v>319</v>
      </c>
      <c r="G224" s="231"/>
      <c r="H224" s="234">
        <v>7.1280000000000001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T224" s="240" t="s">
        <v>143</v>
      </c>
      <c r="AU224" s="240" t="s">
        <v>76</v>
      </c>
      <c r="AV224" s="10" t="s">
        <v>85</v>
      </c>
      <c r="AW224" s="10" t="s">
        <v>32</v>
      </c>
      <c r="AX224" s="10" t="s">
        <v>83</v>
      </c>
      <c r="AY224" s="240" t="s">
        <v>137</v>
      </c>
    </row>
    <row r="225" s="2" customFormat="1" ht="16.5" customHeight="1">
      <c r="A225" s="34"/>
      <c r="B225" s="35"/>
      <c r="C225" s="211" t="s">
        <v>320</v>
      </c>
      <c r="D225" s="211" t="s">
        <v>132</v>
      </c>
      <c r="E225" s="212" t="s">
        <v>321</v>
      </c>
      <c r="F225" s="213" t="s">
        <v>322</v>
      </c>
      <c r="G225" s="214" t="s">
        <v>173</v>
      </c>
      <c r="H225" s="215">
        <v>1282.201</v>
      </c>
      <c r="I225" s="216"/>
      <c r="J225" s="217">
        <f>ROUND(I225*H225,2)</f>
        <v>0</v>
      </c>
      <c r="K225" s="218"/>
      <c r="L225" s="40"/>
      <c r="M225" s="219" t="s">
        <v>1</v>
      </c>
      <c r="N225" s="220" t="s">
        <v>41</v>
      </c>
      <c r="O225" s="87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23" t="s">
        <v>308</v>
      </c>
      <c r="AT225" s="223" t="s">
        <v>132</v>
      </c>
      <c r="AU225" s="223" t="s">
        <v>76</v>
      </c>
      <c r="AY225" s="13" t="s">
        <v>137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3" t="s">
        <v>83</v>
      </c>
      <c r="BK225" s="224">
        <f>ROUND(I225*H225,2)</f>
        <v>0</v>
      </c>
      <c r="BL225" s="13" t="s">
        <v>308</v>
      </c>
      <c r="BM225" s="223" t="s">
        <v>323</v>
      </c>
    </row>
    <row r="226" s="2" customFormat="1">
      <c r="A226" s="34"/>
      <c r="B226" s="35"/>
      <c r="C226" s="36"/>
      <c r="D226" s="225" t="s">
        <v>139</v>
      </c>
      <c r="E226" s="36"/>
      <c r="F226" s="226" t="s">
        <v>324</v>
      </c>
      <c r="G226" s="36"/>
      <c r="H226" s="36"/>
      <c r="I226" s="150"/>
      <c r="J226" s="36"/>
      <c r="K226" s="36"/>
      <c r="L226" s="40"/>
      <c r="M226" s="227"/>
      <c r="N226" s="228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139</v>
      </c>
      <c r="AU226" s="13" t="s">
        <v>76</v>
      </c>
    </row>
    <row r="227" s="2" customFormat="1">
      <c r="A227" s="34"/>
      <c r="B227" s="35"/>
      <c r="C227" s="36"/>
      <c r="D227" s="225" t="s">
        <v>141</v>
      </c>
      <c r="E227" s="36"/>
      <c r="F227" s="229" t="s">
        <v>311</v>
      </c>
      <c r="G227" s="36"/>
      <c r="H227" s="36"/>
      <c r="I227" s="150"/>
      <c r="J227" s="36"/>
      <c r="K227" s="36"/>
      <c r="L227" s="40"/>
      <c r="M227" s="227"/>
      <c r="N227" s="22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141</v>
      </c>
      <c r="AU227" s="13" t="s">
        <v>76</v>
      </c>
    </row>
    <row r="228" s="10" customFormat="1">
      <c r="A228" s="10"/>
      <c r="B228" s="230"/>
      <c r="C228" s="231"/>
      <c r="D228" s="225" t="s">
        <v>143</v>
      </c>
      <c r="E228" s="232" t="s">
        <v>1</v>
      </c>
      <c r="F228" s="233" t="s">
        <v>325</v>
      </c>
      <c r="G228" s="231"/>
      <c r="H228" s="234">
        <v>1282.201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40" t="s">
        <v>143</v>
      </c>
      <c r="AU228" s="240" t="s">
        <v>76</v>
      </c>
      <c r="AV228" s="10" t="s">
        <v>85</v>
      </c>
      <c r="AW228" s="10" t="s">
        <v>32</v>
      </c>
      <c r="AX228" s="10" t="s">
        <v>83</v>
      </c>
      <c r="AY228" s="240" t="s">
        <v>137</v>
      </c>
    </row>
    <row r="229" s="2" customFormat="1" ht="16.5" customHeight="1">
      <c r="A229" s="34"/>
      <c r="B229" s="35"/>
      <c r="C229" s="211" t="s">
        <v>326</v>
      </c>
      <c r="D229" s="211" t="s">
        <v>132</v>
      </c>
      <c r="E229" s="212" t="s">
        <v>327</v>
      </c>
      <c r="F229" s="213" t="s">
        <v>328</v>
      </c>
      <c r="G229" s="214" t="s">
        <v>180</v>
      </c>
      <c r="H229" s="215">
        <v>2</v>
      </c>
      <c r="I229" s="216"/>
      <c r="J229" s="217">
        <f>ROUND(I229*H229,2)</f>
        <v>0</v>
      </c>
      <c r="K229" s="218"/>
      <c r="L229" s="40"/>
      <c r="M229" s="219" t="s">
        <v>1</v>
      </c>
      <c r="N229" s="220" t="s">
        <v>41</v>
      </c>
      <c r="O229" s="87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23" t="s">
        <v>308</v>
      </c>
      <c r="AT229" s="223" t="s">
        <v>132</v>
      </c>
      <c r="AU229" s="223" t="s">
        <v>76</v>
      </c>
      <c r="AY229" s="13" t="s">
        <v>137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3" t="s">
        <v>83</v>
      </c>
      <c r="BK229" s="224">
        <f>ROUND(I229*H229,2)</f>
        <v>0</v>
      </c>
      <c r="BL229" s="13" t="s">
        <v>308</v>
      </c>
      <c r="BM229" s="223" t="s">
        <v>329</v>
      </c>
    </row>
    <row r="230" s="2" customFormat="1">
      <c r="A230" s="34"/>
      <c r="B230" s="35"/>
      <c r="C230" s="36"/>
      <c r="D230" s="225" t="s">
        <v>139</v>
      </c>
      <c r="E230" s="36"/>
      <c r="F230" s="226" t="s">
        <v>330</v>
      </c>
      <c r="G230" s="36"/>
      <c r="H230" s="36"/>
      <c r="I230" s="150"/>
      <c r="J230" s="36"/>
      <c r="K230" s="36"/>
      <c r="L230" s="40"/>
      <c r="M230" s="227"/>
      <c r="N230" s="228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139</v>
      </c>
      <c r="AU230" s="13" t="s">
        <v>76</v>
      </c>
    </row>
    <row r="231" s="2" customFormat="1">
      <c r="A231" s="34"/>
      <c r="B231" s="35"/>
      <c r="C231" s="36"/>
      <c r="D231" s="225" t="s">
        <v>141</v>
      </c>
      <c r="E231" s="36"/>
      <c r="F231" s="229" t="s">
        <v>311</v>
      </c>
      <c r="G231" s="36"/>
      <c r="H231" s="36"/>
      <c r="I231" s="150"/>
      <c r="J231" s="36"/>
      <c r="K231" s="36"/>
      <c r="L231" s="40"/>
      <c r="M231" s="227"/>
      <c r="N231" s="228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141</v>
      </c>
      <c r="AU231" s="13" t="s">
        <v>76</v>
      </c>
    </row>
    <row r="232" s="2" customFormat="1">
      <c r="A232" s="34"/>
      <c r="B232" s="35"/>
      <c r="C232" s="36"/>
      <c r="D232" s="225" t="s">
        <v>184</v>
      </c>
      <c r="E232" s="36"/>
      <c r="F232" s="229" t="s">
        <v>331</v>
      </c>
      <c r="G232" s="36"/>
      <c r="H232" s="36"/>
      <c r="I232" s="150"/>
      <c r="J232" s="36"/>
      <c r="K232" s="36"/>
      <c r="L232" s="40"/>
      <c r="M232" s="227"/>
      <c r="N232" s="228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184</v>
      </c>
      <c r="AU232" s="13" t="s">
        <v>76</v>
      </c>
    </row>
    <row r="233" s="2" customFormat="1" ht="16.5" customHeight="1">
      <c r="A233" s="34"/>
      <c r="B233" s="35"/>
      <c r="C233" s="211" t="s">
        <v>332</v>
      </c>
      <c r="D233" s="211" t="s">
        <v>132</v>
      </c>
      <c r="E233" s="212" t="s">
        <v>333</v>
      </c>
      <c r="F233" s="213" t="s">
        <v>334</v>
      </c>
      <c r="G233" s="214" t="s">
        <v>180</v>
      </c>
      <c r="H233" s="215">
        <v>3</v>
      </c>
      <c r="I233" s="216"/>
      <c r="J233" s="217">
        <f>ROUND(I233*H233,2)</f>
        <v>0</v>
      </c>
      <c r="K233" s="218"/>
      <c r="L233" s="40"/>
      <c r="M233" s="219" t="s">
        <v>1</v>
      </c>
      <c r="N233" s="220" t="s">
        <v>41</v>
      </c>
      <c r="O233" s="87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23" t="s">
        <v>335</v>
      </c>
      <c r="AT233" s="223" t="s">
        <v>132</v>
      </c>
      <c r="AU233" s="223" t="s">
        <v>76</v>
      </c>
      <c r="AY233" s="13" t="s">
        <v>137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3" t="s">
        <v>83</v>
      </c>
      <c r="BK233" s="224">
        <f>ROUND(I233*H233,2)</f>
        <v>0</v>
      </c>
      <c r="BL233" s="13" t="s">
        <v>335</v>
      </c>
      <c r="BM233" s="223" t="s">
        <v>336</v>
      </c>
    </row>
    <row r="234" s="2" customFormat="1">
      <c r="A234" s="34"/>
      <c r="B234" s="35"/>
      <c r="C234" s="36"/>
      <c r="D234" s="225" t="s">
        <v>139</v>
      </c>
      <c r="E234" s="36"/>
      <c r="F234" s="226" t="s">
        <v>334</v>
      </c>
      <c r="G234" s="36"/>
      <c r="H234" s="36"/>
      <c r="I234" s="150"/>
      <c r="J234" s="36"/>
      <c r="K234" s="36"/>
      <c r="L234" s="40"/>
      <c r="M234" s="227"/>
      <c r="N234" s="228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139</v>
      </c>
      <c r="AU234" s="13" t="s">
        <v>76</v>
      </c>
    </row>
    <row r="235" s="2" customFormat="1" ht="16.5" customHeight="1">
      <c r="A235" s="34"/>
      <c r="B235" s="35"/>
      <c r="C235" s="211" t="s">
        <v>337</v>
      </c>
      <c r="D235" s="211" t="s">
        <v>132</v>
      </c>
      <c r="E235" s="212" t="s">
        <v>338</v>
      </c>
      <c r="F235" s="213" t="s">
        <v>339</v>
      </c>
      <c r="G235" s="214" t="s">
        <v>180</v>
      </c>
      <c r="H235" s="215">
        <v>3</v>
      </c>
      <c r="I235" s="216"/>
      <c r="J235" s="217">
        <f>ROUND(I235*H235,2)</f>
        <v>0</v>
      </c>
      <c r="K235" s="218"/>
      <c r="L235" s="40"/>
      <c r="M235" s="219" t="s">
        <v>1</v>
      </c>
      <c r="N235" s="220" t="s">
        <v>41</v>
      </c>
      <c r="O235" s="87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23" t="s">
        <v>335</v>
      </c>
      <c r="AT235" s="223" t="s">
        <v>132</v>
      </c>
      <c r="AU235" s="223" t="s">
        <v>76</v>
      </c>
      <c r="AY235" s="13" t="s">
        <v>137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3" t="s">
        <v>83</v>
      </c>
      <c r="BK235" s="224">
        <f>ROUND(I235*H235,2)</f>
        <v>0</v>
      </c>
      <c r="BL235" s="13" t="s">
        <v>335</v>
      </c>
      <c r="BM235" s="223" t="s">
        <v>340</v>
      </c>
    </row>
    <row r="236" s="2" customFormat="1">
      <c r="A236" s="34"/>
      <c r="B236" s="35"/>
      <c r="C236" s="36"/>
      <c r="D236" s="225" t="s">
        <v>139</v>
      </c>
      <c r="E236" s="36"/>
      <c r="F236" s="226" t="s">
        <v>339</v>
      </c>
      <c r="G236" s="36"/>
      <c r="H236" s="36"/>
      <c r="I236" s="150"/>
      <c r="J236" s="36"/>
      <c r="K236" s="36"/>
      <c r="L236" s="40"/>
      <c r="M236" s="227"/>
      <c r="N236" s="228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139</v>
      </c>
      <c r="AU236" s="13" t="s">
        <v>76</v>
      </c>
    </row>
    <row r="237" s="2" customFormat="1" ht="16.5" customHeight="1">
      <c r="A237" s="34"/>
      <c r="B237" s="35"/>
      <c r="C237" s="211" t="s">
        <v>341</v>
      </c>
      <c r="D237" s="211" t="s">
        <v>132</v>
      </c>
      <c r="E237" s="212" t="s">
        <v>342</v>
      </c>
      <c r="F237" s="213" t="s">
        <v>343</v>
      </c>
      <c r="G237" s="214" t="s">
        <v>344</v>
      </c>
      <c r="H237" s="215">
        <v>10</v>
      </c>
      <c r="I237" s="216"/>
      <c r="J237" s="217">
        <f>ROUND(I237*H237,2)</f>
        <v>0</v>
      </c>
      <c r="K237" s="218"/>
      <c r="L237" s="40"/>
      <c r="M237" s="219" t="s">
        <v>1</v>
      </c>
      <c r="N237" s="220" t="s">
        <v>41</v>
      </c>
      <c r="O237" s="87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23" t="s">
        <v>345</v>
      </c>
      <c r="AT237" s="223" t="s">
        <v>132</v>
      </c>
      <c r="AU237" s="223" t="s">
        <v>76</v>
      </c>
      <c r="AY237" s="13" t="s">
        <v>137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3" t="s">
        <v>83</v>
      </c>
      <c r="BK237" s="224">
        <f>ROUND(I237*H237,2)</f>
        <v>0</v>
      </c>
      <c r="BL237" s="13" t="s">
        <v>345</v>
      </c>
      <c r="BM237" s="223" t="s">
        <v>346</v>
      </c>
    </row>
    <row r="238" s="2" customFormat="1">
      <c r="A238" s="34"/>
      <c r="B238" s="35"/>
      <c r="C238" s="36"/>
      <c r="D238" s="225" t="s">
        <v>139</v>
      </c>
      <c r="E238" s="36"/>
      <c r="F238" s="226" t="s">
        <v>343</v>
      </c>
      <c r="G238" s="36"/>
      <c r="H238" s="36"/>
      <c r="I238" s="150"/>
      <c r="J238" s="36"/>
      <c r="K238" s="36"/>
      <c r="L238" s="40"/>
      <c r="M238" s="227"/>
      <c r="N238" s="228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139</v>
      </c>
      <c r="AU238" s="13" t="s">
        <v>76</v>
      </c>
    </row>
    <row r="239" s="2" customFormat="1" ht="16.5" customHeight="1">
      <c r="A239" s="34"/>
      <c r="B239" s="35"/>
      <c r="C239" s="211" t="s">
        <v>347</v>
      </c>
      <c r="D239" s="211" t="s">
        <v>132</v>
      </c>
      <c r="E239" s="212" t="s">
        <v>348</v>
      </c>
      <c r="F239" s="213" t="s">
        <v>349</v>
      </c>
      <c r="G239" s="214" t="s">
        <v>180</v>
      </c>
      <c r="H239" s="215">
        <v>25</v>
      </c>
      <c r="I239" s="216"/>
      <c r="J239" s="217">
        <f>ROUND(I239*H239,2)</f>
        <v>0</v>
      </c>
      <c r="K239" s="218"/>
      <c r="L239" s="40"/>
      <c r="M239" s="219" t="s">
        <v>1</v>
      </c>
      <c r="N239" s="220" t="s">
        <v>41</v>
      </c>
      <c r="O239" s="87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23" t="s">
        <v>345</v>
      </c>
      <c r="AT239" s="223" t="s">
        <v>132</v>
      </c>
      <c r="AU239" s="223" t="s">
        <v>76</v>
      </c>
      <c r="AY239" s="13" t="s">
        <v>137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3" t="s">
        <v>83</v>
      </c>
      <c r="BK239" s="224">
        <f>ROUND(I239*H239,2)</f>
        <v>0</v>
      </c>
      <c r="BL239" s="13" t="s">
        <v>345</v>
      </c>
      <c r="BM239" s="223" t="s">
        <v>350</v>
      </c>
    </row>
    <row r="240" s="2" customFormat="1">
      <c r="A240" s="34"/>
      <c r="B240" s="35"/>
      <c r="C240" s="36"/>
      <c r="D240" s="225" t="s">
        <v>139</v>
      </c>
      <c r="E240" s="36"/>
      <c r="F240" s="226" t="s">
        <v>349</v>
      </c>
      <c r="G240" s="36"/>
      <c r="H240" s="36"/>
      <c r="I240" s="150"/>
      <c r="J240" s="36"/>
      <c r="K240" s="36"/>
      <c r="L240" s="40"/>
      <c r="M240" s="227"/>
      <c r="N240" s="228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139</v>
      </c>
      <c r="AU240" s="13" t="s">
        <v>76</v>
      </c>
    </row>
    <row r="241" s="2" customFormat="1" ht="16.5" customHeight="1">
      <c r="A241" s="34"/>
      <c r="B241" s="35"/>
      <c r="C241" s="211" t="s">
        <v>351</v>
      </c>
      <c r="D241" s="211" t="s">
        <v>132</v>
      </c>
      <c r="E241" s="212" t="s">
        <v>352</v>
      </c>
      <c r="F241" s="213" t="s">
        <v>353</v>
      </c>
      <c r="G241" s="214" t="s">
        <v>180</v>
      </c>
      <c r="H241" s="215">
        <v>25</v>
      </c>
      <c r="I241" s="216"/>
      <c r="J241" s="217">
        <f>ROUND(I241*H241,2)</f>
        <v>0</v>
      </c>
      <c r="K241" s="218"/>
      <c r="L241" s="40"/>
      <c r="M241" s="219" t="s">
        <v>1</v>
      </c>
      <c r="N241" s="220" t="s">
        <v>41</v>
      </c>
      <c r="O241" s="87"/>
      <c r="P241" s="221">
        <f>O241*H241</f>
        <v>0</v>
      </c>
      <c r="Q241" s="221">
        <v>0</v>
      </c>
      <c r="R241" s="221">
        <f>Q241*H241</f>
        <v>0</v>
      </c>
      <c r="S241" s="221">
        <v>0</v>
      </c>
      <c r="T241" s="22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23" t="s">
        <v>345</v>
      </c>
      <c r="AT241" s="223" t="s">
        <v>132</v>
      </c>
      <c r="AU241" s="223" t="s">
        <v>76</v>
      </c>
      <c r="AY241" s="13" t="s">
        <v>137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3" t="s">
        <v>83</v>
      </c>
      <c r="BK241" s="224">
        <f>ROUND(I241*H241,2)</f>
        <v>0</v>
      </c>
      <c r="BL241" s="13" t="s">
        <v>345</v>
      </c>
      <c r="BM241" s="223" t="s">
        <v>354</v>
      </c>
    </row>
    <row r="242" s="2" customFormat="1">
      <c r="A242" s="34"/>
      <c r="B242" s="35"/>
      <c r="C242" s="36"/>
      <c r="D242" s="225" t="s">
        <v>139</v>
      </c>
      <c r="E242" s="36"/>
      <c r="F242" s="226" t="s">
        <v>355</v>
      </c>
      <c r="G242" s="36"/>
      <c r="H242" s="36"/>
      <c r="I242" s="150"/>
      <c r="J242" s="36"/>
      <c r="K242" s="36"/>
      <c r="L242" s="40"/>
      <c r="M242" s="263"/>
      <c r="N242" s="264"/>
      <c r="O242" s="265"/>
      <c r="P242" s="265"/>
      <c r="Q242" s="265"/>
      <c r="R242" s="265"/>
      <c r="S242" s="265"/>
      <c r="T242" s="26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139</v>
      </c>
      <c r="AU242" s="13" t="s">
        <v>76</v>
      </c>
    </row>
    <row r="243" s="2" customFormat="1" ht="6.96" customHeight="1">
      <c r="A243" s="34"/>
      <c r="B243" s="62"/>
      <c r="C243" s="63"/>
      <c r="D243" s="63"/>
      <c r="E243" s="63"/>
      <c r="F243" s="63"/>
      <c r="G243" s="63"/>
      <c r="H243" s="63"/>
      <c r="I243" s="188"/>
      <c r="J243" s="63"/>
      <c r="K243" s="63"/>
      <c r="L243" s="40"/>
      <c r="M243" s="34"/>
      <c r="O243" s="34"/>
      <c r="P243" s="34"/>
      <c r="Q243" s="34"/>
      <c r="R243" s="34"/>
      <c r="S243" s="34"/>
      <c r="T243" s="34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</row>
  </sheetData>
  <sheetProtection sheet="1" autoFilter="0" formatColumns="0" formatRows="0" objects="1" scenarios="1" spinCount="100000" saltValue="S6XsfA1qyK8lbOrnsUzB/UgnB3Z/0UqeTsEFTRj3lwXOPVvvMoGuGQqDvzsklmxPH8KIIga4ihT7XXry+jdtgA==" hashValue="rT9ESHLDRzRx/9zZEhizeGtJQIwBEK9BRA4kuMl/XqDxCs5z9+doT9rlRvThUH22PNmt8ejD7CQ2esfV0PzDLw==" algorithmName="SHA-512" password="CC35"/>
  <autoFilter ref="C119:K2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>Čištění kolejového lože v úseku Klatovy - Přeštice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110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111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112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356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9. 1. 2020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ROUND((SUM(BE120:BE124)),  2)</f>
        <v>0</v>
      </c>
      <c r="G35" s="34"/>
      <c r="H35" s="34"/>
      <c r="I35" s="167">
        <v>0.20999999999999999</v>
      </c>
      <c r="J35" s="166">
        <f>ROUND(((SUM(BE120:BE124))*I35),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ROUND((SUM(BF120:BF124)),  2)</f>
        <v>0</v>
      </c>
      <c r="G36" s="34"/>
      <c r="H36" s="34"/>
      <c r="I36" s="167">
        <v>0.14999999999999999</v>
      </c>
      <c r="J36" s="166">
        <f>ROUND(((SUM(BF120:BF124))*I36),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ROUND((SUM(BG120:BG124)),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ROUND((SUM(BH120:BH124)),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ROUND((SUM(BI120:BI124)),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Čištění kolejového lože v úseku Klatovy - Přeštice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110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111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1.2 -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Přeštice</v>
      </c>
      <c r="G91" s="36"/>
      <c r="H91" s="36"/>
      <c r="I91" s="152" t="s">
        <v>22</v>
      </c>
      <c r="J91" s="75" t="str">
        <f>IF(J14="","",J14)</f>
        <v>9. 1. 2020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 s.o.,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115</v>
      </c>
      <c r="D96" s="194"/>
      <c r="E96" s="194"/>
      <c r="F96" s="194"/>
      <c r="G96" s="194"/>
      <c r="H96" s="194"/>
      <c r="I96" s="195"/>
      <c r="J96" s="196" t="s">
        <v>116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>Čištění kolejového lože v úseku Klatovy - Přeštice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110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111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1.2 -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Přeštice</v>
      </c>
      <c r="G114" s="36"/>
      <c r="H114" s="36"/>
      <c r="I114" s="152" t="s">
        <v>22</v>
      </c>
      <c r="J114" s="75" t="str">
        <f>IF(J14="","",J14)</f>
        <v>9. 1. 2020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 s.o.,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120</v>
      </c>
      <c r="D119" s="201" t="s">
        <v>61</v>
      </c>
      <c r="E119" s="201" t="s">
        <v>57</v>
      </c>
      <c r="F119" s="201" t="s">
        <v>58</v>
      </c>
      <c r="G119" s="201" t="s">
        <v>121</v>
      </c>
      <c r="H119" s="201" t="s">
        <v>122</v>
      </c>
      <c r="I119" s="202" t="s">
        <v>123</v>
      </c>
      <c r="J119" s="203" t="s">
        <v>116</v>
      </c>
      <c r="K119" s="204" t="s">
        <v>124</v>
      </c>
      <c r="L119" s="205"/>
      <c r="M119" s="96" t="s">
        <v>1</v>
      </c>
      <c r="N119" s="97" t="s">
        <v>40</v>
      </c>
      <c r="O119" s="97" t="s">
        <v>125</v>
      </c>
      <c r="P119" s="97" t="s">
        <v>126</v>
      </c>
      <c r="Q119" s="97" t="s">
        <v>127</v>
      </c>
      <c r="R119" s="97" t="s">
        <v>128</v>
      </c>
      <c r="S119" s="97" t="s">
        <v>129</v>
      </c>
      <c r="T119" s="98" t="s">
        <v>130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131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SUM(P121:P124)</f>
        <v>0</v>
      </c>
      <c r="Q120" s="100"/>
      <c r="R120" s="208">
        <f>SUM(R121:R124)</f>
        <v>0</v>
      </c>
      <c r="S120" s="100"/>
      <c r="T120" s="209">
        <f>SUM(T121:T124)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118</v>
      </c>
      <c r="BK120" s="210">
        <f>SUM(BK121:BK124)</f>
        <v>0</v>
      </c>
    </row>
    <row r="121" s="2" customFormat="1" ht="16.5" customHeight="1">
      <c r="A121" s="34"/>
      <c r="B121" s="35"/>
      <c r="C121" s="252" t="s">
        <v>83</v>
      </c>
      <c r="D121" s="252" t="s">
        <v>170</v>
      </c>
      <c r="E121" s="253" t="s">
        <v>357</v>
      </c>
      <c r="F121" s="254" t="s">
        <v>358</v>
      </c>
      <c r="G121" s="255" t="s">
        <v>202</v>
      </c>
      <c r="H121" s="256">
        <v>5.4000000000000004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193</v>
      </c>
      <c r="AT121" s="223" t="s">
        <v>170</v>
      </c>
      <c r="AU121" s="223" t="s">
        <v>76</v>
      </c>
      <c r="AY121" s="13" t="s">
        <v>137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136</v>
      </c>
      <c r="BM121" s="223" t="s">
        <v>359</v>
      </c>
    </row>
    <row r="122" s="2" customFormat="1">
      <c r="A122" s="34"/>
      <c r="B122" s="35"/>
      <c r="C122" s="36"/>
      <c r="D122" s="225" t="s">
        <v>139</v>
      </c>
      <c r="E122" s="36"/>
      <c r="F122" s="226" t="s">
        <v>358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139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170</v>
      </c>
      <c r="E123" s="253" t="s">
        <v>360</v>
      </c>
      <c r="F123" s="254" t="s">
        <v>361</v>
      </c>
      <c r="G123" s="255" t="s">
        <v>180</v>
      </c>
      <c r="H123" s="256">
        <v>10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193</v>
      </c>
      <c r="AT123" s="223" t="s">
        <v>170</v>
      </c>
      <c r="AU123" s="223" t="s">
        <v>76</v>
      </c>
      <c r="AY123" s="13" t="s">
        <v>137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136</v>
      </c>
      <c r="BM123" s="223" t="s">
        <v>362</v>
      </c>
    </row>
    <row r="124" s="2" customFormat="1">
      <c r="A124" s="34"/>
      <c r="B124" s="35"/>
      <c r="C124" s="36"/>
      <c r="D124" s="225" t="s">
        <v>139</v>
      </c>
      <c r="E124" s="36"/>
      <c r="F124" s="226" t="s">
        <v>361</v>
      </c>
      <c r="G124" s="36"/>
      <c r="H124" s="36"/>
      <c r="I124" s="150"/>
      <c r="J124" s="36"/>
      <c r="K124" s="36"/>
      <c r="L124" s="40"/>
      <c r="M124" s="263"/>
      <c r="N124" s="264"/>
      <c r="O124" s="265"/>
      <c r="P124" s="265"/>
      <c r="Q124" s="265"/>
      <c r="R124" s="265"/>
      <c r="S124" s="265"/>
      <c r="T124" s="26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139</v>
      </c>
      <c r="AU124" s="13" t="s">
        <v>76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188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g1G0oLRqq2hotCHz6ilrX5RXc/nsnyh4DkMcm+jRObNMdDcyEZnSGQYfA/NEm9FIkslHBQhlreTeqnE78KmE/Q==" hashValue="3X+lJ6NcmoKW6W9SFKHzxz2QzCAn96tbjQHE5dLioZQjT+kqx6SRc/HZC9x12OtR2fjCkr7TivymLtEQivBrlg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>Čištění kolejového lože v úseku Klatovy - Přeštice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110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363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112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364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9. 1. 2020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ROUND((SUM(BE120:BE186)),  2)</f>
        <v>0</v>
      </c>
      <c r="G35" s="34"/>
      <c r="H35" s="34"/>
      <c r="I35" s="167">
        <v>0.20999999999999999</v>
      </c>
      <c r="J35" s="166">
        <f>ROUND(((SUM(BE120:BE186))*I35),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ROUND((SUM(BF120:BF186)),  2)</f>
        <v>0</v>
      </c>
      <c r="G36" s="34"/>
      <c r="H36" s="34"/>
      <c r="I36" s="167">
        <v>0.14999999999999999</v>
      </c>
      <c r="J36" s="166">
        <f>ROUND(((SUM(BF120:BF186))*I36),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ROUND((SUM(BG120:BG186)),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ROUND((SUM(BH120:BH186)),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ROUND((SUM(BI120:BI186)),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Čištění kolejového lože v úseku Klatovy - Přeštice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110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363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2.1 - Čištění KL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Přeštice</v>
      </c>
      <c r="G91" s="36"/>
      <c r="H91" s="36"/>
      <c r="I91" s="152" t="s">
        <v>22</v>
      </c>
      <c r="J91" s="75" t="str">
        <f>IF(J14="","",J14)</f>
        <v>9. 1. 2020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 s.o.,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115</v>
      </c>
      <c r="D96" s="194"/>
      <c r="E96" s="194"/>
      <c r="F96" s="194"/>
      <c r="G96" s="194"/>
      <c r="H96" s="194"/>
      <c r="I96" s="195"/>
      <c r="J96" s="196" t="s">
        <v>116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>Čištění kolejového lože v úseku Klatovy - Přeštice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110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363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2.1 - Čištění KL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Přeštice</v>
      </c>
      <c r="G114" s="36"/>
      <c r="H114" s="36"/>
      <c r="I114" s="152" t="s">
        <v>22</v>
      </c>
      <c r="J114" s="75" t="str">
        <f>IF(J14="","",J14)</f>
        <v>9. 1. 2020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 s.o.,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120</v>
      </c>
      <c r="D119" s="201" t="s">
        <v>61</v>
      </c>
      <c r="E119" s="201" t="s">
        <v>57</v>
      </c>
      <c r="F119" s="201" t="s">
        <v>58</v>
      </c>
      <c r="G119" s="201" t="s">
        <v>121</v>
      </c>
      <c r="H119" s="201" t="s">
        <v>122</v>
      </c>
      <c r="I119" s="202" t="s">
        <v>123</v>
      </c>
      <c r="J119" s="203" t="s">
        <v>116</v>
      </c>
      <c r="K119" s="204" t="s">
        <v>124</v>
      </c>
      <c r="L119" s="205"/>
      <c r="M119" s="96" t="s">
        <v>1</v>
      </c>
      <c r="N119" s="97" t="s">
        <v>40</v>
      </c>
      <c r="O119" s="97" t="s">
        <v>125</v>
      </c>
      <c r="P119" s="97" t="s">
        <v>126</v>
      </c>
      <c r="Q119" s="97" t="s">
        <v>127</v>
      </c>
      <c r="R119" s="97" t="s">
        <v>128</v>
      </c>
      <c r="S119" s="97" t="s">
        <v>129</v>
      </c>
      <c r="T119" s="98" t="s">
        <v>130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131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SUM(P121:P186)</f>
        <v>0</v>
      </c>
      <c r="Q120" s="100"/>
      <c r="R120" s="208">
        <f>SUM(R121:R186)</f>
        <v>480.267</v>
      </c>
      <c r="S120" s="100"/>
      <c r="T120" s="209">
        <f>SUM(T121:T186)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118</v>
      </c>
      <c r="BK120" s="210">
        <f>SUM(BK121:BK186)</f>
        <v>0</v>
      </c>
    </row>
    <row r="121" s="2" customFormat="1" ht="16.5" customHeight="1">
      <c r="A121" s="34"/>
      <c r="B121" s="35"/>
      <c r="C121" s="211" t="s">
        <v>83</v>
      </c>
      <c r="D121" s="211" t="s">
        <v>132</v>
      </c>
      <c r="E121" s="212" t="s">
        <v>133</v>
      </c>
      <c r="F121" s="213" t="s">
        <v>134</v>
      </c>
      <c r="G121" s="214" t="s">
        <v>135</v>
      </c>
      <c r="H121" s="215">
        <v>295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136</v>
      </c>
      <c r="AT121" s="223" t="s">
        <v>132</v>
      </c>
      <c r="AU121" s="223" t="s">
        <v>76</v>
      </c>
      <c r="AY121" s="13" t="s">
        <v>137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136</v>
      </c>
      <c r="BM121" s="223" t="s">
        <v>365</v>
      </c>
    </row>
    <row r="122" s="2" customFormat="1">
      <c r="A122" s="34"/>
      <c r="B122" s="35"/>
      <c r="C122" s="36"/>
      <c r="D122" s="225" t="s">
        <v>139</v>
      </c>
      <c r="E122" s="36"/>
      <c r="F122" s="226" t="s">
        <v>140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139</v>
      </c>
      <c r="AU122" s="13" t="s">
        <v>76</v>
      </c>
    </row>
    <row r="123" s="2" customFormat="1">
      <c r="A123" s="34"/>
      <c r="B123" s="35"/>
      <c r="C123" s="36"/>
      <c r="D123" s="225" t="s">
        <v>141</v>
      </c>
      <c r="E123" s="36"/>
      <c r="F123" s="229" t="s">
        <v>142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141</v>
      </c>
      <c r="AU123" s="13" t="s">
        <v>76</v>
      </c>
    </row>
    <row r="124" s="10" customFormat="1">
      <c r="A124" s="10"/>
      <c r="B124" s="230"/>
      <c r="C124" s="231"/>
      <c r="D124" s="225" t="s">
        <v>143</v>
      </c>
      <c r="E124" s="232" t="s">
        <v>1</v>
      </c>
      <c r="F124" s="233" t="s">
        <v>366</v>
      </c>
      <c r="G124" s="231"/>
      <c r="H124" s="234">
        <v>85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143</v>
      </c>
      <c r="AU124" s="240" t="s">
        <v>76</v>
      </c>
      <c r="AV124" s="10" t="s">
        <v>85</v>
      </c>
      <c r="AW124" s="10" t="s">
        <v>32</v>
      </c>
      <c r="AX124" s="10" t="s">
        <v>76</v>
      </c>
      <c r="AY124" s="240" t="s">
        <v>137</v>
      </c>
    </row>
    <row r="125" s="10" customFormat="1">
      <c r="A125" s="10"/>
      <c r="B125" s="230"/>
      <c r="C125" s="231"/>
      <c r="D125" s="225" t="s">
        <v>143</v>
      </c>
      <c r="E125" s="232" t="s">
        <v>1</v>
      </c>
      <c r="F125" s="233" t="s">
        <v>367</v>
      </c>
      <c r="G125" s="231"/>
      <c r="H125" s="234">
        <v>95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40" t="s">
        <v>143</v>
      </c>
      <c r="AU125" s="240" t="s">
        <v>76</v>
      </c>
      <c r="AV125" s="10" t="s">
        <v>85</v>
      </c>
      <c r="AW125" s="10" t="s">
        <v>32</v>
      </c>
      <c r="AX125" s="10" t="s">
        <v>76</v>
      </c>
      <c r="AY125" s="240" t="s">
        <v>137</v>
      </c>
    </row>
    <row r="126" s="10" customFormat="1">
      <c r="A126" s="10"/>
      <c r="B126" s="230"/>
      <c r="C126" s="231"/>
      <c r="D126" s="225" t="s">
        <v>143</v>
      </c>
      <c r="E126" s="232" t="s">
        <v>1</v>
      </c>
      <c r="F126" s="233" t="s">
        <v>368</v>
      </c>
      <c r="G126" s="231"/>
      <c r="H126" s="234">
        <v>45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40" t="s">
        <v>143</v>
      </c>
      <c r="AU126" s="240" t="s">
        <v>76</v>
      </c>
      <c r="AV126" s="10" t="s">
        <v>85</v>
      </c>
      <c r="AW126" s="10" t="s">
        <v>32</v>
      </c>
      <c r="AX126" s="10" t="s">
        <v>76</v>
      </c>
      <c r="AY126" s="240" t="s">
        <v>137</v>
      </c>
    </row>
    <row r="127" s="10" customFormat="1">
      <c r="A127" s="10"/>
      <c r="B127" s="230"/>
      <c r="C127" s="231"/>
      <c r="D127" s="225" t="s">
        <v>143</v>
      </c>
      <c r="E127" s="232" t="s">
        <v>1</v>
      </c>
      <c r="F127" s="233" t="s">
        <v>369</v>
      </c>
      <c r="G127" s="231"/>
      <c r="H127" s="234">
        <v>70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40" t="s">
        <v>143</v>
      </c>
      <c r="AU127" s="240" t="s">
        <v>76</v>
      </c>
      <c r="AV127" s="10" t="s">
        <v>85</v>
      </c>
      <c r="AW127" s="10" t="s">
        <v>32</v>
      </c>
      <c r="AX127" s="10" t="s">
        <v>76</v>
      </c>
      <c r="AY127" s="240" t="s">
        <v>137</v>
      </c>
    </row>
    <row r="128" s="11" customFormat="1">
      <c r="A128" s="11"/>
      <c r="B128" s="241"/>
      <c r="C128" s="242"/>
      <c r="D128" s="225" t="s">
        <v>143</v>
      </c>
      <c r="E128" s="243" t="s">
        <v>1</v>
      </c>
      <c r="F128" s="244" t="s">
        <v>148</v>
      </c>
      <c r="G128" s="242"/>
      <c r="H128" s="245">
        <v>295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T128" s="251" t="s">
        <v>143</v>
      </c>
      <c r="AU128" s="251" t="s">
        <v>76</v>
      </c>
      <c r="AV128" s="11" t="s">
        <v>136</v>
      </c>
      <c r="AW128" s="11" t="s">
        <v>32</v>
      </c>
      <c r="AX128" s="11" t="s">
        <v>83</v>
      </c>
      <c r="AY128" s="251" t="s">
        <v>137</v>
      </c>
    </row>
    <row r="129" s="2" customFormat="1" ht="16.5" customHeight="1">
      <c r="A129" s="34"/>
      <c r="B129" s="35"/>
      <c r="C129" s="211" t="s">
        <v>85</v>
      </c>
      <c r="D129" s="211" t="s">
        <v>132</v>
      </c>
      <c r="E129" s="212" t="s">
        <v>149</v>
      </c>
      <c r="F129" s="213" t="s">
        <v>150</v>
      </c>
      <c r="G129" s="214" t="s">
        <v>151</v>
      </c>
      <c r="H129" s="215">
        <v>3.5</v>
      </c>
      <c r="I129" s="216"/>
      <c r="J129" s="217">
        <f>ROUND(I129*H129,2)</f>
        <v>0</v>
      </c>
      <c r="K129" s="218"/>
      <c r="L129" s="40"/>
      <c r="M129" s="219" t="s">
        <v>1</v>
      </c>
      <c r="N129" s="220" t="s">
        <v>41</v>
      </c>
      <c r="O129" s="87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136</v>
      </c>
      <c r="AT129" s="223" t="s">
        <v>132</v>
      </c>
      <c r="AU129" s="223" t="s">
        <v>76</v>
      </c>
      <c r="AY129" s="13" t="s">
        <v>137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136</v>
      </c>
      <c r="BM129" s="223" t="s">
        <v>370</v>
      </c>
    </row>
    <row r="130" s="2" customFormat="1">
      <c r="A130" s="34"/>
      <c r="B130" s="35"/>
      <c r="C130" s="36"/>
      <c r="D130" s="225" t="s">
        <v>139</v>
      </c>
      <c r="E130" s="36"/>
      <c r="F130" s="226" t="s">
        <v>153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139</v>
      </c>
      <c r="AU130" s="13" t="s">
        <v>76</v>
      </c>
    </row>
    <row r="131" s="2" customFormat="1">
      <c r="A131" s="34"/>
      <c r="B131" s="35"/>
      <c r="C131" s="36"/>
      <c r="D131" s="225" t="s">
        <v>141</v>
      </c>
      <c r="E131" s="36"/>
      <c r="F131" s="229" t="s">
        <v>154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141</v>
      </c>
      <c r="AU131" s="13" t="s">
        <v>76</v>
      </c>
    </row>
    <row r="132" s="10" customFormat="1">
      <c r="A132" s="10"/>
      <c r="B132" s="230"/>
      <c r="C132" s="231"/>
      <c r="D132" s="225" t="s">
        <v>143</v>
      </c>
      <c r="E132" s="232" t="s">
        <v>1</v>
      </c>
      <c r="F132" s="233" t="s">
        <v>155</v>
      </c>
      <c r="G132" s="231"/>
      <c r="H132" s="234">
        <v>3.5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40" t="s">
        <v>143</v>
      </c>
      <c r="AU132" s="240" t="s">
        <v>76</v>
      </c>
      <c r="AV132" s="10" t="s">
        <v>85</v>
      </c>
      <c r="AW132" s="10" t="s">
        <v>32</v>
      </c>
      <c r="AX132" s="10" t="s">
        <v>83</v>
      </c>
      <c r="AY132" s="240" t="s">
        <v>137</v>
      </c>
    </row>
    <row r="133" s="2" customFormat="1" ht="16.5" customHeight="1">
      <c r="A133" s="34"/>
      <c r="B133" s="35"/>
      <c r="C133" s="211" t="s">
        <v>156</v>
      </c>
      <c r="D133" s="211" t="s">
        <v>132</v>
      </c>
      <c r="E133" s="212" t="s">
        <v>157</v>
      </c>
      <c r="F133" s="213" t="s">
        <v>158</v>
      </c>
      <c r="G133" s="214" t="s">
        <v>159</v>
      </c>
      <c r="H133" s="215">
        <v>0.42999999999999999</v>
      </c>
      <c r="I133" s="216"/>
      <c r="J133" s="217">
        <f>ROUND(I133*H133,2)</f>
        <v>0</v>
      </c>
      <c r="K133" s="218"/>
      <c r="L133" s="40"/>
      <c r="M133" s="219" t="s">
        <v>1</v>
      </c>
      <c r="N133" s="220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136</v>
      </c>
      <c r="AT133" s="223" t="s">
        <v>132</v>
      </c>
      <c r="AU133" s="223" t="s">
        <v>76</v>
      </c>
      <c r="AY133" s="13" t="s">
        <v>137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136</v>
      </c>
      <c r="BM133" s="223" t="s">
        <v>371</v>
      </c>
    </row>
    <row r="134" s="2" customFormat="1">
      <c r="A134" s="34"/>
      <c r="B134" s="35"/>
      <c r="C134" s="36"/>
      <c r="D134" s="225" t="s">
        <v>139</v>
      </c>
      <c r="E134" s="36"/>
      <c r="F134" s="226" t="s">
        <v>161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139</v>
      </c>
      <c r="AU134" s="13" t="s">
        <v>76</v>
      </c>
    </row>
    <row r="135" s="2" customFormat="1">
      <c r="A135" s="34"/>
      <c r="B135" s="35"/>
      <c r="C135" s="36"/>
      <c r="D135" s="225" t="s">
        <v>141</v>
      </c>
      <c r="E135" s="36"/>
      <c r="F135" s="229" t="s">
        <v>162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141</v>
      </c>
      <c r="AU135" s="13" t="s">
        <v>76</v>
      </c>
    </row>
    <row r="136" s="2" customFormat="1" ht="16.5" customHeight="1">
      <c r="A136" s="34"/>
      <c r="B136" s="35"/>
      <c r="C136" s="211" t="s">
        <v>136</v>
      </c>
      <c r="D136" s="211" t="s">
        <v>132</v>
      </c>
      <c r="E136" s="212" t="s">
        <v>163</v>
      </c>
      <c r="F136" s="213" t="s">
        <v>164</v>
      </c>
      <c r="G136" s="214" t="s">
        <v>151</v>
      </c>
      <c r="H136" s="215">
        <v>387</v>
      </c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136</v>
      </c>
      <c r="AT136" s="223" t="s">
        <v>132</v>
      </c>
      <c r="AU136" s="223" t="s">
        <v>76</v>
      </c>
      <c r="AY136" s="13" t="s">
        <v>137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136</v>
      </c>
      <c r="BM136" s="223" t="s">
        <v>372</v>
      </c>
    </row>
    <row r="137" s="2" customFormat="1">
      <c r="A137" s="34"/>
      <c r="B137" s="35"/>
      <c r="C137" s="36"/>
      <c r="D137" s="225" t="s">
        <v>139</v>
      </c>
      <c r="E137" s="36"/>
      <c r="F137" s="226" t="s">
        <v>166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139</v>
      </c>
      <c r="AU137" s="13" t="s">
        <v>76</v>
      </c>
    </row>
    <row r="138" s="2" customFormat="1">
      <c r="A138" s="34"/>
      <c r="B138" s="35"/>
      <c r="C138" s="36"/>
      <c r="D138" s="225" t="s">
        <v>141</v>
      </c>
      <c r="E138" s="36"/>
      <c r="F138" s="229" t="s">
        <v>167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141</v>
      </c>
      <c r="AU138" s="13" t="s">
        <v>76</v>
      </c>
    </row>
    <row r="139" s="10" customFormat="1">
      <c r="A139" s="10"/>
      <c r="B139" s="230"/>
      <c r="C139" s="231"/>
      <c r="D139" s="225" t="s">
        <v>143</v>
      </c>
      <c r="E139" s="232" t="s">
        <v>1</v>
      </c>
      <c r="F139" s="233" t="s">
        <v>373</v>
      </c>
      <c r="G139" s="231"/>
      <c r="H139" s="234">
        <v>387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40" t="s">
        <v>143</v>
      </c>
      <c r="AU139" s="240" t="s">
        <v>76</v>
      </c>
      <c r="AV139" s="10" t="s">
        <v>85</v>
      </c>
      <c r="AW139" s="10" t="s">
        <v>32</v>
      </c>
      <c r="AX139" s="10" t="s">
        <v>83</v>
      </c>
      <c r="AY139" s="240" t="s">
        <v>137</v>
      </c>
    </row>
    <row r="140" s="2" customFormat="1" ht="16.5" customHeight="1">
      <c r="A140" s="34"/>
      <c r="B140" s="35"/>
      <c r="C140" s="252" t="s">
        <v>169</v>
      </c>
      <c r="D140" s="252" t="s">
        <v>170</v>
      </c>
      <c r="E140" s="253" t="s">
        <v>171</v>
      </c>
      <c r="F140" s="254" t="s">
        <v>172</v>
      </c>
      <c r="G140" s="255" t="s">
        <v>173</v>
      </c>
      <c r="H140" s="256">
        <v>480.267</v>
      </c>
      <c r="I140" s="257"/>
      <c r="J140" s="258">
        <f>ROUND(I140*H140,2)</f>
        <v>0</v>
      </c>
      <c r="K140" s="259"/>
      <c r="L140" s="260"/>
      <c r="M140" s="261" t="s">
        <v>1</v>
      </c>
      <c r="N140" s="262" t="s">
        <v>41</v>
      </c>
      <c r="O140" s="87"/>
      <c r="P140" s="221">
        <f>O140*H140</f>
        <v>0</v>
      </c>
      <c r="Q140" s="221">
        <v>1</v>
      </c>
      <c r="R140" s="221">
        <f>Q140*H140</f>
        <v>480.267</v>
      </c>
      <c r="S140" s="221">
        <v>0</v>
      </c>
      <c r="T140" s="2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3" t="s">
        <v>174</v>
      </c>
      <c r="AT140" s="223" t="s">
        <v>170</v>
      </c>
      <c r="AU140" s="223" t="s">
        <v>76</v>
      </c>
      <c r="AY140" s="13" t="s">
        <v>137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3" t="s">
        <v>83</v>
      </c>
      <c r="BK140" s="224">
        <f>ROUND(I140*H140,2)</f>
        <v>0</v>
      </c>
      <c r="BL140" s="13" t="s">
        <v>174</v>
      </c>
      <c r="BM140" s="223" t="s">
        <v>374</v>
      </c>
    </row>
    <row r="141" s="2" customFormat="1">
      <c r="A141" s="34"/>
      <c r="B141" s="35"/>
      <c r="C141" s="36"/>
      <c r="D141" s="225" t="s">
        <v>139</v>
      </c>
      <c r="E141" s="36"/>
      <c r="F141" s="226" t="s">
        <v>172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139</v>
      </c>
      <c r="AU141" s="13" t="s">
        <v>76</v>
      </c>
    </row>
    <row r="142" s="10" customFormat="1">
      <c r="A142" s="10"/>
      <c r="B142" s="230"/>
      <c r="C142" s="231"/>
      <c r="D142" s="225" t="s">
        <v>143</v>
      </c>
      <c r="E142" s="232" t="s">
        <v>1</v>
      </c>
      <c r="F142" s="233" t="s">
        <v>375</v>
      </c>
      <c r="G142" s="231"/>
      <c r="H142" s="234">
        <v>480.267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40" t="s">
        <v>143</v>
      </c>
      <c r="AU142" s="240" t="s">
        <v>76</v>
      </c>
      <c r="AV142" s="10" t="s">
        <v>85</v>
      </c>
      <c r="AW142" s="10" t="s">
        <v>32</v>
      </c>
      <c r="AX142" s="10" t="s">
        <v>83</v>
      </c>
      <c r="AY142" s="240" t="s">
        <v>137</v>
      </c>
    </row>
    <row r="143" s="2" customFormat="1" ht="16.5" customHeight="1">
      <c r="A143" s="34"/>
      <c r="B143" s="35"/>
      <c r="C143" s="211" t="s">
        <v>177</v>
      </c>
      <c r="D143" s="211" t="s">
        <v>132</v>
      </c>
      <c r="E143" s="212" t="s">
        <v>178</v>
      </c>
      <c r="F143" s="213" t="s">
        <v>179</v>
      </c>
      <c r="G143" s="214" t="s">
        <v>180</v>
      </c>
      <c r="H143" s="215">
        <v>4</v>
      </c>
      <c r="I143" s="216"/>
      <c r="J143" s="217">
        <f>ROUND(I143*H143,2)</f>
        <v>0</v>
      </c>
      <c r="K143" s="218"/>
      <c r="L143" s="40"/>
      <c r="M143" s="219" t="s">
        <v>1</v>
      </c>
      <c r="N143" s="220" t="s">
        <v>41</v>
      </c>
      <c r="O143" s="87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136</v>
      </c>
      <c r="AT143" s="223" t="s">
        <v>132</v>
      </c>
      <c r="AU143" s="223" t="s">
        <v>76</v>
      </c>
      <c r="AY143" s="13" t="s">
        <v>137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136</v>
      </c>
      <c r="BM143" s="223" t="s">
        <v>376</v>
      </c>
    </row>
    <row r="144" s="2" customFormat="1">
      <c r="A144" s="34"/>
      <c r="B144" s="35"/>
      <c r="C144" s="36"/>
      <c r="D144" s="225" t="s">
        <v>139</v>
      </c>
      <c r="E144" s="36"/>
      <c r="F144" s="226" t="s">
        <v>182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139</v>
      </c>
      <c r="AU144" s="13" t="s">
        <v>76</v>
      </c>
    </row>
    <row r="145" s="2" customFormat="1">
      <c r="A145" s="34"/>
      <c r="B145" s="35"/>
      <c r="C145" s="36"/>
      <c r="D145" s="225" t="s">
        <v>141</v>
      </c>
      <c r="E145" s="36"/>
      <c r="F145" s="229" t="s">
        <v>183</v>
      </c>
      <c r="G145" s="36"/>
      <c r="H145" s="36"/>
      <c r="I145" s="150"/>
      <c r="J145" s="36"/>
      <c r="K145" s="36"/>
      <c r="L145" s="40"/>
      <c r="M145" s="227"/>
      <c r="N145" s="22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141</v>
      </c>
      <c r="AU145" s="13" t="s">
        <v>76</v>
      </c>
    </row>
    <row r="146" s="2" customFormat="1">
      <c r="A146" s="34"/>
      <c r="B146" s="35"/>
      <c r="C146" s="36"/>
      <c r="D146" s="225" t="s">
        <v>184</v>
      </c>
      <c r="E146" s="36"/>
      <c r="F146" s="229" t="s">
        <v>185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184</v>
      </c>
      <c r="AU146" s="13" t="s">
        <v>76</v>
      </c>
    </row>
    <row r="147" s="2" customFormat="1" ht="16.5" customHeight="1">
      <c r="A147" s="34"/>
      <c r="B147" s="35"/>
      <c r="C147" s="211" t="s">
        <v>186</v>
      </c>
      <c r="D147" s="211" t="s">
        <v>132</v>
      </c>
      <c r="E147" s="212" t="s">
        <v>187</v>
      </c>
      <c r="F147" s="213" t="s">
        <v>188</v>
      </c>
      <c r="G147" s="214" t="s">
        <v>189</v>
      </c>
      <c r="H147" s="215">
        <v>6</v>
      </c>
      <c r="I147" s="216"/>
      <c r="J147" s="217">
        <f>ROUND(I147*H147,2)</f>
        <v>0</v>
      </c>
      <c r="K147" s="218"/>
      <c r="L147" s="40"/>
      <c r="M147" s="219" t="s">
        <v>1</v>
      </c>
      <c r="N147" s="220" t="s">
        <v>41</v>
      </c>
      <c r="O147" s="87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3" t="s">
        <v>136</v>
      </c>
      <c r="AT147" s="223" t="s">
        <v>132</v>
      </c>
      <c r="AU147" s="223" t="s">
        <v>76</v>
      </c>
      <c r="AY147" s="13" t="s">
        <v>137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3" t="s">
        <v>83</v>
      </c>
      <c r="BK147" s="224">
        <f>ROUND(I147*H147,2)</f>
        <v>0</v>
      </c>
      <c r="BL147" s="13" t="s">
        <v>136</v>
      </c>
      <c r="BM147" s="223" t="s">
        <v>377</v>
      </c>
    </row>
    <row r="148" s="2" customFormat="1">
      <c r="A148" s="34"/>
      <c r="B148" s="35"/>
      <c r="C148" s="36"/>
      <c r="D148" s="225" t="s">
        <v>139</v>
      </c>
      <c r="E148" s="36"/>
      <c r="F148" s="226" t="s">
        <v>191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139</v>
      </c>
      <c r="AU148" s="13" t="s">
        <v>76</v>
      </c>
    </row>
    <row r="149" s="2" customFormat="1">
      <c r="A149" s="34"/>
      <c r="B149" s="35"/>
      <c r="C149" s="36"/>
      <c r="D149" s="225" t="s">
        <v>141</v>
      </c>
      <c r="E149" s="36"/>
      <c r="F149" s="229" t="s">
        <v>192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141</v>
      </c>
      <c r="AU149" s="13" t="s">
        <v>76</v>
      </c>
    </row>
    <row r="150" s="2" customFormat="1" ht="16.5" customHeight="1">
      <c r="A150" s="34"/>
      <c r="B150" s="35"/>
      <c r="C150" s="211" t="s">
        <v>193</v>
      </c>
      <c r="D150" s="211" t="s">
        <v>132</v>
      </c>
      <c r="E150" s="212" t="s">
        <v>194</v>
      </c>
      <c r="F150" s="213" t="s">
        <v>195</v>
      </c>
      <c r="G150" s="214" t="s">
        <v>189</v>
      </c>
      <c r="H150" s="215">
        <v>2</v>
      </c>
      <c r="I150" s="216"/>
      <c r="J150" s="217">
        <f>ROUND(I150*H150,2)</f>
        <v>0</v>
      </c>
      <c r="K150" s="218"/>
      <c r="L150" s="40"/>
      <c r="M150" s="219" t="s">
        <v>1</v>
      </c>
      <c r="N150" s="220" t="s">
        <v>41</v>
      </c>
      <c r="O150" s="87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3" t="s">
        <v>136</v>
      </c>
      <c r="AT150" s="223" t="s">
        <v>132</v>
      </c>
      <c r="AU150" s="223" t="s">
        <v>76</v>
      </c>
      <c r="AY150" s="13" t="s">
        <v>137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3" t="s">
        <v>83</v>
      </c>
      <c r="BK150" s="224">
        <f>ROUND(I150*H150,2)</f>
        <v>0</v>
      </c>
      <c r="BL150" s="13" t="s">
        <v>136</v>
      </c>
      <c r="BM150" s="223" t="s">
        <v>378</v>
      </c>
    </row>
    <row r="151" s="2" customFormat="1">
      <c r="A151" s="34"/>
      <c r="B151" s="35"/>
      <c r="C151" s="36"/>
      <c r="D151" s="225" t="s">
        <v>139</v>
      </c>
      <c r="E151" s="36"/>
      <c r="F151" s="226" t="s">
        <v>197</v>
      </c>
      <c r="G151" s="36"/>
      <c r="H151" s="36"/>
      <c r="I151" s="150"/>
      <c r="J151" s="36"/>
      <c r="K151" s="36"/>
      <c r="L151" s="40"/>
      <c r="M151" s="227"/>
      <c r="N151" s="22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139</v>
      </c>
      <c r="AU151" s="13" t="s">
        <v>76</v>
      </c>
    </row>
    <row r="152" s="2" customFormat="1">
      <c r="A152" s="34"/>
      <c r="B152" s="35"/>
      <c r="C152" s="36"/>
      <c r="D152" s="225" t="s">
        <v>141</v>
      </c>
      <c r="E152" s="36"/>
      <c r="F152" s="229" t="s">
        <v>198</v>
      </c>
      <c r="G152" s="36"/>
      <c r="H152" s="36"/>
      <c r="I152" s="150"/>
      <c r="J152" s="36"/>
      <c r="K152" s="36"/>
      <c r="L152" s="40"/>
      <c r="M152" s="227"/>
      <c r="N152" s="22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141</v>
      </c>
      <c r="AU152" s="13" t="s">
        <v>76</v>
      </c>
    </row>
    <row r="153" s="2" customFormat="1" ht="16.5" customHeight="1">
      <c r="A153" s="34"/>
      <c r="B153" s="35"/>
      <c r="C153" s="211" t="s">
        <v>199</v>
      </c>
      <c r="D153" s="211" t="s">
        <v>132</v>
      </c>
      <c r="E153" s="212" t="s">
        <v>200</v>
      </c>
      <c r="F153" s="213" t="s">
        <v>201</v>
      </c>
      <c r="G153" s="214" t="s">
        <v>202</v>
      </c>
      <c r="H153" s="215">
        <v>960</v>
      </c>
      <c r="I153" s="216"/>
      <c r="J153" s="217">
        <f>ROUND(I153*H153,2)</f>
        <v>0</v>
      </c>
      <c r="K153" s="218"/>
      <c r="L153" s="40"/>
      <c r="M153" s="219" t="s">
        <v>1</v>
      </c>
      <c r="N153" s="220" t="s">
        <v>41</v>
      </c>
      <c r="O153" s="87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3" t="s">
        <v>136</v>
      </c>
      <c r="AT153" s="223" t="s">
        <v>132</v>
      </c>
      <c r="AU153" s="223" t="s">
        <v>76</v>
      </c>
      <c r="AY153" s="13" t="s">
        <v>137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3" t="s">
        <v>83</v>
      </c>
      <c r="BK153" s="224">
        <f>ROUND(I153*H153,2)</f>
        <v>0</v>
      </c>
      <c r="BL153" s="13" t="s">
        <v>136</v>
      </c>
      <c r="BM153" s="223" t="s">
        <v>379</v>
      </c>
    </row>
    <row r="154" s="2" customFormat="1">
      <c r="A154" s="34"/>
      <c r="B154" s="35"/>
      <c r="C154" s="36"/>
      <c r="D154" s="225" t="s">
        <v>139</v>
      </c>
      <c r="E154" s="36"/>
      <c r="F154" s="226" t="s">
        <v>204</v>
      </c>
      <c r="G154" s="36"/>
      <c r="H154" s="36"/>
      <c r="I154" s="150"/>
      <c r="J154" s="36"/>
      <c r="K154" s="36"/>
      <c r="L154" s="40"/>
      <c r="M154" s="227"/>
      <c r="N154" s="22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139</v>
      </c>
      <c r="AU154" s="13" t="s">
        <v>76</v>
      </c>
    </row>
    <row r="155" s="2" customFormat="1">
      <c r="A155" s="34"/>
      <c r="B155" s="35"/>
      <c r="C155" s="36"/>
      <c r="D155" s="225" t="s">
        <v>141</v>
      </c>
      <c r="E155" s="36"/>
      <c r="F155" s="229" t="s">
        <v>205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141</v>
      </c>
      <c r="AU155" s="13" t="s">
        <v>76</v>
      </c>
    </row>
    <row r="156" s="2" customFormat="1">
      <c r="A156" s="34"/>
      <c r="B156" s="35"/>
      <c r="C156" s="36"/>
      <c r="D156" s="225" t="s">
        <v>184</v>
      </c>
      <c r="E156" s="36"/>
      <c r="F156" s="229" t="s">
        <v>206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184</v>
      </c>
      <c r="AU156" s="13" t="s">
        <v>76</v>
      </c>
    </row>
    <row r="157" s="10" customFormat="1">
      <c r="A157" s="10"/>
      <c r="B157" s="230"/>
      <c r="C157" s="231"/>
      <c r="D157" s="225" t="s">
        <v>143</v>
      </c>
      <c r="E157" s="232" t="s">
        <v>1</v>
      </c>
      <c r="F157" s="233" t="s">
        <v>380</v>
      </c>
      <c r="G157" s="231"/>
      <c r="H157" s="234">
        <v>960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40" t="s">
        <v>143</v>
      </c>
      <c r="AU157" s="240" t="s">
        <v>76</v>
      </c>
      <c r="AV157" s="10" t="s">
        <v>85</v>
      </c>
      <c r="AW157" s="10" t="s">
        <v>32</v>
      </c>
      <c r="AX157" s="10" t="s">
        <v>83</v>
      </c>
      <c r="AY157" s="240" t="s">
        <v>137</v>
      </c>
    </row>
    <row r="158" s="2" customFormat="1" ht="16.5" customHeight="1">
      <c r="A158" s="34"/>
      <c r="B158" s="35"/>
      <c r="C158" s="211" t="s">
        <v>208</v>
      </c>
      <c r="D158" s="211" t="s">
        <v>132</v>
      </c>
      <c r="E158" s="212" t="s">
        <v>209</v>
      </c>
      <c r="F158" s="213" t="s">
        <v>210</v>
      </c>
      <c r="G158" s="214" t="s">
        <v>202</v>
      </c>
      <c r="H158" s="215">
        <v>960</v>
      </c>
      <c r="I158" s="216"/>
      <c r="J158" s="217">
        <f>ROUND(I158*H158,2)</f>
        <v>0</v>
      </c>
      <c r="K158" s="218"/>
      <c r="L158" s="40"/>
      <c r="M158" s="219" t="s">
        <v>1</v>
      </c>
      <c r="N158" s="220" t="s">
        <v>41</v>
      </c>
      <c r="O158" s="87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23" t="s">
        <v>136</v>
      </c>
      <c r="AT158" s="223" t="s">
        <v>132</v>
      </c>
      <c r="AU158" s="223" t="s">
        <v>76</v>
      </c>
      <c r="AY158" s="13" t="s">
        <v>137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3" t="s">
        <v>83</v>
      </c>
      <c r="BK158" s="224">
        <f>ROUND(I158*H158,2)</f>
        <v>0</v>
      </c>
      <c r="BL158" s="13" t="s">
        <v>136</v>
      </c>
      <c r="BM158" s="223" t="s">
        <v>381</v>
      </c>
    </row>
    <row r="159" s="2" customFormat="1">
      <c r="A159" s="34"/>
      <c r="B159" s="35"/>
      <c r="C159" s="36"/>
      <c r="D159" s="225" t="s">
        <v>139</v>
      </c>
      <c r="E159" s="36"/>
      <c r="F159" s="226" t="s">
        <v>212</v>
      </c>
      <c r="G159" s="36"/>
      <c r="H159" s="36"/>
      <c r="I159" s="150"/>
      <c r="J159" s="36"/>
      <c r="K159" s="36"/>
      <c r="L159" s="40"/>
      <c r="M159" s="227"/>
      <c r="N159" s="228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139</v>
      </c>
      <c r="AU159" s="13" t="s">
        <v>76</v>
      </c>
    </row>
    <row r="160" s="2" customFormat="1">
      <c r="A160" s="34"/>
      <c r="B160" s="35"/>
      <c r="C160" s="36"/>
      <c r="D160" s="225" t="s">
        <v>141</v>
      </c>
      <c r="E160" s="36"/>
      <c r="F160" s="229" t="s">
        <v>205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141</v>
      </c>
      <c r="AU160" s="13" t="s">
        <v>76</v>
      </c>
    </row>
    <row r="161" s="2" customFormat="1">
      <c r="A161" s="34"/>
      <c r="B161" s="35"/>
      <c r="C161" s="36"/>
      <c r="D161" s="225" t="s">
        <v>184</v>
      </c>
      <c r="E161" s="36"/>
      <c r="F161" s="229" t="s">
        <v>206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184</v>
      </c>
      <c r="AU161" s="13" t="s">
        <v>76</v>
      </c>
    </row>
    <row r="162" s="10" customFormat="1">
      <c r="A162" s="10"/>
      <c r="B162" s="230"/>
      <c r="C162" s="231"/>
      <c r="D162" s="225" t="s">
        <v>143</v>
      </c>
      <c r="E162" s="232" t="s">
        <v>1</v>
      </c>
      <c r="F162" s="233" t="s">
        <v>380</v>
      </c>
      <c r="G162" s="231"/>
      <c r="H162" s="234">
        <v>960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40" t="s">
        <v>143</v>
      </c>
      <c r="AU162" s="240" t="s">
        <v>76</v>
      </c>
      <c r="AV162" s="10" t="s">
        <v>85</v>
      </c>
      <c r="AW162" s="10" t="s">
        <v>32</v>
      </c>
      <c r="AX162" s="10" t="s">
        <v>83</v>
      </c>
      <c r="AY162" s="240" t="s">
        <v>137</v>
      </c>
    </row>
    <row r="163" s="2" customFormat="1" ht="16.5" customHeight="1">
      <c r="A163" s="34"/>
      <c r="B163" s="35"/>
      <c r="C163" s="211" t="s">
        <v>213</v>
      </c>
      <c r="D163" s="211" t="s">
        <v>132</v>
      </c>
      <c r="E163" s="212" t="s">
        <v>214</v>
      </c>
      <c r="F163" s="213" t="s">
        <v>215</v>
      </c>
      <c r="G163" s="214" t="s">
        <v>151</v>
      </c>
      <c r="H163" s="215">
        <v>56.5</v>
      </c>
      <c r="I163" s="216"/>
      <c r="J163" s="217">
        <f>ROUND(I163*H163,2)</f>
        <v>0</v>
      </c>
      <c r="K163" s="218"/>
      <c r="L163" s="40"/>
      <c r="M163" s="219" t="s">
        <v>1</v>
      </c>
      <c r="N163" s="220" t="s">
        <v>41</v>
      </c>
      <c r="O163" s="87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3" t="s">
        <v>136</v>
      </c>
      <c r="AT163" s="223" t="s">
        <v>132</v>
      </c>
      <c r="AU163" s="223" t="s">
        <v>76</v>
      </c>
      <c r="AY163" s="13" t="s">
        <v>137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3" t="s">
        <v>83</v>
      </c>
      <c r="BK163" s="224">
        <f>ROUND(I163*H163,2)</f>
        <v>0</v>
      </c>
      <c r="BL163" s="13" t="s">
        <v>136</v>
      </c>
      <c r="BM163" s="223" t="s">
        <v>382</v>
      </c>
    </row>
    <row r="164" s="2" customFormat="1">
      <c r="A164" s="34"/>
      <c r="B164" s="35"/>
      <c r="C164" s="36"/>
      <c r="D164" s="225" t="s">
        <v>139</v>
      </c>
      <c r="E164" s="36"/>
      <c r="F164" s="226" t="s">
        <v>217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139</v>
      </c>
      <c r="AU164" s="13" t="s">
        <v>76</v>
      </c>
    </row>
    <row r="165" s="2" customFormat="1">
      <c r="A165" s="34"/>
      <c r="B165" s="35"/>
      <c r="C165" s="36"/>
      <c r="D165" s="225" t="s">
        <v>141</v>
      </c>
      <c r="E165" s="36"/>
      <c r="F165" s="229" t="s">
        <v>218</v>
      </c>
      <c r="G165" s="36"/>
      <c r="H165" s="36"/>
      <c r="I165" s="150"/>
      <c r="J165" s="36"/>
      <c r="K165" s="36"/>
      <c r="L165" s="40"/>
      <c r="M165" s="227"/>
      <c r="N165" s="22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141</v>
      </c>
      <c r="AU165" s="13" t="s">
        <v>76</v>
      </c>
    </row>
    <row r="166" s="10" customFormat="1">
      <c r="A166" s="10"/>
      <c r="B166" s="230"/>
      <c r="C166" s="231"/>
      <c r="D166" s="225" t="s">
        <v>143</v>
      </c>
      <c r="E166" s="232" t="s">
        <v>1</v>
      </c>
      <c r="F166" s="233" t="s">
        <v>383</v>
      </c>
      <c r="G166" s="231"/>
      <c r="H166" s="234">
        <v>30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40" t="s">
        <v>143</v>
      </c>
      <c r="AU166" s="240" t="s">
        <v>76</v>
      </c>
      <c r="AV166" s="10" t="s">
        <v>85</v>
      </c>
      <c r="AW166" s="10" t="s">
        <v>32</v>
      </c>
      <c r="AX166" s="10" t="s">
        <v>76</v>
      </c>
      <c r="AY166" s="240" t="s">
        <v>137</v>
      </c>
    </row>
    <row r="167" s="10" customFormat="1">
      <c r="A167" s="10"/>
      <c r="B167" s="230"/>
      <c r="C167" s="231"/>
      <c r="D167" s="225" t="s">
        <v>143</v>
      </c>
      <c r="E167" s="232" t="s">
        <v>1</v>
      </c>
      <c r="F167" s="233" t="s">
        <v>384</v>
      </c>
      <c r="G167" s="231"/>
      <c r="H167" s="234">
        <v>26.5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40" t="s">
        <v>143</v>
      </c>
      <c r="AU167" s="240" t="s">
        <v>76</v>
      </c>
      <c r="AV167" s="10" t="s">
        <v>85</v>
      </c>
      <c r="AW167" s="10" t="s">
        <v>32</v>
      </c>
      <c r="AX167" s="10" t="s">
        <v>76</v>
      </c>
      <c r="AY167" s="240" t="s">
        <v>137</v>
      </c>
    </row>
    <row r="168" s="11" customFormat="1">
      <c r="A168" s="11"/>
      <c r="B168" s="241"/>
      <c r="C168" s="242"/>
      <c r="D168" s="225" t="s">
        <v>143</v>
      </c>
      <c r="E168" s="243" t="s">
        <v>1</v>
      </c>
      <c r="F168" s="244" t="s">
        <v>148</v>
      </c>
      <c r="G168" s="242"/>
      <c r="H168" s="245">
        <v>56.5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T168" s="251" t="s">
        <v>143</v>
      </c>
      <c r="AU168" s="251" t="s">
        <v>76</v>
      </c>
      <c r="AV168" s="11" t="s">
        <v>136</v>
      </c>
      <c r="AW168" s="11" t="s">
        <v>32</v>
      </c>
      <c r="AX168" s="11" t="s">
        <v>83</v>
      </c>
      <c r="AY168" s="251" t="s">
        <v>137</v>
      </c>
    </row>
    <row r="169" s="2" customFormat="1" ht="16.5" customHeight="1">
      <c r="A169" s="34"/>
      <c r="B169" s="35"/>
      <c r="C169" s="211" t="s">
        <v>221</v>
      </c>
      <c r="D169" s="211" t="s">
        <v>132</v>
      </c>
      <c r="E169" s="212" t="s">
        <v>299</v>
      </c>
      <c r="F169" s="213" t="s">
        <v>300</v>
      </c>
      <c r="G169" s="214" t="s">
        <v>173</v>
      </c>
      <c r="H169" s="215">
        <v>629.32500000000005</v>
      </c>
      <c r="I169" s="216"/>
      <c r="J169" s="217">
        <f>ROUND(I169*H169,2)</f>
        <v>0</v>
      </c>
      <c r="K169" s="218"/>
      <c r="L169" s="40"/>
      <c r="M169" s="219" t="s">
        <v>1</v>
      </c>
      <c r="N169" s="220" t="s">
        <v>41</v>
      </c>
      <c r="O169" s="87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3" t="s">
        <v>136</v>
      </c>
      <c r="AT169" s="223" t="s">
        <v>132</v>
      </c>
      <c r="AU169" s="223" t="s">
        <v>76</v>
      </c>
      <c r="AY169" s="13" t="s">
        <v>137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3" t="s">
        <v>83</v>
      </c>
      <c r="BK169" s="224">
        <f>ROUND(I169*H169,2)</f>
        <v>0</v>
      </c>
      <c r="BL169" s="13" t="s">
        <v>136</v>
      </c>
      <c r="BM169" s="223" t="s">
        <v>385</v>
      </c>
    </row>
    <row r="170" s="2" customFormat="1">
      <c r="A170" s="34"/>
      <c r="B170" s="35"/>
      <c r="C170" s="36"/>
      <c r="D170" s="225" t="s">
        <v>139</v>
      </c>
      <c r="E170" s="36"/>
      <c r="F170" s="226" t="s">
        <v>302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139</v>
      </c>
      <c r="AU170" s="13" t="s">
        <v>76</v>
      </c>
    </row>
    <row r="171" s="2" customFormat="1">
      <c r="A171" s="34"/>
      <c r="B171" s="35"/>
      <c r="C171" s="36"/>
      <c r="D171" s="225" t="s">
        <v>141</v>
      </c>
      <c r="E171" s="36"/>
      <c r="F171" s="229" t="s">
        <v>303</v>
      </c>
      <c r="G171" s="36"/>
      <c r="H171" s="36"/>
      <c r="I171" s="150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141</v>
      </c>
      <c r="AU171" s="13" t="s">
        <v>76</v>
      </c>
    </row>
    <row r="172" s="10" customFormat="1">
      <c r="A172" s="10"/>
      <c r="B172" s="230"/>
      <c r="C172" s="231"/>
      <c r="D172" s="225" t="s">
        <v>143</v>
      </c>
      <c r="E172" s="232" t="s">
        <v>1</v>
      </c>
      <c r="F172" s="233" t="s">
        <v>386</v>
      </c>
      <c r="G172" s="231"/>
      <c r="H172" s="234">
        <v>629.32500000000005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40" t="s">
        <v>143</v>
      </c>
      <c r="AU172" s="240" t="s">
        <v>76</v>
      </c>
      <c r="AV172" s="10" t="s">
        <v>85</v>
      </c>
      <c r="AW172" s="10" t="s">
        <v>32</v>
      </c>
      <c r="AX172" s="10" t="s">
        <v>83</v>
      </c>
      <c r="AY172" s="240" t="s">
        <v>137</v>
      </c>
    </row>
    <row r="173" s="2" customFormat="1" ht="16.5" customHeight="1">
      <c r="A173" s="34"/>
      <c r="B173" s="35"/>
      <c r="C173" s="211" t="s">
        <v>259</v>
      </c>
      <c r="D173" s="211" t="s">
        <v>132</v>
      </c>
      <c r="E173" s="212" t="s">
        <v>306</v>
      </c>
      <c r="F173" s="213" t="s">
        <v>307</v>
      </c>
      <c r="G173" s="214" t="s">
        <v>173</v>
      </c>
      <c r="H173" s="215">
        <v>629.32500000000005</v>
      </c>
      <c r="I173" s="216"/>
      <c r="J173" s="217">
        <f>ROUND(I173*H173,2)</f>
        <v>0</v>
      </c>
      <c r="K173" s="218"/>
      <c r="L173" s="40"/>
      <c r="M173" s="219" t="s">
        <v>1</v>
      </c>
      <c r="N173" s="220" t="s">
        <v>41</v>
      </c>
      <c r="O173" s="87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23" t="s">
        <v>308</v>
      </c>
      <c r="AT173" s="223" t="s">
        <v>132</v>
      </c>
      <c r="AU173" s="223" t="s">
        <v>76</v>
      </c>
      <c r="AY173" s="13" t="s">
        <v>137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3" t="s">
        <v>83</v>
      </c>
      <c r="BK173" s="224">
        <f>ROUND(I173*H173,2)</f>
        <v>0</v>
      </c>
      <c r="BL173" s="13" t="s">
        <v>308</v>
      </c>
      <c r="BM173" s="223" t="s">
        <v>387</v>
      </c>
    </row>
    <row r="174" s="2" customFormat="1">
      <c r="A174" s="34"/>
      <c r="B174" s="35"/>
      <c r="C174" s="36"/>
      <c r="D174" s="225" t="s">
        <v>139</v>
      </c>
      <c r="E174" s="36"/>
      <c r="F174" s="226" t="s">
        <v>310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139</v>
      </c>
      <c r="AU174" s="13" t="s">
        <v>76</v>
      </c>
    </row>
    <row r="175" s="2" customFormat="1">
      <c r="A175" s="34"/>
      <c r="B175" s="35"/>
      <c r="C175" s="36"/>
      <c r="D175" s="225" t="s">
        <v>141</v>
      </c>
      <c r="E175" s="36"/>
      <c r="F175" s="229" t="s">
        <v>311</v>
      </c>
      <c r="G175" s="36"/>
      <c r="H175" s="36"/>
      <c r="I175" s="150"/>
      <c r="J175" s="36"/>
      <c r="K175" s="36"/>
      <c r="L175" s="40"/>
      <c r="M175" s="227"/>
      <c r="N175" s="22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141</v>
      </c>
      <c r="AU175" s="13" t="s">
        <v>76</v>
      </c>
    </row>
    <row r="176" s="10" customFormat="1">
      <c r="A176" s="10"/>
      <c r="B176" s="230"/>
      <c r="C176" s="231"/>
      <c r="D176" s="225" t="s">
        <v>143</v>
      </c>
      <c r="E176" s="232" t="s">
        <v>1</v>
      </c>
      <c r="F176" s="233" t="s">
        <v>388</v>
      </c>
      <c r="G176" s="231"/>
      <c r="H176" s="234">
        <v>629.32500000000005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40" t="s">
        <v>143</v>
      </c>
      <c r="AU176" s="240" t="s">
        <v>76</v>
      </c>
      <c r="AV176" s="10" t="s">
        <v>85</v>
      </c>
      <c r="AW176" s="10" t="s">
        <v>32</v>
      </c>
      <c r="AX176" s="10" t="s">
        <v>83</v>
      </c>
      <c r="AY176" s="240" t="s">
        <v>137</v>
      </c>
    </row>
    <row r="177" s="2" customFormat="1" ht="16.5" customHeight="1">
      <c r="A177" s="34"/>
      <c r="B177" s="35"/>
      <c r="C177" s="211" t="s">
        <v>264</v>
      </c>
      <c r="D177" s="211" t="s">
        <v>132</v>
      </c>
      <c r="E177" s="212" t="s">
        <v>321</v>
      </c>
      <c r="F177" s="213" t="s">
        <v>322</v>
      </c>
      <c r="G177" s="214" t="s">
        <v>173</v>
      </c>
      <c r="H177" s="215">
        <v>480.267</v>
      </c>
      <c r="I177" s="216"/>
      <c r="J177" s="217">
        <f>ROUND(I177*H177,2)</f>
        <v>0</v>
      </c>
      <c r="K177" s="218"/>
      <c r="L177" s="40"/>
      <c r="M177" s="219" t="s">
        <v>1</v>
      </c>
      <c r="N177" s="220" t="s">
        <v>41</v>
      </c>
      <c r="O177" s="87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23" t="s">
        <v>308</v>
      </c>
      <c r="AT177" s="223" t="s">
        <v>132</v>
      </c>
      <c r="AU177" s="223" t="s">
        <v>76</v>
      </c>
      <c r="AY177" s="13" t="s">
        <v>137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3" t="s">
        <v>83</v>
      </c>
      <c r="BK177" s="224">
        <f>ROUND(I177*H177,2)</f>
        <v>0</v>
      </c>
      <c r="BL177" s="13" t="s">
        <v>308</v>
      </c>
      <c r="BM177" s="223" t="s">
        <v>389</v>
      </c>
    </row>
    <row r="178" s="2" customFormat="1">
      <c r="A178" s="34"/>
      <c r="B178" s="35"/>
      <c r="C178" s="36"/>
      <c r="D178" s="225" t="s">
        <v>139</v>
      </c>
      <c r="E178" s="36"/>
      <c r="F178" s="226" t="s">
        <v>324</v>
      </c>
      <c r="G178" s="36"/>
      <c r="H178" s="36"/>
      <c r="I178" s="150"/>
      <c r="J178" s="36"/>
      <c r="K178" s="36"/>
      <c r="L178" s="40"/>
      <c r="M178" s="227"/>
      <c r="N178" s="228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139</v>
      </c>
      <c r="AU178" s="13" t="s">
        <v>76</v>
      </c>
    </row>
    <row r="179" s="2" customFormat="1">
      <c r="A179" s="34"/>
      <c r="B179" s="35"/>
      <c r="C179" s="36"/>
      <c r="D179" s="225" t="s">
        <v>141</v>
      </c>
      <c r="E179" s="36"/>
      <c r="F179" s="229" t="s">
        <v>311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141</v>
      </c>
      <c r="AU179" s="13" t="s">
        <v>76</v>
      </c>
    </row>
    <row r="180" s="10" customFormat="1">
      <c r="A180" s="10"/>
      <c r="B180" s="230"/>
      <c r="C180" s="231"/>
      <c r="D180" s="225" t="s">
        <v>143</v>
      </c>
      <c r="E180" s="232" t="s">
        <v>1</v>
      </c>
      <c r="F180" s="233" t="s">
        <v>390</v>
      </c>
      <c r="G180" s="231"/>
      <c r="H180" s="234">
        <v>480.267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40" t="s">
        <v>143</v>
      </c>
      <c r="AU180" s="240" t="s">
        <v>76</v>
      </c>
      <c r="AV180" s="10" t="s">
        <v>85</v>
      </c>
      <c r="AW180" s="10" t="s">
        <v>32</v>
      </c>
      <c r="AX180" s="10" t="s">
        <v>83</v>
      </c>
      <c r="AY180" s="240" t="s">
        <v>137</v>
      </c>
    </row>
    <row r="181" s="2" customFormat="1" ht="16.5" customHeight="1">
      <c r="A181" s="34"/>
      <c r="B181" s="35"/>
      <c r="C181" s="211" t="s">
        <v>8</v>
      </c>
      <c r="D181" s="211" t="s">
        <v>132</v>
      </c>
      <c r="E181" s="212" t="s">
        <v>342</v>
      </c>
      <c r="F181" s="213" t="s">
        <v>343</v>
      </c>
      <c r="G181" s="214" t="s">
        <v>344</v>
      </c>
      <c r="H181" s="215">
        <v>6</v>
      </c>
      <c r="I181" s="216"/>
      <c r="J181" s="217">
        <f>ROUND(I181*H181,2)</f>
        <v>0</v>
      </c>
      <c r="K181" s="218"/>
      <c r="L181" s="40"/>
      <c r="M181" s="219" t="s">
        <v>1</v>
      </c>
      <c r="N181" s="220" t="s">
        <v>41</v>
      </c>
      <c r="O181" s="87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3" t="s">
        <v>345</v>
      </c>
      <c r="AT181" s="223" t="s">
        <v>132</v>
      </c>
      <c r="AU181" s="223" t="s">
        <v>76</v>
      </c>
      <c r="AY181" s="13" t="s">
        <v>137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3" t="s">
        <v>83</v>
      </c>
      <c r="BK181" s="224">
        <f>ROUND(I181*H181,2)</f>
        <v>0</v>
      </c>
      <c r="BL181" s="13" t="s">
        <v>345</v>
      </c>
      <c r="BM181" s="223" t="s">
        <v>391</v>
      </c>
    </row>
    <row r="182" s="2" customFormat="1">
      <c r="A182" s="34"/>
      <c r="B182" s="35"/>
      <c r="C182" s="36"/>
      <c r="D182" s="225" t="s">
        <v>139</v>
      </c>
      <c r="E182" s="36"/>
      <c r="F182" s="226" t="s">
        <v>343</v>
      </c>
      <c r="G182" s="36"/>
      <c r="H182" s="36"/>
      <c r="I182" s="150"/>
      <c r="J182" s="36"/>
      <c r="K182" s="36"/>
      <c r="L182" s="40"/>
      <c r="M182" s="227"/>
      <c r="N182" s="228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139</v>
      </c>
      <c r="AU182" s="13" t="s">
        <v>76</v>
      </c>
    </row>
    <row r="183" s="2" customFormat="1" ht="16.5" customHeight="1">
      <c r="A183" s="34"/>
      <c r="B183" s="35"/>
      <c r="C183" s="211" t="s">
        <v>247</v>
      </c>
      <c r="D183" s="211" t="s">
        <v>132</v>
      </c>
      <c r="E183" s="212" t="s">
        <v>348</v>
      </c>
      <c r="F183" s="213" t="s">
        <v>349</v>
      </c>
      <c r="G183" s="214" t="s">
        <v>180</v>
      </c>
      <c r="H183" s="215">
        <v>10</v>
      </c>
      <c r="I183" s="216"/>
      <c r="J183" s="217">
        <f>ROUND(I183*H183,2)</f>
        <v>0</v>
      </c>
      <c r="K183" s="218"/>
      <c r="L183" s="40"/>
      <c r="M183" s="219" t="s">
        <v>1</v>
      </c>
      <c r="N183" s="220" t="s">
        <v>41</v>
      </c>
      <c r="O183" s="87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3" t="s">
        <v>345</v>
      </c>
      <c r="AT183" s="223" t="s">
        <v>132</v>
      </c>
      <c r="AU183" s="223" t="s">
        <v>76</v>
      </c>
      <c r="AY183" s="13" t="s">
        <v>137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3" t="s">
        <v>83</v>
      </c>
      <c r="BK183" s="224">
        <f>ROUND(I183*H183,2)</f>
        <v>0</v>
      </c>
      <c r="BL183" s="13" t="s">
        <v>345</v>
      </c>
      <c r="BM183" s="223" t="s">
        <v>392</v>
      </c>
    </row>
    <row r="184" s="2" customFormat="1">
      <c r="A184" s="34"/>
      <c r="B184" s="35"/>
      <c r="C184" s="36"/>
      <c r="D184" s="225" t="s">
        <v>139</v>
      </c>
      <c r="E184" s="36"/>
      <c r="F184" s="226" t="s">
        <v>349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139</v>
      </c>
      <c r="AU184" s="13" t="s">
        <v>76</v>
      </c>
    </row>
    <row r="185" s="2" customFormat="1" ht="16.5" customHeight="1">
      <c r="A185" s="34"/>
      <c r="B185" s="35"/>
      <c r="C185" s="211" t="s">
        <v>254</v>
      </c>
      <c r="D185" s="211" t="s">
        <v>132</v>
      </c>
      <c r="E185" s="212" t="s">
        <v>352</v>
      </c>
      <c r="F185" s="213" t="s">
        <v>353</v>
      </c>
      <c r="G185" s="214" t="s">
        <v>180</v>
      </c>
      <c r="H185" s="215">
        <v>10</v>
      </c>
      <c r="I185" s="216"/>
      <c r="J185" s="217">
        <f>ROUND(I185*H185,2)</f>
        <v>0</v>
      </c>
      <c r="K185" s="218"/>
      <c r="L185" s="40"/>
      <c r="M185" s="219" t="s">
        <v>1</v>
      </c>
      <c r="N185" s="220" t="s">
        <v>41</v>
      </c>
      <c r="O185" s="87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3" t="s">
        <v>345</v>
      </c>
      <c r="AT185" s="223" t="s">
        <v>132</v>
      </c>
      <c r="AU185" s="223" t="s">
        <v>76</v>
      </c>
      <c r="AY185" s="13" t="s">
        <v>137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3" t="s">
        <v>83</v>
      </c>
      <c r="BK185" s="224">
        <f>ROUND(I185*H185,2)</f>
        <v>0</v>
      </c>
      <c r="BL185" s="13" t="s">
        <v>345</v>
      </c>
      <c r="BM185" s="223" t="s">
        <v>393</v>
      </c>
    </row>
    <row r="186" s="2" customFormat="1">
      <c r="A186" s="34"/>
      <c r="B186" s="35"/>
      <c r="C186" s="36"/>
      <c r="D186" s="225" t="s">
        <v>139</v>
      </c>
      <c r="E186" s="36"/>
      <c r="F186" s="226" t="s">
        <v>355</v>
      </c>
      <c r="G186" s="36"/>
      <c r="H186" s="36"/>
      <c r="I186" s="150"/>
      <c r="J186" s="36"/>
      <c r="K186" s="36"/>
      <c r="L186" s="40"/>
      <c r="M186" s="263"/>
      <c r="N186" s="264"/>
      <c r="O186" s="265"/>
      <c r="P186" s="265"/>
      <c r="Q186" s="265"/>
      <c r="R186" s="265"/>
      <c r="S186" s="265"/>
      <c r="T186" s="26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139</v>
      </c>
      <c r="AU186" s="13" t="s">
        <v>76</v>
      </c>
    </row>
    <row r="187" s="2" customFormat="1" ht="6.96" customHeight="1">
      <c r="A187" s="34"/>
      <c r="B187" s="62"/>
      <c r="C187" s="63"/>
      <c r="D187" s="63"/>
      <c r="E187" s="63"/>
      <c r="F187" s="63"/>
      <c r="G187" s="63"/>
      <c r="H187" s="63"/>
      <c r="I187" s="188"/>
      <c r="J187" s="63"/>
      <c r="K187" s="63"/>
      <c r="L187" s="40"/>
      <c r="M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</row>
  </sheetData>
  <sheetProtection sheet="1" autoFilter="0" formatColumns="0" formatRows="0" objects="1" scenarios="1" spinCount="100000" saltValue="MiV8trpn5hJBRII+FUmoRfT72BDk4UxyB/QWC7mlUR/rK+Wq0Ub4tDIFXEnQQt2R6rgq7oP7NRTQyRpSbznrsw==" hashValue="u9a+D7LplLsBEuZxXnf0hLW5GBUIekE2qLXQpM0Ykszw9Wm0uHJ39IrOM3Ol/IeZ02nOpEFLGWNO6UrXLiBucA==" algorithmName="SHA-512" password="CC35"/>
  <autoFilter ref="C119:K18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>Čištění kolejového lože v úseku Klatovy - Přeštice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110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394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112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395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9. 1. 2020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ROUND((SUM(BE120:BE191)),  2)</f>
        <v>0</v>
      </c>
      <c r="G35" s="34"/>
      <c r="H35" s="34"/>
      <c r="I35" s="167">
        <v>0.20999999999999999</v>
      </c>
      <c r="J35" s="166">
        <f>ROUND(((SUM(BE120:BE191))*I35),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ROUND((SUM(BF120:BF191)),  2)</f>
        <v>0</v>
      </c>
      <c r="G36" s="34"/>
      <c r="H36" s="34"/>
      <c r="I36" s="167">
        <v>0.14999999999999999</v>
      </c>
      <c r="J36" s="166">
        <f>ROUND(((SUM(BF120:BF191))*I36),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ROUND((SUM(BG120:BG191)),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ROUND((SUM(BH120:BH191)),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ROUND((SUM(BI120:BI191)),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Čištění kolejového lože v úseku Klatovy - Přeštice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110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394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3.1 - Čištění KL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Přeštice</v>
      </c>
      <c r="G91" s="36"/>
      <c r="H91" s="36"/>
      <c r="I91" s="152" t="s">
        <v>22</v>
      </c>
      <c r="J91" s="75" t="str">
        <f>IF(J14="","",J14)</f>
        <v>9. 1. 2020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 s.o.,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115</v>
      </c>
      <c r="D96" s="194"/>
      <c r="E96" s="194"/>
      <c r="F96" s="194"/>
      <c r="G96" s="194"/>
      <c r="H96" s="194"/>
      <c r="I96" s="195"/>
      <c r="J96" s="196" t="s">
        <v>116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>Čištění kolejového lože v úseku Klatovy - Přeštice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110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394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3.1 - Čištění KL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Přeštice</v>
      </c>
      <c r="G114" s="36"/>
      <c r="H114" s="36"/>
      <c r="I114" s="152" t="s">
        <v>22</v>
      </c>
      <c r="J114" s="75" t="str">
        <f>IF(J14="","",J14)</f>
        <v>9. 1. 2020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 s.o.,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120</v>
      </c>
      <c r="D119" s="201" t="s">
        <v>61</v>
      </c>
      <c r="E119" s="201" t="s">
        <v>57</v>
      </c>
      <c r="F119" s="201" t="s">
        <v>58</v>
      </c>
      <c r="G119" s="201" t="s">
        <v>121</v>
      </c>
      <c r="H119" s="201" t="s">
        <v>122</v>
      </c>
      <c r="I119" s="202" t="s">
        <v>123</v>
      </c>
      <c r="J119" s="203" t="s">
        <v>116</v>
      </c>
      <c r="K119" s="204" t="s">
        <v>124</v>
      </c>
      <c r="L119" s="205"/>
      <c r="M119" s="96" t="s">
        <v>1</v>
      </c>
      <c r="N119" s="97" t="s">
        <v>40</v>
      </c>
      <c r="O119" s="97" t="s">
        <v>125</v>
      </c>
      <c r="P119" s="97" t="s">
        <v>126</v>
      </c>
      <c r="Q119" s="97" t="s">
        <v>127</v>
      </c>
      <c r="R119" s="97" t="s">
        <v>128</v>
      </c>
      <c r="S119" s="97" t="s">
        <v>129</v>
      </c>
      <c r="T119" s="98" t="s">
        <v>130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131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SUM(P121:P191)</f>
        <v>0</v>
      </c>
      <c r="Q120" s="100"/>
      <c r="R120" s="208">
        <f>SUM(R121:R191)</f>
        <v>397.61599999999999</v>
      </c>
      <c r="S120" s="100"/>
      <c r="T120" s="209">
        <f>SUM(T121:T191)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118</v>
      </c>
      <c r="BK120" s="210">
        <f>SUM(BK121:BK191)</f>
        <v>0</v>
      </c>
    </row>
    <row r="121" s="2" customFormat="1" ht="16.5" customHeight="1">
      <c r="A121" s="34"/>
      <c r="B121" s="35"/>
      <c r="C121" s="211" t="s">
        <v>83</v>
      </c>
      <c r="D121" s="211" t="s">
        <v>132</v>
      </c>
      <c r="E121" s="212" t="s">
        <v>133</v>
      </c>
      <c r="F121" s="213" t="s">
        <v>134</v>
      </c>
      <c r="G121" s="214" t="s">
        <v>135</v>
      </c>
      <c r="H121" s="215">
        <v>416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136</v>
      </c>
      <c r="AT121" s="223" t="s">
        <v>132</v>
      </c>
      <c r="AU121" s="223" t="s">
        <v>76</v>
      </c>
      <c r="AY121" s="13" t="s">
        <v>137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136</v>
      </c>
      <c r="BM121" s="223" t="s">
        <v>396</v>
      </c>
    </row>
    <row r="122" s="2" customFormat="1">
      <c r="A122" s="34"/>
      <c r="B122" s="35"/>
      <c r="C122" s="36"/>
      <c r="D122" s="225" t="s">
        <v>139</v>
      </c>
      <c r="E122" s="36"/>
      <c r="F122" s="226" t="s">
        <v>140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139</v>
      </c>
      <c r="AU122" s="13" t="s">
        <v>76</v>
      </c>
    </row>
    <row r="123" s="2" customFormat="1">
      <c r="A123" s="34"/>
      <c r="B123" s="35"/>
      <c r="C123" s="36"/>
      <c r="D123" s="225" t="s">
        <v>141</v>
      </c>
      <c r="E123" s="36"/>
      <c r="F123" s="229" t="s">
        <v>142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141</v>
      </c>
      <c r="AU123" s="13" t="s">
        <v>76</v>
      </c>
    </row>
    <row r="124" s="10" customFormat="1">
      <c r="A124" s="10"/>
      <c r="B124" s="230"/>
      <c r="C124" s="231"/>
      <c r="D124" s="225" t="s">
        <v>143</v>
      </c>
      <c r="E124" s="232" t="s">
        <v>1</v>
      </c>
      <c r="F124" s="233" t="s">
        <v>397</v>
      </c>
      <c r="G124" s="231"/>
      <c r="H124" s="234">
        <v>278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143</v>
      </c>
      <c r="AU124" s="240" t="s">
        <v>76</v>
      </c>
      <c r="AV124" s="10" t="s">
        <v>85</v>
      </c>
      <c r="AW124" s="10" t="s">
        <v>32</v>
      </c>
      <c r="AX124" s="10" t="s">
        <v>76</v>
      </c>
      <c r="AY124" s="240" t="s">
        <v>137</v>
      </c>
    </row>
    <row r="125" s="10" customFormat="1">
      <c r="A125" s="10"/>
      <c r="B125" s="230"/>
      <c r="C125" s="231"/>
      <c r="D125" s="225" t="s">
        <v>143</v>
      </c>
      <c r="E125" s="232" t="s">
        <v>1</v>
      </c>
      <c r="F125" s="233" t="s">
        <v>398</v>
      </c>
      <c r="G125" s="231"/>
      <c r="H125" s="234">
        <v>138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40" t="s">
        <v>143</v>
      </c>
      <c r="AU125" s="240" t="s">
        <v>76</v>
      </c>
      <c r="AV125" s="10" t="s">
        <v>85</v>
      </c>
      <c r="AW125" s="10" t="s">
        <v>32</v>
      </c>
      <c r="AX125" s="10" t="s">
        <v>76</v>
      </c>
      <c r="AY125" s="240" t="s">
        <v>137</v>
      </c>
    </row>
    <row r="126" s="11" customFormat="1">
      <c r="A126" s="11"/>
      <c r="B126" s="241"/>
      <c r="C126" s="242"/>
      <c r="D126" s="225" t="s">
        <v>143</v>
      </c>
      <c r="E126" s="243" t="s">
        <v>1</v>
      </c>
      <c r="F126" s="244" t="s">
        <v>148</v>
      </c>
      <c r="G126" s="242"/>
      <c r="H126" s="245">
        <v>416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51" t="s">
        <v>143</v>
      </c>
      <c r="AU126" s="251" t="s">
        <v>76</v>
      </c>
      <c r="AV126" s="11" t="s">
        <v>136</v>
      </c>
      <c r="AW126" s="11" t="s">
        <v>32</v>
      </c>
      <c r="AX126" s="11" t="s">
        <v>83</v>
      </c>
      <c r="AY126" s="251" t="s">
        <v>137</v>
      </c>
    </row>
    <row r="127" s="2" customFormat="1" ht="16.5" customHeight="1">
      <c r="A127" s="34"/>
      <c r="B127" s="35"/>
      <c r="C127" s="211" t="s">
        <v>85</v>
      </c>
      <c r="D127" s="211" t="s">
        <v>132</v>
      </c>
      <c r="E127" s="212" t="s">
        <v>149</v>
      </c>
      <c r="F127" s="213" t="s">
        <v>150</v>
      </c>
      <c r="G127" s="214" t="s">
        <v>151</v>
      </c>
      <c r="H127" s="215">
        <v>3.5</v>
      </c>
      <c r="I127" s="216"/>
      <c r="J127" s="217">
        <f>ROUND(I127*H127,2)</f>
        <v>0</v>
      </c>
      <c r="K127" s="218"/>
      <c r="L127" s="40"/>
      <c r="M127" s="219" t="s">
        <v>1</v>
      </c>
      <c r="N127" s="220" t="s">
        <v>41</v>
      </c>
      <c r="O127" s="87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136</v>
      </c>
      <c r="AT127" s="223" t="s">
        <v>132</v>
      </c>
      <c r="AU127" s="223" t="s">
        <v>76</v>
      </c>
      <c r="AY127" s="13" t="s">
        <v>137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136</v>
      </c>
      <c r="BM127" s="223" t="s">
        <v>399</v>
      </c>
    </row>
    <row r="128" s="2" customFormat="1">
      <c r="A128" s="34"/>
      <c r="B128" s="35"/>
      <c r="C128" s="36"/>
      <c r="D128" s="225" t="s">
        <v>139</v>
      </c>
      <c r="E128" s="36"/>
      <c r="F128" s="226" t="s">
        <v>153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139</v>
      </c>
      <c r="AU128" s="13" t="s">
        <v>76</v>
      </c>
    </row>
    <row r="129" s="2" customFormat="1">
      <c r="A129" s="34"/>
      <c r="B129" s="35"/>
      <c r="C129" s="36"/>
      <c r="D129" s="225" t="s">
        <v>141</v>
      </c>
      <c r="E129" s="36"/>
      <c r="F129" s="229" t="s">
        <v>154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141</v>
      </c>
      <c r="AU129" s="13" t="s">
        <v>76</v>
      </c>
    </row>
    <row r="130" s="10" customFormat="1">
      <c r="A130" s="10"/>
      <c r="B130" s="230"/>
      <c r="C130" s="231"/>
      <c r="D130" s="225" t="s">
        <v>143</v>
      </c>
      <c r="E130" s="232" t="s">
        <v>1</v>
      </c>
      <c r="F130" s="233" t="s">
        <v>155</v>
      </c>
      <c r="G130" s="231"/>
      <c r="H130" s="234">
        <v>3.5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40" t="s">
        <v>143</v>
      </c>
      <c r="AU130" s="240" t="s">
        <v>76</v>
      </c>
      <c r="AV130" s="10" t="s">
        <v>85</v>
      </c>
      <c r="AW130" s="10" t="s">
        <v>32</v>
      </c>
      <c r="AX130" s="10" t="s">
        <v>83</v>
      </c>
      <c r="AY130" s="240" t="s">
        <v>137</v>
      </c>
    </row>
    <row r="131" s="2" customFormat="1" ht="16.5" customHeight="1">
      <c r="A131" s="34"/>
      <c r="B131" s="35"/>
      <c r="C131" s="211" t="s">
        <v>156</v>
      </c>
      <c r="D131" s="211" t="s">
        <v>132</v>
      </c>
      <c r="E131" s="212" t="s">
        <v>157</v>
      </c>
      <c r="F131" s="213" t="s">
        <v>158</v>
      </c>
      <c r="G131" s="214" t="s">
        <v>159</v>
      </c>
      <c r="H131" s="215">
        <v>0.34599999999999997</v>
      </c>
      <c r="I131" s="216"/>
      <c r="J131" s="217">
        <f>ROUND(I131*H131,2)</f>
        <v>0</v>
      </c>
      <c r="K131" s="218"/>
      <c r="L131" s="40"/>
      <c r="M131" s="219" t="s">
        <v>1</v>
      </c>
      <c r="N131" s="220" t="s">
        <v>41</v>
      </c>
      <c r="O131" s="87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3" t="s">
        <v>136</v>
      </c>
      <c r="AT131" s="223" t="s">
        <v>132</v>
      </c>
      <c r="AU131" s="223" t="s">
        <v>76</v>
      </c>
      <c r="AY131" s="13" t="s">
        <v>137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83</v>
      </c>
      <c r="BK131" s="224">
        <f>ROUND(I131*H131,2)</f>
        <v>0</v>
      </c>
      <c r="BL131" s="13" t="s">
        <v>136</v>
      </c>
      <c r="BM131" s="223" t="s">
        <v>400</v>
      </c>
    </row>
    <row r="132" s="2" customFormat="1">
      <c r="A132" s="34"/>
      <c r="B132" s="35"/>
      <c r="C132" s="36"/>
      <c r="D132" s="225" t="s">
        <v>139</v>
      </c>
      <c r="E132" s="36"/>
      <c r="F132" s="226" t="s">
        <v>161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139</v>
      </c>
      <c r="AU132" s="13" t="s">
        <v>76</v>
      </c>
    </row>
    <row r="133" s="2" customFormat="1">
      <c r="A133" s="34"/>
      <c r="B133" s="35"/>
      <c r="C133" s="36"/>
      <c r="D133" s="225" t="s">
        <v>141</v>
      </c>
      <c r="E133" s="36"/>
      <c r="F133" s="229" t="s">
        <v>162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141</v>
      </c>
      <c r="AU133" s="13" t="s">
        <v>76</v>
      </c>
    </row>
    <row r="134" s="2" customFormat="1" ht="16.5" customHeight="1">
      <c r="A134" s="34"/>
      <c r="B134" s="35"/>
      <c r="C134" s="211" t="s">
        <v>136</v>
      </c>
      <c r="D134" s="211" t="s">
        <v>132</v>
      </c>
      <c r="E134" s="212" t="s">
        <v>401</v>
      </c>
      <c r="F134" s="213" t="s">
        <v>402</v>
      </c>
      <c r="G134" s="214" t="s">
        <v>151</v>
      </c>
      <c r="H134" s="215">
        <v>18</v>
      </c>
      <c r="I134" s="216"/>
      <c r="J134" s="217">
        <f>ROUND(I134*H134,2)</f>
        <v>0</v>
      </c>
      <c r="K134" s="218"/>
      <c r="L134" s="40"/>
      <c r="M134" s="219" t="s">
        <v>1</v>
      </c>
      <c r="N134" s="220" t="s">
        <v>41</v>
      </c>
      <c r="O134" s="87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3" t="s">
        <v>136</v>
      </c>
      <c r="AT134" s="223" t="s">
        <v>132</v>
      </c>
      <c r="AU134" s="223" t="s">
        <v>76</v>
      </c>
      <c r="AY134" s="13" t="s">
        <v>137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3" t="s">
        <v>83</v>
      </c>
      <c r="BK134" s="224">
        <f>ROUND(I134*H134,2)</f>
        <v>0</v>
      </c>
      <c r="BL134" s="13" t="s">
        <v>136</v>
      </c>
      <c r="BM134" s="223" t="s">
        <v>403</v>
      </c>
    </row>
    <row r="135" s="2" customFormat="1">
      <c r="A135" s="34"/>
      <c r="B135" s="35"/>
      <c r="C135" s="36"/>
      <c r="D135" s="225" t="s">
        <v>139</v>
      </c>
      <c r="E135" s="36"/>
      <c r="F135" s="226" t="s">
        <v>404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139</v>
      </c>
      <c r="AU135" s="13" t="s">
        <v>76</v>
      </c>
    </row>
    <row r="136" s="2" customFormat="1">
      <c r="A136" s="34"/>
      <c r="B136" s="35"/>
      <c r="C136" s="36"/>
      <c r="D136" s="225" t="s">
        <v>141</v>
      </c>
      <c r="E136" s="36"/>
      <c r="F136" s="229" t="s">
        <v>405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141</v>
      </c>
      <c r="AU136" s="13" t="s">
        <v>76</v>
      </c>
    </row>
    <row r="137" s="2" customFormat="1" ht="16.5" customHeight="1">
      <c r="A137" s="34"/>
      <c r="B137" s="35"/>
      <c r="C137" s="211" t="s">
        <v>169</v>
      </c>
      <c r="D137" s="211" t="s">
        <v>132</v>
      </c>
      <c r="E137" s="212" t="s">
        <v>163</v>
      </c>
      <c r="F137" s="213" t="s">
        <v>164</v>
      </c>
      <c r="G137" s="214" t="s">
        <v>151</v>
      </c>
      <c r="H137" s="215">
        <v>320.39999999999998</v>
      </c>
      <c r="I137" s="216"/>
      <c r="J137" s="217">
        <f>ROUND(I137*H137,2)</f>
        <v>0</v>
      </c>
      <c r="K137" s="218"/>
      <c r="L137" s="40"/>
      <c r="M137" s="219" t="s">
        <v>1</v>
      </c>
      <c r="N137" s="220" t="s">
        <v>41</v>
      </c>
      <c r="O137" s="87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3" t="s">
        <v>136</v>
      </c>
      <c r="AT137" s="223" t="s">
        <v>132</v>
      </c>
      <c r="AU137" s="223" t="s">
        <v>76</v>
      </c>
      <c r="AY137" s="13" t="s">
        <v>137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83</v>
      </c>
      <c r="BK137" s="224">
        <f>ROUND(I137*H137,2)</f>
        <v>0</v>
      </c>
      <c r="BL137" s="13" t="s">
        <v>136</v>
      </c>
      <c r="BM137" s="223" t="s">
        <v>406</v>
      </c>
    </row>
    <row r="138" s="2" customFormat="1">
      <c r="A138" s="34"/>
      <c r="B138" s="35"/>
      <c r="C138" s="36"/>
      <c r="D138" s="225" t="s">
        <v>139</v>
      </c>
      <c r="E138" s="36"/>
      <c r="F138" s="226" t="s">
        <v>166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139</v>
      </c>
      <c r="AU138" s="13" t="s">
        <v>76</v>
      </c>
    </row>
    <row r="139" s="2" customFormat="1">
      <c r="A139" s="34"/>
      <c r="B139" s="35"/>
      <c r="C139" s="36"/>
      <c r="D139" s="225" t="s">
        <v>141</v>
      </c>
      <c r="E139" s="36"/>
      <c r="F139" s="229" t="s">
        <v>167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141</v>
      </c>
      <c r="AU139" s="13" t="s">
        <v>76</v>
      </c>
    </row>
    <row r="140" s="10" customFormat="1">
      <c r="A140" s="10"/>
      <c r="B140" s="230"/>
      <c r="C140" s="231"/>
      <c r="D140" s="225" t="s">
        <v>143</v>
      </c>
      <c r="E140" s="232" t="s">
        <v>1</v>
      </c>
      <c r="F140" s="233" t="s">
        <v>407</v>
      </c>
      <c r="G140" s="231"/>
      <c r="H140" s="234">
        <v>320.39999999999998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40" t="s">
        <v>143</v>
      </c>
      <c r="AU140" s="240" t="s">
        <v>76</v>
      </c>
      <c r="AV140" s="10" t="s">
        <v>85</v>
      </c>
      <c r="AW140" s="10" t="s">
        <v>32</v>
      </c>
      <c r="AX140" s="10" t="s">
        <v>83</v>
      </c>
      <c r="AY140" s="240" t="s">
        <v>137</v>
      </c>
    </row>
    <row r="141" s="2" customFormat="1" ht="16.5" customHeight="1">
      <c r="A141" s="34"/>
      <c r="B141" s="35"/>
      <c r="C141" s="252" t="s">
        <v>177</v>
      </c>
      <c r="D141" s="252" t="s">
        <v>170</v>
      </c>
      <c r="E141" s="253" t="s">
        <v>171</v>
      </c>
      <c r="F141" s="254" t="s">
        <v>172</v>
      </c>
      <c r="G141" s="255" t="s">
        <v>173</v>
      </c>
      <c r="H141" s="256">
        <v>397.61599999999999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41</v>
      </c>
      <c r="O141" s="87"/>
      <c r="P141" s="221">
        <f>O141*H141</f>
        <v>0</v>
      </c>
      <c r="Q141" s="221">
        <v>1</v>
      </c>
      <c r="R141" s="221">
        <f>Q141*H141</f>
        <v>397.61599999999999</v>
      </c>
      <c r="S141" s="221">
        <v>0</v>
      </c>
      <c r="T141" s="22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3" t="s">
        <v>174</v>
      </c>
      <c r="AT141" s="223" t="s">
        <v>170</v>
      </c>
      <c r="AU141" s="223" t="s">
        <v>76</v>
      </c>
      <c r="AY141" s="13" t="s">
        <v>137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3" t="s">
        <v>83</v>
      </c>
      <c r="BK141" s="224">
        <f>ROUND(I141*H141,2)</f>
        <v>0</v>
      </c>
      <c r="BL141" s="13" t="s">
        <v>174</v>
      </c>
      <c r="BM141" s="223" t="s">
        <v>408</v>
      </c>
    </row>
    <row r="142" s="2" customFormat="1">
      <c r="A142" s="34"/>
      <c r="B142" s="35"/>
      <c r="C142" s="36"/>
      <c r="D142" s="225" t="s">
        <v>139</v>
      </c>
      <c r="E142" s="36"/>
      <c r="F142" s="226" t="s">
        <v>172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139</v>
      </c>
      <c r="AU142" s="13" t="s">
        <v>76</v>
      </c>
    </row>
    <row r="143" s="10" customFormat="1">
      <c r="A143" s="10"/>
      <c r="B143" s="230"/>
      <c r="C143" s="231"/>
      <c r="D143" s="225" t="s">
        <v>143</v>
      </c>
      <c r="E143" s="232" t="s">
        <v>1</v>
      </c>
      <c r="F143" s="233" t="s">
        <v>409</v>
      </c>
      <c r="G143" s="231"/>
      <c r="H143" s="234">
        <v>397.61599999999999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40" t="s">
        <v>143</v>
      </c>
      <c r="AU143" s="240" t="s">
        <v>76</v>
      </c>
      <c r="AV143" s="10" t="s">
        <v>85</v>
      </c>
      <c r="AW143" s="10" t="s">
        <v>32</v>
      </c>
      <c r="AX143" s="10" t="s">
        <v>83</v>
      </c>
      <c r="AY143" s="240" t="s">
        <v>137</v>
      </c>
    </row>
    <row r="144" s="2" customFormat="1" ht="16.5" customHeight="1">
      <c r="A144" s="34"/>
      <c r="B144" s="35"/>
      <c r="C144" s="211" t="s">
        <v>186</v>
      </c>
      <c r="D144" s="211" t="s">
        <v>132</v>
      </c>
      <c r="E144" s="212" t="s">
        <v>178</v>
      </c>
      <c r="F144" s="213" t="s">
        <v>179</v>
      </c>
      <c r="G144" s="214" t="s">
        <v>180</v>
      </c>
      <c r="H144" s="215">
        <v>4</v>
      </c>
      <c r="I144" s="216"/>
      <c r="J144" s="217">
        <f>ROUND(I144*H144,2)</f>
        <v>0</v>
      </c>
      <c r="K144" s="218"/>
      <c r="L144" s="40"/>
      <c r="M144" s="219" t="s">
        <v>1</v>
      </c>
      <c r="N144" s="220" t="s">
        <v>41</v>
      </c>
      <c r="O144" s="87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3" t="s">
        <v>136</v>
      </c>
      <c r="AT144" s="223" t="s">
        <v>132</v>
      </c>
      <c r="AU144" s="223" t="s">
        <v>76</v>
      </c>
      <c r="AY144" s="13" t="s">
        <v>137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3" t="s">
        <v>83</v>
      </c>
      <c r="BK144" s="224">
        <f>ROUND(I144*H144,2)</f>
        <v>0</v>
      </c>
      <c r="BL144" s="13" t="s">
        <v>136</v>
      </c>
      <c r="BM144" s="223" t="s">
        <v>410</v>
      </c>
    </row>
    <row r="145" s="2" customFormat="1">
      <c r="A145" s="34"/>
      <c r="B145" s="35"/>
      <c r="C145" s="36"/>
      <c r="D145" s="225" t="s">
        <v>139</v>
      </c>
      <c r="E145" s="36"/>
      <c r="F145" s="226" t="s">
        <v>182</v>
      </c>
      <c r="G145" s="36"/>
      <c r="H145" s="36"/>
      <c r="I145" s="150"/>
      <c r="J145" s="36"/>
      <c r="K145" s="36"/>
      <c r="L145" s="40"/>
      <c r="M145" s="227"/>
      <c r="N145" s="22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139</v>
      </c>
      <c r="AU145" s="13" t="s">
        <v>76</v>
      </c>
    </row>
    <row r="146" s="2" customFormat="1">
      <c r="A146" s="34"/>
      <c r="B146" s="35"/>
      <c r="C146" s="36"/>
      <c r="D146" s="225" t="s">
        <v>141</v>
      </c>
      <c r="E146" s="36"/>
      <c r="F146" s="229" t="s">
        <v>183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141</v>
      </c>
      <c r="AU146" s="13" t="s">
        <v>76</v>
      </c>
    </row>
    <row r="147" s="2" customFormat="1">
      <c r="A147" s="34"/>
      <c r="B147" s="35"/>
      <c r="C147" s="36"/>
      <c r="D147" s="225" t="s">
        <v>184</v>
      </c>
      <c r="E147" s="36"/>
      <c r="F147" s="229" t="s">
        <v>185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184</v>
      </c>
      <c r="AU147" s="13" t="s">
        <v>76</v>
      </c>
    </row>
    <row r="148" s="2" customFormat="1" ht="16.5" customHeight="1">
      <c r="A148" s="34"/>
      <c r="B148" s="35"/>
      <c r="C148" s="211" t="s">
        <v>193</v>
      </c>
      <c r="D148" s="211" t="s">
        <v>132</v>
      </c>
      <c r="E148" s="212" t="s">
        <v>187</v>
      </c>
      <c r="F148" s="213" t="s">
        <v>188</v>
      </c>
      <c r="G148" s="214" t="s">
        <v>189</v>
      </c>
      <c r="H148" s="215">
        <v>4</v>
      </c>
      <c r="I148" s="216"/>
      <c r="J148" s="217">
        <f>ROUND(I148*H148,2)</f>
        <v>0</v>
      </c>
      <c r="K148" s="218"/>
      <c r="L148" s="40"/>
      <c r="M148" s="219" t="s">
        <v>1</v>
      </c>
      <c r="N148" s="220" t="s">
        <v>41</v>
      </c>
      <c r="O148" s="87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3" t="s">
        <v>136</v>
      </c>
      <c r="AT148" s="223" t="s">
        <v>132</v>
      </c>
      <c r="AU148" s="223" t="s">
        <v>76</v>
      </c>
      <c r="AY148" s="13" t="s">
        <v>137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83</v>
      </c>
      <c r="BK148" s="224">
        <f>ROUND(I148*H148,2)</f>
        <v>0</v>
      </c>
      <c r="BL148" s="13" t="s">
        <v>136</v>
      </c>
      <c r="BM148" s="223" t="s">
        <v>411</v>
      </c>
    </row>
    <row r="149" s="2" customFormat="1">
      <c r="A149" s="34"/>
      <c r="B149" s="35"/>
      <c r="C149" s="36"/>
      <c r="D149" s="225" t="s">
        <v>139</v>
      </c>
      <c r="E149" s="36"/>
      <c r="F149" s="226" t="s">
        <v>191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139</v>
      </c>
      <c r="AU149" s="13" t="s">
        <v>76</v>
      </c>
    </row>
    <row r="150" s="2" customFormat="1">
      <c r="A150" s="34"/>
      <c r="B150" s="35"/>
      <c r="C150" s="36"/>
      <c r="D150" s="225" t="s">
        <v>141</v>
      </c>
      <c r="E150" s="36"/>
      <c r="F150" s="229" t="s">
        <v>192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141</v>
      </c>
      <c r="AU150" s="13" t="s">
        <v>76</v>
      </c>
    </row>
    <row r="151" s="2" customFormat="1" ht="16.5" customHeight="1">
      <c r="A151" s="34"/>
      <c r="B151" s="35"/>
      <c r="C151" s="211" t="s">
        <v>199</v>
      </c>
      <c r="D151" s="211" t="s">
        <v>132</v>
      </c>
      <c r="E151" s="212" t="s">
        <v>194</v>
      </c>
      <c r="F151" s="213" t="s">
        <v>195</v>
      </c>
      <c r="G151" s="214" t="s">
        <v>189</v>
      </c>
      <c r="H151" s="215">
        <v>2</v>
      </c>
      <c r="I151" s="216"/>
      <c r="J151" s="217">
        <f>ROUND(I151*H151,2)</f>
        <v>0</v>
      </c>
      <c r="K151" s="218"/>
      <c r="L151" s="40"/>
      <c r="M151" s="219" t="s">
        <v>1</v>
      </c>
      <c r="N151" s="220" t="s">
        <v>41</v>
      </c>
      <c r="O151" s="87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3" t="s">
        <v>136</v>
      </c>
      <c r="AT151" s="223" t="s">
        <v>132</v>
      </c>
      <c r="AU151" s="223" t="s">
        <v>76</v>
      </c>
      <c r="AY151" s="13" t="s">
        <v>137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3" t="s">
        <v>83</v>
      </c>
      <c r="BK151" s="224">
        <f>ROUND(I151*H151,2)</f>
        <v>0</v>
      </c>
      <c r="BL151" s="13" t="s">
        <v>136</v>
      </c>
      <c r="BM151" s="223" t="s">
        <v>412</v>
      </c>
    </row>
    <row r="152" s="2" customFormat="1">
      <c r="A152" s="34"/>
      <c r="B152" s="35"/>
      <c r="C152" s="36"/>
      <c r="D152" s="225" t="s">
        <v>139</v>
      </c>
      <c r="E152" s="36"/>
      <c r="F152" s="226" t="s">
        <v>197</v>
      </c>
      <c r="G152" s="36"/>
      <c r="H152" s="36"/>
      <c r="I152" s="150"/>
      <c r="J152" s="36"/>
      <c r="K152" s="36"/>
      <c r="L152" s="40"/>
      <c r="M152" s="227"/>
      <c r="N152" s="22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139</v>
      </c>
      <c r="AU152" s="13" t="s">
        <v>76</v>
      </c>
    </row>
    <row r="153" s="2" customFormat="1">
      <c r="A153" s="34"/>
      <c r="B153" s="35"/>
      <c r="C153" s="36"/>
      <c r="D153" s="225" t="s">
        <v>141</v>
      </c>
      <c r="E153" s="36"/>
      <c r="F153" s="229" t="s">
        <v>198</v>
      </c>
      <c r="G153" s="36"/>
      <c r="H153" s="36"/>
      <c r="I153" s="150"/>
      <c r="J153" s="36"/>
      <c r="K153" s="36"/>
      <c r="L153" s="40"/>
      <c r="M153" s="227"/>
      <c r="N153" s="22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141</v>
      </c>
      <c r="AU153" s="13" t="s">
        <v>76</v>
      </c>
    </row>
    <row r="154" s="2" customFormat="1" ht="16.5" customHeight="1">
      <c r="A154" s="34"/>
      <c r="B154" s="35"/>
      <c r="C154" s="211" t="s">
        <v>208</v>
      </c>
      <c r="D154" s="211" t="s">
        <v>132</v>
      </c>
      <c r="E154" s="212" t="s">
        <v>200</v>
      </c>
      <c r="F154" s="213" t="s">
        <v>201</v>
      </c>
      <c r="G154" s="214" t="s">
        <v>202</v>
      </c>
      <c r="H154" s="215">
        <v>800</v>
      </c>
      <c r="I154" s="216"/>
      <c r="J154" s="217">
        <f>ROUND(I154*H154,2)</f>
        <v>0</v>
      </c>
      <c r="K154" s="218"/>
      <c r="L154" s="40"/>
      <c r="M154" s="219" t="s">
        <v>1</v>
      </c>
      <c r="N154" s="220" t="s">
        <v>41</v>
      </c>
      <c r="O154" s="87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3" t="s">
        <v>136</v>
      </c>
      <c r="AT154" s="223" t="s">
        <v>132</v>
      </c>
      <c r="AU154" s="223" t="s">
        <v>76</v>
      </c>
      <c r="AY154" s="13" t="s">
        <v>137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3" t="s">
        <v>83</v>
      </c>
      <c r="BK154" s="224">
        <f>ROUND(I154*H154,2)</f>
        <v>0</v>
      </c>
      <c r="BL154" s="13" t="s">
        <v>136</v>
      </c>
      <c r="BM154" s="223" t="s">
        <v>413</v>
      </c>
    </row>
    <row r="155" s="2" customFormat="1">
      <c r="A155" s="34"/>
      <c r="B155" s="35"/>
      <c r="C155" s="36"/>
      <c r="D155" s="225" t="s">
        <v>139</v>
      </c>
      <c r="E155" s="36"/>
      <c r="F155" s="226" t="s">
        <v>204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139</v>
      </c>
      <c r="AU155" s="13" t="s">
        <v>76</v>
      </c>
    </row>
    <row r="156" s="2" customFormat="1">
      <c r="A156" s="34"/>
      <c r="B156" s="35"/>
      <c r="C156" s="36"/>
      <c r="D156" s="225" t="s">
        <v>141</v>
      </c>
      <c r="E156" s="36"/>
      <c r="F156" s="229" t="s">
        <v>205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141</v>
      </c>
      <c r="AU156" s="13" t="s">
        <v>76</v>
      </c>
    </row>
    <row r="157" s="2" customFormat="1">
      <c r="A157" s="34"/>
      <c r="B157" s="35"/>
      <c r="C157" s="36"/>
      <c r="D157" s="225" t="s">
        <v>184</v>
      </c>
      <c r="E157" s="36"/>
      <c r="F157" s="229" t="s">
        <v>206</v>
      </c>
      <c r="G157" s="36"/>
      <c r="H157" s="36"/>
      <c r="I157" s="150"/>
      <c r="J157" s="36"/>
      <c r="K157" s="36"/>
      <c r="L157" s="40"/>
      <c r="M157" s="227"/>
      <c r="N157" s="22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184</v>
      </c>
      <c r="AU157" s="13" t="s">
        <v>76</v>
      </c>
    </row>
    <row r="158" s="10" customFormat="1">
      <c r="A158" s="10"/>
      <c r="B158" s="230"/>
      <c r="C158" s="231"/>
      <c r="D158" s="225" t="s">
        <v>143</v>
      </c>
      <c r="E158" s="232" t="s">
        <v>1</v>
      </c>
      <c r="F158" s="233" t="s">
        <v>414</v>
      </c>
      <c r="G158" s="231"/>
      <c r="H158" s="234">
        <v>800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40" t="s">
        <v>143</v>
      </c>
      <c r="AU158" s="240" t="s">
        <v>76</v>
      </c>
      <c r="AV158" s="10" t="s">
        <v>85</v>
      </c>
      <c r="AW158" s="10" t="s">
        <v>32</v>
      </c>
      <c r="AX158" s="10" t="s">
        <v>83</v>
      </c>
      <c r="AY158" s="240" t="s">
        <v>137</v>
      </c>
    </row>
    <row r="159" s="2" customFormat="1" ht="16.5" customHeight="1">
      <c r="A159" s="34"/>
      <c r="B159" s="35"/>
      <c r="C159" s="211" t="s">
        <v>213</v>
      </c>
      <c r="D159" s="211" t="s">
        <v>132</v>
      </c>
      <c r="E159" s="212" t="s">
        <v>209</v>
      </c>
      <c r="F159" s="213" t="s">
        <v>210</v>
      </c>
      <c r="G159" s="214" t="s">
        <v>202</v>
      </c>
      <c r="H159" s="215">
        <v>800</v>
      </c>
      <c r="I159" s="216"/>
      <c r="J159" s="217">
        <f>ROUND(I159*H159,2)</f>
        <v>0</v>
      </c>
      <c r="K159" s="218"/>
      <c r="L159" s="40"/>
      <c r="M159" s="219" t="s">
        <v>1</v>
      </c>
      <c r="N159" s="220" t="s">
        <v>41</v>
      </c>
      <c r="O159" s="87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3" t="s">
        <v>136</v>
      </c>
      <c r="AT159" s="223" t="s">
        <v>132</v>
      </c>
      <c r="AU159" s="223" t="s">
        <v>76</v>
      </c>
      <c r="AY159" s="13" t="s">
        <v>137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83</v>
      </c>
      <c r="BK159" s="224">
        <f>ROUND(I159*H159,2)</f>
        <v>0</v>
      </c>
      <c r="BL159" s="13" t="s">
        <v>136</v>
      </c>
      <c r="BM159" s="223" t="s">
        <v>415</v>
      </c>
    </row>
    <row r="160" s="2" customFormat="1">
      <c r="A160" s="34"/>
      <c r="B160" s="35"/>
      <c r="C160" s="36"/>
      <c r="D160" s="225" t="s">
        <v>139</v>
      </c>
      <c r="E160" s="36"/>
      <c r="F160" s="226" t="s">
        <v>212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139</v>
      </c>
      <c r="AU160" s="13" t="s">
        <v>76</v>
      </c>
    </row>
    <row r="161" s="2" customFormat="1">
      <c r="A161" s="34"/>
      <c r="B161" s="35"/>
      <c r="C161" s="36"/>
      <c r="D161" s="225" t="s">
        <v>141</v>
      </c>
      <c r="E161" s="36"/>
      <c r="F161" s="229" t="s">
        <v>205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141</v>
      </c>
      <c r="AU161" s="13" t="s">
        <v>76</v>
      </c>
    </row>
    <row r="162" s="2" customFormat="1">
      <c r="A162" s="34"/>
      <c r="B162" s="35"/>
      <c r="C162" s="36"/>
      <c r="D162" s="225" t="s">
        <v>184</v>
      </c>
      <c r="E162" s="36"/>
      <c r="F162" s="229" t="s">
        <v>206</v>
      </c>
      <c r="G162" s="36"/>
      <c r="H162" s="36"/>
      <c r="I162" s="150"/>
      <c r="J162" s="36"/>
      <c r="K162" s="36"/>
      <c r="L162" s="40"/>
      <c r="M162" s="227"/>
      <c r="N162" s="22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184</v>
      </c>
      <c r="AU162" s="13" t="s">
        <v>76</v>
      </c>
    </row>
    <row r="163" s="10" customFormat="1">
      <c r="A163" s="10"/>
      <c r="B163" s="230"/>
      <c r="C163" s="231"/>
      <c r="D163" s="225" t="s">
        <v>143</v>
      </c>
      <c r="E163" s="232" t="s">
        <v>1</v>
      </c>
      <c r="F163" s="233" t="s">
        <v>414</v>
      </c>
      <c r="G163" s="231"/>
      <c r="H163" s="234">
        <v>800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40" t="s">
        <v>143</v>
      </c>
      <c r="AU163" s="240" t="s">
        <v>76</v>
      </c>
      <c r="AV163" s="10" t="s">
        <v>85</v>
      </c>
      <c r="AW163" s="10" t="s">
        <v>32</v>
      </c>
      <c r="AX163" s="10" t="s">
        <v>83</v>
      </c>
      <c r="AY163" s="240" t="s">
        <v>137</v>
      </c>
    </row>
    <row r="164" s="2" customFormat="1" ht="16.5" customHeight="1">
      <c r="A164" s="34"/>
      <c r="B164" s="35"/>
      <c r="C164" s="211" t="s">
        <v>221</v>
      </c>
      <c r="D164" s="211" t="s">
        <v>132</v>
      </c>
      <c r="E164" s="212" t="s">
        <v>214</v>
      </c>
      <c r="F164" s="213" t="s">
        <v>215</v>
      </c>
      <c r="G164" s="214" t="s">
        <v>151</v>
      </c>
      <c r="H164" s="215">
        <v>49.299999999999997</v>
      </c>
      <c r="I164" s="216"/>
      <c r="J164" s="217">
        <f>ROUND(I164*H164,2)</f>
        <v>0</v>
      </c>
      <c r="K164" s="218"/>
      <c r="L164" s="40"/>
      <c r="M164" s="219" t="s">
        <v>1</v>
      </c>
      <c r="N164" s="220" t="s">
        <v>41</v>
      </c>
      <c r="O164" s="87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23" t="s">
        <v>136</v>
      </c>
      <c r="AT164" s="223" t="s">
        <v>132</v>
      </c>
      <c r="AU164" s="223" t="s">
        <v>76</v>
      </c>
      <c r="AY164" s="13" t="s">
        <v>137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3" t="s">
        <v>83</v>
      </c>
      <c r="BK164" s="224">
        <f>ROUND(I164*H164,2)</f>
        <v>0</v>
      </c>
      <c r="BL164" s="13" t="s">
        <v>136</v>
      </c>
      <c r="BM164" s="223" t="s">
        <v>416</v>
      </c>
    </row>
    <row r="165" s="2" customFormat="1">
      <c r="A165" s="34"/>
      <c r="B165" s="35"/>
      <c r="C165" s="36"/>
      <c r="D165" s="225" t="s">
        <v>139</v>
      </c>
      <c r="E165" s="36"/>
      <c r="F165" s="226" t="s">
        <v>217</v>
      </c>
      <c r="G165" s="36"/>
      <c r="H165" s="36"/>
      <c r="I165" s="150"/>
      <c r="J165" s="36"/>
      <c r="K165" s="36"/>
      <c r="L165" s="40"/>
      <c r="M165" s="227"/>
      <c r="N165" s="22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139</v>
      </c>
      <c r="AU165" s="13" t="s">
        <v>76</v>
      </c>
    </row>
    <row r="166" s="2" customFormat="1">
      <c r="A166" s="34"/>
      <c r="B166" s="35"/>
      <c r="C166" s="36"/>
      <c r="D166" s="225" t="s">
        <v>141</v>
      </c>
      <c r="E166" s="36"/>
      <c r="F166" s="229" t="s">
        <v>218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141</v>
      </c>
      <c r="AU166" s="13" t="s">
        <v>76</v>
      </c>
    </row>
    <row r="167" s="10" customFormat="1">
      <c r="A167" s="10"/>
      <c r="B167" s="230"/>
      <c r="C167" s="231"/>
      <c r="D167" s="225" t="s">
        <v>143</v>
      </c>
      <c r="E167" s="232" t="s">
        <v>1</v>
      </c>
      <c r="F167" s="233" t="s">
        <v>417</v>
      </c>
      <c r="G167" s="231"/>
      <c r="H167" s="234">
        <v>27.5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40" t="s">
        <v>143</v>
      </c>
      <c r="AU167" s="240" t="s">
        <v>76</v>
      </c>
      <c r="AV167" s="10" t="s">
        <v>85</v>
      </c>
      <c r="AW167" s="10" t="s">
        <v>32</v>
      </c>
      <c r="AX167" s="10" t="s">
        <v>76</v>
      </c>
      <c r="AY167" s="240" t="s">
        <v>137</v>
      </c>
    </row>
    <row r="168" s="10" customFormat="1">
      <c r="A168" s="10"/>
      <c r="B168" s="230"/>
      <c r="C168" s="231"/>
      <c r="D168" s="225" t="s">
        <v>143</v>
      </c>
      <c r="E168" s="232" t="s">
        <v>1</v>
      </c>
      <c r="F168" s="233" t="s">
        <v>418</v>
      </c>
      <c r="G168" s="231"/>
      <c r="H168" s="234">
        <v>21.800000000000001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40" t="s">
        <v>143</v>
      </c>
      <c r="AU168" s="240" t="s">
        <v>76</v>
      </c>
      <c r="AV168" s="10" t="s">
        <v>85</v>
      </c>
      <c r="AW168" s="10" t="s">
        <v>32</v>
      </c>
      <c r="AX168" s="10" t="s">
        <v>76</v>
      </c>
      <c r="AY168" s="240" t="s">
        <v>137</v>
      </c>
    </row>
    <row r="169" s="11" customFormat="1">
      <c r="A169" s="11"/>
      <c r="B169" s="241"/>
      <c r="C169" s="242"/>
      <c r="D169" s="225" t="s">
        <v>143</v>
      </c>
      <c r="E169" s="243" t="s">
        <v>1</v>
      </c>
      <c r="F169" s="244" t="s">
        <v>148</v>
      </c>
      <c r="G169" s="242"/>
      <c r="H169" s="245">
        <v>49.299999999999997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T169" s="251" t="s">
        <v>143</v>
      </c>
      <c r="AU169" s="251" t="s">
        <v>76</v>
      </c>
      <c r="AV169" s="11" t="s">
        <v>136</v>
      </c>
      <c r="AW169" s="11" t="s">
        <v>32</v>
      </c>
      <c r="AX169" s="11" t="s">
        <v>83</v>
      </c>
      <c r="AY169" s="251" t="s">
        <v>137</v>
      </c>
    </row>
    <row r="170" s="2" customFormat="1" ht="16.5" customHeight="1">
      <c r="A170" s="34"/>
      <c r="B170" s="35"/>
      <c r="C170" s="211" t="s">
        <v>228</v>
      </c>
      <c r="D170" s="211" t="s">
        <v>132</v>
      </c>
      <c r="E170" s="212" t="s">
        <v>299</v>
      </c>
      <c r="F170" s="213" t="s">
        <v>300</v>
      </c>
      <c r="G170" s="214" t="s">
        <v>173</v>
      </c>
      <c r="H170" s="215">
        <v>537.69000000000005</v>
      </c>
      <c r="I170" s="216"/>
      <c r="J170" s="217">
        <f>ROUND(I170*H170,2)</f>
        <v>0</v>
      </c>
      <c r="K170" s="218"/>
      <c r="L170" s="40"/>
      <c r="M170" s="219" t="s">
        <v>1</v>
      </c>
      <c r="N170" s="220" t="s">
        <v>41</v>
      </c>
      <c r="O170" s="87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23" t="s">
        <v>136</v>
      </c>
      <c r="AT170" s="223" t="s">
        <v>132</v>
      </c>
      <c r="AU170" s="223" t="s">
        <v>76</v>
      </c>
      <c r="AY170" s="13" t="s">
        <v>137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3" t="s">
        <v>83</v>
      </c>
      <c r="BK170" s="224">
        <f>ROUND(I170*H170,2)</f>
        <v>0</v>
      </c>
      <c r="BL170" s="13" t="s">
        <v>136</v>
      </c>
      <c r="BM170" s="223" t="s">
        <v>419</v>
      </c>
    </row>
    <row r="171" s="2" customFormat="1">
      <c r="A171" s="34"/>
      <c r="B171" s="35"/>
      <c r="C171" s="36"/>
      <c r="D171" s="225" t="s">
        <v>139</v>
      </c>
      <c r="E171" s="36"/>
      <c r="F171" s="226" t="s">
        <v>302</v>
      </c>
      <c r="G171" s="36"/>
      <c r="H171" s="36"/>
      <c r="I171" s="150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139</v>
      </c>
      <c r="AU171" s="13" t="s">
        <v>76</v>
      </c>
    </row>
    <row r="172" s="2" customFormat="1">
      <c r="A172" s="34"/>
      <c r="B172" s="35"/>
      <c r="C172" s="36"/>
      <c r="D172" s="225" t="s">
        <v>141</v>
      </c>
      <c r="E172" s="36"/>
      <c r="F172" s="229" t="s">
        <v>303</v>
      </c>
      <c r="G172" s="36"/>
      <c r="H172" s="36"/>
      <c r="I172" s="150"/>
      <c r="J172" s="36"/>
      <c r="K172" s="36"/>
      <c r="L172" s="40"/>
      <c r="M172" s="227"/>
      <c r="N172" s="228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141</v>
      </c>
      <c r="AU172" s="13" t="s">
        <v>76</v>
      </c>
    </row>
    <row r="173" s="10" customFormat="1">
      <c r="A173" s="10"/>
      <c r="B173" s="230"/>
      <c r="C173" s="231"/>
      <c r="D173" s="225" t="s">
        <v>143</v>
      </c>
      <c r="E173" s="232" t="s">
        <v>1</v>
      </c>
      <c r="F173" s="233" t="s">
        <v>420</v>
      </c>
      <c r="G173" s="231"/>
      <c r="H173" s="234">
        <v>537.69000000000005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40" t="s">
        <v>143</v>
      </c>
      <c r="AU173" s="240" t="s">
        <v>76</v>
      </c>
      <c r="AV173" s="10" t="s">
        <v>85</v>
      </c>
      <c r="AW173" s="10" t="s">
        <v>32</v>
      </c>
      <c r="AX173" s="10" t="s">
        <v>83</v>
      </c>
      <c r="AY173" s="240" t="s">
        <v>137</v>
      </c>
    </row>
    <row r="174" s="2" customFormat="1" ht="16.5" customHeight="1">
      <c r="A174" s="34"/>
      <c r="B174" s="35"/>
      <c r="C174" s="211" t="s">
        <v>235</v>
      </c>
      <c r="D174" s="211" t="s">
        <v>132</v>
      </c>
      <c r="E174" s="212" t="s">
        <v>306</v>
      </c>
      <c r="F174" s="213" t="s">
        <v>307</v>
      </c>
      <c r="G174" s="214" t="s">
        <v>173</v>
      </c>
      <c r="H174" s="215">
        <v>537.69000000000005</v>
      </c>
      <c r="I174" s="216"/>
      <c r="J174" s="217">
        <f>ROUND(I174*H174,2)</f>
        <v>0</v>
      </c>
      <c r="K174" s="218"/>
      <c r="L174" s="40"/>
      <c r="M174" s="219" t="s">
        <v>1</v>
      </c>
      <c r="N174" s="220" t="s">
        <v>41</v>
      </c>
      <c r="O174" s="87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23" t="s">
        <v>308</v>
      </c>
      <c r="AT174" s="223" t="s">
        <v>132</v>
      </c>
      <c r="AU174" s="223" t="s">
        <v>76</v>
      </c>
      <c r="AY174" s="13" t="s">
        <v>137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3" t="s">
        <v>83</v>
      </c>
      <c r="BK174" s="224">
        <f>ROUND(I174*H174,2)</f>
        <v>0</v>
      </c>
      <c r="BL174" s="13" t="s">
        <v>308</v>
      </c>
      <c r="BM174" s="223" t="s">
        <v>421</v>
      </c>
    </row>
    <row r="175" s="2" customFormat="1">
      <c r="A175" s="34"/>
      <c r="B175" s="35"/>
      <c r="C175" s="36"/>
      <c r="D175" s="225" t="s">
        <v>139</v>
      </c>
      <c r="E175" s="36"/>
      <c r="F175" s="226" t="s">
        <v>310</v>
      </c>
      <c r="G175" s="36"/>
      <c r="H175" s="36"/>
      <c r="I175" s="150"/>
      <c r="J175" s="36"/>
      <c r="K175" s="36"/>
      <c r="L175" s="40"/>
      <c r="M175" s="227"/>
      <c r="N175" s="22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139</v>
      </c>
      <c r="AU175" s="13" t="s">
        <v>76</v>
      </c>
    </row>
    <row r="176" s="2" customFormat="1">
      <c r="A176" s="34"/>
      <c r="B176" s="35"/>
      <c r="C176" s="36"/>
      <c r="D176" s="225" t="s">
        <v>141</v>
      </c>
      <c r="E176" s="36"/>
      <c r="F176" s="229" t="s">
        <v>311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141</v>
      </c>
      <c r="AU176" s="13" t="s">
        <v>76</v>
      </c>
    </row>
    <row r="177" s="10" customFormat="1">
      <c r="A177" s="10"/>
      <c r="B177" s="230"/>
      <c r="C177" s="231"/>
      <c r="D177" s="225" t="s">
        <v>143</v>
      </c>
      <c r="E177" s="232" t="s">
        <v>1</v>
      </c>
      <c r="F177" s="233" t="s">
        <v>422</v>
      </c>
      <c r="G177" s="231"/>
      <c r="H177" s="234">
        <v>537.69000000000005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40" t="s">
        <v>143</v>
      </c>
      <c r="AU177" s="240" t="s">
        <v>76</v>
      </c>
      <c r="AV177" s="10" t="s">
        <v>85</v>
      </c>
      <c r="AW177" s="10" t="s">
        <v>32</v>
      </c>
      <c r="AX177" s="10" t="s">
        <v>83</v>
      </c>
      <c r="AY177" s="240" t="s">
        <v>137</v>
      </c>
    </row>
    <row r="178" s="2" customFormat="1" ht="16.5" customHeight="1">
      <c r="A178" s="34"/>
      <c r="B178" s="35"/>
      <c r="C178" s="211" t="s">
        <v>8</v>
      </c>
      <c r="D178" s="211" t="s">
        <v>132</v>
      </c>
      <c r="E178" s="212" t="s">
        <v>321</v>
      </c>
      <c r="F178" s="213" t="s">
        <v>322</v>
      </c>
      <c r="G178" s="214" t="s">
        <v>173</v>
      </c>
      <c r="H178" s="215">
        <v>397.61599999999999</v>
      </c>
      <c r="I178" s="216"/>
      <c r="J178" s="217">
        <f>ROUND(I178*H178,2)</f>
        <v>0</v>
      </c>
      <c r="K178" s="218"/>
      <c r="L178" s="40"/>
      <c r="M178" s="219" t="s">
        <v>1</v>
      </c>
      <c r="N178" s="220" t="s">
        <v>41</v>
      </c>
      <c r="O178" s="87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3" t="s">
        <v>308</v>
      </c>
      <c r="AT178" s="223" t="s">
        <v>132</v>
      </c>
      <c r="AU178" s="223" t="s">
        <v>76</v>
      </c>
      <c r="AY178" s="13" t="s">
        <v>137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3" t="s">
        <v>83</v>
      </c>
      <c r="BK178" s="224">
        <f>ROUND(I178*H178,2)</f>
        <v>0</v>
      </c>
      <c r="BL178" s="13" t="s">
        <v>308</v>
      </c>
      <c r="BM178" s="223" t="s">
        <v>423</v>
      </c>
    </row>
    <row r="179" s="2" customFormat="1">
      <c r="A179" s="34"/>
      <c r="B179" s="35"/>
      <c r="C179" s="36"/>
      <c r="D179" s="225" t="s">
        <v>139</v>
      </c>
      <c r="E179" s="36"/>
      <c r="F179" s="226" t="s">
        <v>324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139</v>
      </c>
      <c r="AU179" s="13" t="s">
        <v>76</v>
      </c>
    </row>
    <row r="180" s="2" customFormat="1">
      <c r="A180" s="34"/>
      <c r="B180" s="35"/>
      <c r="C180" s="36"/>
      <c r="D180" s="225" t="s">
        <v>141</v>
      </c>
      <c r="E180" s="36"/>
      <c r="F180" s="229" t="s">
        <v>311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141</v>
      </c>
      <c r="AU180" s="13" t="s">
        <v>76</v>
      </c>
    </row>
    <row r="181" s="10" customFormat="1">
      <c r="A181" s="10"/>
      <c r="B181" s="230"/>
      <c r="C181" s="231"/>
      <c r="D181" s="225" t="s">
        <v>143</v>
      </c>
      <c r="E181" s="232" t="s">
        <v>1</v>
      </c>
      <c r="F181" s="233" t="s">
        <v>424</v>
      </c>
      <c r="G181" s="231"/>
      <c r="H181" s="234">
        <v>397.61599999999999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40" t="s">
        <v>143</v>
      </c>
      <c r="AU181" s="240" t="s">
        <v>76</v>
      </c>
      <c r="AV181" s="10" t="s">
        <v>85</v>
      </c>
      <c r="AW181" s="10" t="s">
        <v>32</v>
      </c>
      <c r="AX181" s="10" t="s">
        <v>83</v>
      </c>
      <c r="AY181" s="240" t="s">
        <v>137</v>
      </c>
    </row>
    <row r="182" s="2" customFormat="1" ht="16.5" customHeight="1">
      <c r="A182" s="34"/>
      <c r="B182" s="35"/>
      <c r="C182" s="211" t="s">
        <v>247</v>
      </c>
      <c r="D182" s="211" t="s">
        <v>132</v>
      </c>
      <c r="E182" s="212" t="s">
        <v>333</v>
      </c>
      <c r="F182" s="213" t="s">
        <v>334</v>
      </c>
      <c r="G182" s="214" t="s">
        <v>180</v>
      </c>
      <c r="H182" s="215">
        <v>1</v>
      </c>
      <c r="I182" s="216"/>
      <c r="J182" s="217">
        <f>ROUND(I182*H182,2)</f>
        <v>0</v>
      </c>
      <c r="K182" s="218"/>
      <c r="L182" s="40"/>
      <c r="M182" s="219" t="s">
        <v>1</v>
      </c>
      <c r="N182" s="220" t="s">
        <v>41</v>
      </c>
      <c r="O182" s="87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23" t="s">
        <v>335</v>
      </c>
      <c r="AT182" s="223" t="s">
        <v>132</v>
      </c>
      <c r="AU182" s="223" t="s">
        <v>76</v>
      </c>
      <c r="AY182" s="13" t="s">
        <v>137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3" t="s">
        <v>83</v>
      </c>
      <c r="BK182" s="224">
        <f>ROUND(I182*H182,2)</f>
        <v>0</v>
      </c>
      <c r="BL182" s="13" t="s">
        <v>335</v>
      </c>
      <c r="BM182" s="223" t="s">
        <v>425</v>
      </c>
    </row>
    <row r="183" s="2" customFormat="1">
      <c r="A183" s="34"/>
      <c r="B183" s="35"/>
      <c r="C183" s="36"/>
      <c r="D183" s="225" t="s">
        <v>139</v>
      </c>
      <c r="E183" s="36"/>
      <c r="F183" s="226" t="s">
        <v>334</v>
      </c>
      <c r="G183" s="36"/>
      <c r="H183" s="36"/>
      <c r="I183" s="150"/>
      <c r="J183" s="36"/>
      <c r="K183" s="36"/>
      <c r="L183" s="40"/>
      <c r="M183" s="227"/>
      <c r="N183" s="22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139</v>
      </c>
      <c r="AU183" s="13" t="s">
        <v>76</v>
      </c>
    </row>
    <row r="184" s="2" customFormat="1" ht="16.5" customHeight="1">
      <c r="A184" s="34"/>
      <c r="B184" s="35"/>
      <c r="C184" s="211" t="s">
        <v>254</v>
      </c>
      <c r="D184" s="211" t="s">
        <v>132</v>
      </c>
      <c r="E184" s="212" t="s">
        <v>338</v>
      </c>
      <c r="F184" s="213" t="s">
        <v>339</v>
      </c>
      <c r="G184" s="214" t="s">
        <v>180</v>
      </c>
      <c r="H184" s="215">
        <v>1</v>
      </c>
      <c r="I184" s="216"/>
      <c r="J184" s="217">
        <f>ROUND(I184*H184,2)</f>
        <v>0</v>
      </c>
      <c r="K184" s="218"/>
      <c r="L184" s="40"/>
      <c r="M184" s="219" t="s">
        <v>1</v>
      </c>
      <c r="N184" s="220" t="s">
        <v>41</v>
      </c>
      <c r="O184" s="87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23" t="s">
        <v>335</v>
      </c>
      <c r="AT184" s="223" t="s">
        <v>132</v>
      </c>
      <c r="AU184" s="223" t="s">
        <v>76</v>
      </c>
      <c r="AY184" s="13" t="s">
        <v>137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3" t="s">
        <v>83</v>
      </c>
      <c r="BK184" s="224">
        <f>ROUND(I184*H184,2)</f>
        <v>0</v>
      </c>
      <c r="BL184" s="13" t="s">
        <v>335</v>
      </c>
      <c r="BM184" s="223" t="s">
        <v>426</v>
      </c>
    </row>
    <row r="185" s="2" customFormat="1">
      <c r="A185" s="34"/>
      <c r="B185" s="35"/>
      <c r="C185" s="36"/>
      <c r="D185" s="225" t="s">
        <v>139</v>
      </c>
      <c r="E185" s="36"/>
      <c r="F185" s="226" t="s">
        <v>339</v>
      </c>
      <c r="G185" s="36"/>
      <c r="H185" s="36"/>
      <c r="I185" s="150"/>
      <c r="J185" s="36"/>
      <c r="K185" s="36"/>
      <c r="L185" s="40"/>
      <c r="M185" s="227"/>
      <c r="N185" s="22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139</v>
      </c>
      <c r="AU185" s="13" t="s">
        <v>76</v>
      </c>
    </row>
    <row r="186" s="2" customFormat="1" ht="16.5" customHeight="1">
      <c r="A186" s="34"/>
      <c r="B186" s="35"/>
      <c r="C186" s="211" t="s">
        <v>259</v>
      </c>
      <c r="D186" s="211" t="s">
        <v>132</v>
      </c>
      <c r="E186" s="212" t="s">
        <v>342</v>
      </c>
      <c r="F186" s="213" t="s">
        <v>343</v>
      </c>
      <c r="G186" s="214" t="s">
        <v>344</v>
      </c>
      <c r="H186" s="215">
        <v>6</v>
      </c>
      <c r="I186" s="216"/>
      <c r="J186" s="217">
        <f>ROUND(I186*H186,2)</f>
        <v>0</v>
      </c>
      <c r="K186" s="218"/>
      <c r="L186" s="40"/>
      <c r="M186" s="219" t="s">
        <v>1</v>
      </c>
      <c r="N186" s="220" t="s">
        <v>41</v>
      </c>
      <c r="O186" s="87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23" t="s">
        <v>345</v>
      </c>
      <c r="AT186" s="223" t="s">
        <v>132</v>
      </c>
      <c r="AU186" s="223" t="s">
        <v>76</v>
      </c>
      <c r="AY186" s="13" t="s">
        <v>137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3" t="s">
        <v>83</v>
      </c>
      <c r="BK186" s="224">
        <f>ROUND(I186*H186,2)</f>
        <v>0</v>
      </c>
      <c r="BL186" s="13" t="s">
        <v>345</v>
      </c>
      <c r="BM186" s="223" t="s">
        <v>427</v>
      </c>
    </row>
    <row r="187" s="2" customFormat="1">
      <c r="A187" s="34"/>
      <c r="B187" s="35"/>
      <c r="C187" s="36"/>
      <c r="D187" s="225" t="s">
        <v>139</v>
      </c>
      <c r="E187" s="36"/>
      <c r="F187" s="226" t="s">
        <v>343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139</v>
      </c>
      <c r="AU187" s="13" t="s">
        <v>76</v>
      </c>
    </row>
    <row r="188" s="2" customFormat="1" ht="16.5" customHeight="1">
      <c r="A188" s="34"/>
      <c r="B188" s="35"/>
      <c r="C188" s="211" t="s">
        <v>264</v>
      </c>
      <c r="D188" s="211" t="s">
        <v>132</v>
      </c>
      <c r="E188" s="212" t="s">
        <v>348</v>
      </c>
      <c r="F188" s="213" t="s">
        <v>349</v>
      </c>
      <c r="G188" s="214" t="s">
        <v>180</v>
      </c>
      <c r="H188" s="215">
        <v>8</v>
      </c>
      <c r="I188" s="216"/>
      <c r="J188" s="217">
        <f>ROUND(I188*H188,2)</f>
        <v>0</v>
      </c>
      <c r="K188" s="218"/>
      <c r="L188" s="40"/>
      <c r="M188" s="219" t="s">
        <v>1</v>
      </c>
      <c r="N188" s="220" t="s">
        <v>41</v>
      </c>
      <c r="O188" s="87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23" t="s">
        <v>345</v>
      </c>
      <c r="AT188" s="223" t="s">
        <v>132</v>
      </c>
      <c r="AU188" s="223" t="s">
        <v>76</v>
      </c>
      <c r="AY188" s="13" t="s">
        <v>137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3" t="s">
        <v>83</v>
      </c>
      <c r="BK188" s="224">
        <f>ROUND(I188*H188,2)</f>
        <v>0</v>
      </c>
      <c r="BL188" s="13" t="s">
        <v>345</v>
      </c>
      <c r="BM188" s="223" t="s">
        <v>428</v>
      </c>
    </row>
    <row r="189" s="2" customFormat="1">
      <c r="A189" s="34"/>
      <c r="B189" s="35"/>
      <c r="C189" s="36"/>
      <c r="D189" s="225" t="s">
        <v>139</v>
      </c>
      <c r="E189" s="36"/>
      <c r="F189" s="226" t="s">
        <v>349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139</v>
      </c>
      <c r="AU189" s="13" t="s">
        <v>76</v>
      </c>
    </row>
    <row r="190" s="2" customFormat="1" ht="16.5" customHeight="1">
      <c r="A190" s="34"/>
      <c r="B190" s="35"/>
      <c r="C190" s="211" t="s">
        <v>270</v>
      </c>
      <c r="D190" s="211" t="s">
        <v>132</v>
      </c>
      <c r="E190" s="212" t="s">
        <v>352</v>
      </c>
      <c r="F190" s="213" t="s">
        <v>353</v>
      </c>
      <c r="G190" s="214" t="s">
        <v>180</v>
      </c>
      <c r="H190" s="215">
        <v>8</v>
      </c>
      <c r="I190" s="216"/>
      <c r="J190" s="217">
        <f>ROUND(I190*H190,2)</f>
        <v>0</v>
      </c>
      <c r="K190" s="218"/>
      <c r="L190" s="40"/>
      <c r="M190" s="219" t="s">
        <v>1</v>
      </c>
      <c r="N190" s="220" t="s">
        <v>41</v>
      </c>
      <c r="O190" s="87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23" t="s">
        <v>345</v>
      </c>
      <c r="AT190" s="223" t="s">
        <v>132</v>
      </c>
      <c r="AU190" s="223" t="s">
        <v>76</v>
      </c>
      <c r="AY190" s="13" t="s">
        <v>137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3" t="s">
        <v>83</v>
      </c>
      <c r="BK190" s="224">
        <f>ROUND(I190*H190,2)</f>
        <v>0</v>
      </c>
      <c r="BL190" s="13" t="s">
        <v>345</v>
      </c>
      <c r="BM190" s="223" t="s">
        <v>429</v>
      </c>
    </row>
    <row r="191" s="2" customFormat="1">
      <c r="A191" s="34"/>
      <c r="B191" s="35"/>
      <c r="C191" s="36"/>
      <c r="D191" s="225" t="s">
        <v>139</v>
      </c>
      <c r="E191" s="36"/>
      <c r="F191" s="226" t="s">
        <v>355</v>
      </c>
      <c r="G191" s="36"/>
      <c r="H191" s="36"/>
      <c r="I191" s="150"/>
      <c r="J191" s="36"/>
      <c r="K191" s="36"/>
      <c r="L191" s="40"/>
      <c r="M191" s="263"/>
      <c r="N191" s="264"/>
      <c r="O191" s="265"/>
      <c r="P191" s="265"/>
      <c r="Q191" s="265"/>
      <c r="R191" s="265"/>
      <c r="S191" s="265"/>
      <c r="T191" s="26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139</v>
      </c>
      <c r="AU191" s="13" t="s">
        <v>76</v>
      </c>
    </row>
    <row r="192" s="2" customFormat="1" ht="6.96" customHeight="1">
      <c r="A192" s="34"/>
      <c r="B192" s="62"/>
      <c r="C192" s="63"/>
      <c r="D192" s="63"/>
      <c r="E192" s="63"/>
      <c r="F192" s="63"/>
      <c r="G192" s="63"/>
      <c r="H192" s="63"/>
      <c r="I192" s="188"/>
      <c r="J192" s="63"/>
      <c r="K192" s="63"/>
      <c r="L192" s="40"/>
      <c r="M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</row>
  </sheetData>
  <sheetProtection sheet="1" autoFilter="0" formatColumns="0" formatRows="0" objects="1" scenarios="1" spinCount="100000" saltValue="H9q8qLB0EK9rfhkjzTd69nR8s9ZOVqOhvNuiz0FV9YA11/XV0SwaAoQMhLTu5TUQWVSHKGRGrZYvihUHVGLklA==" hashValue="clEApE+b9EzMlZmKzApTH7RvIFbrnmUN1kd25xhus4thAVyToSnfeyINGUN63/NvCbsw6N6qZrzNRu9VPk4wtQ==" algorithmName="SHA-512" password="CC35"/>
  <autoFilter ref="C119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109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>Čištění kolejového lože v úseku Klatovy - Přeštice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110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430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112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431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9. 1. 2020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ROUND((SUM(BE120:BE134)),  2)</f>
        <v>0</v>
      </c>
      <c r="G35" s="34"/>
      <c r="H35" s="34"/>
      <c r="I35" s="167">
        <v>0.20999999999999999</v>
      </c>
      <c r="J35" s="166">
        <f>ROUND(((SUM(BE120:BE134))*I35),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ROUND((SUM(BF120:BF134)),  2)</f>
        <v>0</v>
      </c>
      <c r="G36" s="34"/>
      <c r="H36" s="34"/>
      <c r="I36" s="167">
        <v>0.14999999999999999</v>
      </c>
      <c r="J36" s="166">
        <f>ROUND(((SUM(BF120:BF134))*I36),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ROUND((SUM(BG120:BG134)),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ROUND((SUM(BH120:BH134)),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ROUND((SUM(BI120:BI134)),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>Čištění kolejového lože v úseku Klatovy - Přeštice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110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430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4.1 - VRN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Přeštice</v>
      </c>
      <c r="G91" s="36"/>
      <c r="H91" s="36"/>
      <c r="I91" s="152" t="s">
        <v>22</v>
      </c>
      <c r="J91" s="75" t="str">
        <f>IF(J14="","",J14)</f>
        <v>9. 1. 2020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 s.o.,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115</v>
      </c>
      <c r="D96" s="194"/>
      <c r="E96" s="194"/>
      <c r="F96" s="194"/>
      <c r="G96" s="194"/>
      <c r="H96" s="194"/>
      <c r="I96" s="195"/>
      <c r="J96" s="196" t="s">
        <v>116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117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118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>Čištění kolejového lože v úseku Klatovy - Přeštice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110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430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112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4.1 - VRN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Přeštice</v>
      </c>
      <c r="G114" s="36"/>
      <c r="H114" s="36"/>
      <c r="I114" s="152" t="s">
        <v>22</v>
      </c>
      <c r="J114" s="75" t="str">
        <f>IF(J14="","",J14)</f>
        <v>9. 1. 2020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 s.o.,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120</v>
      </c>
      <c r="D119" s="201" t="s">
        <v>61</v>
      </c>
      <c r="E119" s="201" t="s">
        <v>57</v>
      </c>
      <c r="F119" s="201" t="s">
        <v>58</v>
      </c>
      <c r="G119" s="201" t="s">
        <v>121</v>
      </c>
      <c r="H119" s="201" t="s">
        <v>122</v>
      </c>
      <c r="I119" s="202" t="s">
        <v>123</v>
      </c>
      <c r="J119" s="203" t="s">
        <v>116</v>
      </c>
      <c r="K119" s="204" t="s">
        <v>124</v>
      </c>
      <c r="L119" s="205"/>
      <c r="M119" s="96" t="s">
        <v>1</v>
      </c>
      <c r="N119" s="97" t="s">
        <v>40</v>
      </c>
      <c r="O119" s="97" t="s">
        <v>125</v>
      </c>
      <c r="P119" s="97" t="s">
        <v>126</v>
      </c>
      <c r="Q119" s="97" t="s">
        <v>127</v>
      </c>
      <c r="R119" s="97" t="s">
        <v>128</v>
      </c>
      <c r="S119" s="97" t="s">
        <v>129</v>
      </c>
      <c r="T119" s="98" t="s">
        <v>130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131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SUM(P121:P134)</f>
        <v>0</v>
      </c>
      <c r="Q120" s="100"/>
      <c r="R120" s="208">
        <f>SUM(R121:R134)</f>
        <v>0</v>
      </c>
      <c r="S120" s="100"/>
      <c r="T120" s="209">
        <f>SUM(T121:T134)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118</v>
      </c>
      <c r="BK120" s="210">
        <f>SUM(BK121:BK134)</f>
        <v>0</v>
      </c>
    </row>
    <row r="121" s="2" customFormat="1" ht="16.5" customHeight="1">
      <c r="A121" s="34"/>
      <c r="B121" s="35"/>
      <c r="C121" s="211" t="s">
        <v>83</v>
      </c>
      <c r="D121" s="211" t="s">
        <v>132</v>
      </c>
      <c r="E121" s="212" t="s">
        <v>432</v>
      </c>
      <c r="F121" s="213" t="s">
        <v>433</v>
      </c>
      <c r="G121" s="214" t="s">
        <v>180</v>
      </c>
      <c r="H121" s="215">
        <v>4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434</v>
      </c>
      <c r="AT121" s="223" t="s">
        <v>132</v>
      </c>
      <c r="AU121" s="223" t="s">
        <v>76</v>
      </c>
      <c r="AY121" s="13" t="s">
        <v>137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434</v>
      </c>
      <c r="BM121" s="223" t="s">
        <v>435</v>
      </c>
    </row>
    <row r="122" s="2" customFormat="1">
      <c r="A122" s="34"/>
      <c r="B122" s="35"/>
      <c r="C122" s="36"/>
      <c r="D122" s="225" t="s">
        <v>139</v>
      </c>
      <c r="E122" s="36"/>
      <c r="F122" s="226" t="s">
        <v>436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139</v>
      </c>
      <c r="AU122" s="13" t="s">
        <v>76</v>
      </c>
    </row>
    <row r="123" s="2" customFormat="1">
      <c r="A123" s="34"/>
      <c r="B123" s="35"/>
      <c r="C123" s="36"/>
      <c r="D123" s="225" t="s">
        <v>141</v>
      </c>
      <c r="E123" s="36"/>
      <c r="F123" s="229" t="s">
        <v>437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141</v>
      </c>
      <c r="AU123" s="13" t="s">
        <v>76</v>
      </c>
    </row>
    <row r="124" s="2" customFormat="1" ht="16.5" customHeight="1">
      <c r="A124" s="34"/>
      <c r="B124" s="35"/>
      <c r="C124" s="211" t="s">
        <v>85</v>
      </c>
      <c r="D124" s="211" t="s">
        <v>132</v>
      </c>
      <c r="E124" s="212" t="s">
        <v>438</v>
      </c>
      <c r="F124" s="213" t="s">
        <v>439</v>
      </c>
      <c r="G124" s="214" t="s">
        <v>440</v>
      </c>
      <c r="H124" s="267"/>
      <c r="I124" s="216"/>
      <c r="J124" s="217">
        <f>ROUND(I124*H124,2)</f>
        <v>0</v>
      </c>
      <c r="K124" s="218"/>
      <c r="L124" s="40"/>
      <c r="M124" s="219" t="s">
        <v>1</v>
      </c>
      <c r="N124" s="220" t="s">
        <v>41</v>
      </c>
      <c r="O124" s="87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3" t="s">
        <v>434</v>
      </c>
      <c r="AT124" s="223" t="s">
        <v>132</v>
      </c>
      <c r="AU124" s="223" t="s">
        <v>76</v>
      </c>
      <c r="AY124" s="13" t="s">
        <v>137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83</v>
      </c>
      <c r="BK124" s="224">
        <f>ROUND(I124*H124,2)</f>
        <v>0</v>
      </c>
      <c r="BL124" s="13" t="s">
        <v>434</v>
      </c>
      <c r="BM124" s="223" t="s">
        <v>441</v>
      </c>
    </row>
    <row r="125" s="2" customFormat="1">
      <c r="A125" s="34"/>
      <c r="B125" s="35"/>
      <c r="C125" s="36"/>
      <c r="D125" s="225" t="s">
        <v>139</v>
      </c>
      <c r="E125" s="36"/>
      <c r="F125" s="226" t="s">
        <v>439</v>
      </c>
      <c r="G125" s="36"/>
      <c r="H125" s="36"/>
      <c r="I125" s="150"/>
      <c r="J125" s="36"/>
      <c r="K125" s="36"/>
      <c r="L125" s="40"/>
      <c r="M125" s="227"/>
      <c r="N125" s="22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139</v>
      </c>
      <c r="AU125" s="13" t="s">
        <v>76</v>
      </c>
    </row>
    <row r="126" s="2" customFormat="1" ht="16.5" customHeight="1">
      <c r="A126" s="34"/>
      <c r="B126" s="35"/>
      <c r="C126" s="211" t="s">
        <v>156</v>
      </c>
      <c r="D126" s="211" t="s">
        <v>132</v>
      </c>
      <c r="E126" s="212" t="s">
        <v>442</v>
      </c>
      <c r="F126" s="213" t="s">
        <v>443</v>
      </c>
      <c r="G126" s="214" t="s">
        <v>440</v>
      </c>
      <c r="H126" s="267"/>
      <c r="I126" s="216"/>
      <c r="J126" s="217">
        <f>ROUND(I126*H126,2)</f>
        <v>0</v>
      </c>
      <c r="K126" s="218"/>
      <c r="L126" s="40"/>
      <c r="M126" s="219" t="s">
        <v>1</v>
      </c>
      <c r="N126" s="220" t="s">
        <v>41</v>
      </c>
      <c r="O126" s="87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3" t="s">
        <v>434</v>
      </c>
      <c r="AT126" s="223" t="s">
        <v>132</v>
      </c>
      <c r="AU126" s="223" t="s">
        <v>76</v>
      </c>
      <c r="AY126" s="13" t="s">
        <v>137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3" t="s">
        <v>83</v>
      </c>
      <c r="BK126" s="224">
        <f>ROUND(I126*H126,2)</f>
        <v>0</v>
      </c>
      <c r="BL126" s="13" t="s">
        <v>434</v>
      </c>
      <c r="BM126" s="223" t="s">
        <v>444</v>
      </c>
    </row>
    <row r="127" s="2" customFormat="1">
      <c r="A127" s="34"/>
      <c r="B127" s="35"/>
      <c r="C127" s="36"/>
      <c r="D127" s="225" t="s">
        <v>139</v>
      </c>
      <c r="E127" s="36"/>
      <c r="F127" s="226" t="s">
        <v>443</v>
      </c>
      <c r="G127" s="36"/>
      <c r="H127" s="36"/>
      <c r="I127" s="150"/>
      <c r="J127" s="36"/>
      <c r="K127" s="36"/>
      <c r="L127" s="40"/>
      <c r="M127" s="227"/>
      <c r="N127" s="22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139</v>
      </c>
      <c r="AU127" s="13" t="s">
        <v>76</v>
      </c>
    </row>
    <row r="128" s="2" customFormat="1" ht="16.5" customHeight="1">
      <c r="A128" s="34"/>
      <c r="B128" s="35"/>
      <c r="C128" s="211" t="s">
        <v>136</v>
      </c>
      <c r="D128" s="211" t="s">
        <v>132</v>
      </c>
      <c r="E128" s="212" t="s">
        <v>445</v>
      </c>
      <c r="F128" s="213" t="s">
        <v>446</v>
      </c>
      <c r="G128" s="214" t="s">
        <v>440</v>
      </c>
      <c r="H128" s="267"/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434</v>
      </c>
      <c r="AT128" s="223" t="s">
        <v>132</v>
      </c>
      <c r="AU128" s="223" t="s">
        <v>76</v>
      </c>
      <c r="AY128" s="13" t="s">
        <v>137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434</v>
      </c>
      <c r="BM128" s="223" t="s">
        <v>447</v>
      </c>
    </row>
    <row r="129" s="2" customFormat="1">
      <c r="A129" s="34"/>
      <c r="B129" s="35"/>
      <c r="C129" s="36"/>
      <c r="D129" s="225" t="s">
        <v>139</v>
      </c>
      <c r="E129" s="36"/>
      <c r="F129" s="226" t="s">
        <v>446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139</v>
      </c>
      <c r="AU129" s="13" t="s">
        <v>76</v>
      </c>
    </row>
    <row r="130" s="2" customFormat="1" ht="16.5" customHeight="1">
      <c r="A130" s="34"/>
      <c r="B130" s="35"/>
      <c r="C130" s="211" t="s">
        <v>169</v>
      </c>
      <c r="D130" s="211" t="s">
        <v>132</v>
      </c>
      <c r="E130" s="212" t="s">
        <v>448</v>
      </c>
      <c r="F130" s="213" t="s">
        <v>449</v>
      </c>
      <c r="G130" s="214" t="s">
        <v>440</v>
      </c>
      <c r="H130" s="267"/>
      <c r="I130" s="216"/>
      <c r="J130" s="217">
        <f>ROUND(I130*H130,2)</f>
        <v>0</v>
      </c>
      <c r="K130" s="218"/>
      <c r="L130" s="40"/>
      <c r="M130" s="219" t="s">
        <v>1</v>
      </c>
      <c r="N130" s="220" t="s">
        <v>41</v>
      </c>
      <c r="O130" s="87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3" t="s">
        <v>434</v>
      </c>
      <c r="AT130" s="223" t="s">
        <v>132</v>
      </c>
      <c r="AU130" s="223" t="s">
        <v>76</v>
      </c>
      <c r="AY130" s="13" t="s">
        <v>137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3" t="s">
        <v>83</v>
      </c>
      <c r="BK130" s="224">
        <f>ROUND(I130*H130,2)</f>
        <v>0</v>
      </c>
      <c r="BL130" s="13" t="s">
        <v>434</v>
      </c>
      <c r="BM130" s="223" t="s">
        <v>450</v>
      </c>
    </row>
    <row r="131" s="2" customFormat="1">
      <c r="A131" s="34"/>
      <c r="B131" s="35"/>
      <c r="C131" s="36"/>
      <c r="D131" s="225" t="s">
        <v>139</v>
      </c>
      <c r="E131" s="36"/>
      <c r="F131" s="226" t="s">
        <v>451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139</v>
      </c>
      <c r="AU131" s="13" t="s">
        <v>76</v>
      </c>
    </row>
    <row r="132" s="2" customFormat="1">
      <c r="A132" s="34"/>
      <c r="B132" s="35"/>
      <c r="C132" s="36"/>
      <c r="D132" s="225" t="s">
        <v>141</v>
      </c>
      <c r="E132" s="36"/>
      <c r="F132" s="229" t="s">
        <v>452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141</v>
      </c>
      <c r="AU132" s="13" t="s">
        <v>76</v>
      </c>
    </row>
    <row r="133" s="2" customFormat="1" ht="33" customHeight="1">
      <c r="A133" s="34"/>
      <c r="B133" s="35"/>
      <c r="C133" s="211" t="s">
        <v>177</v>
      </c>
      <c r="D133" s="211" t="s">
        <v>132</v>
      </c>
      <c r="E133" s="212" t="s">
        <v>453</v>
      </c>
      <c r="F133" s="213" t="s">
        <v>454</v>
      </c>
      <c r="G133" s="214" t="s">
        <v>440</v>
      </c>
      <c r="H133" s="267"/>
      <c r="I133" s="216"/>
      <c r="J133" s="217">
        <f>ROUND(I133*H133,2)</f>
        <v>0</v>
      </c>
      <c r="K133" s="218"/>
      <c r="L133" s="40"/>
      <c r="M133" s="219" t="s">
        <v>1</v>
      </c>
      <c r="N133" s="220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434</v>
      </c>
      <c r="AT133" s="223" t="s">
        <v>132</v>
      </c>
      <c r="AU133" s="223" t="s">
        <v>76</v>
      </c>
      <c r="AY133" s="13" t="s">
        <v>137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434</v>
      </c>
      <c r="BM133" s="223" t="s">
        <v>455</v>
      </c>
    </row>
    <row r="134" s="2" customFormat="1">
      <c r="A134" s="34"/>
      <c r="B134" s="35"/>
      <c r="C134" s="36"/>
      <c r="D134" s="225" t="s">
        <v>139</v>
      </c>
      <c r="E134" s="36"/>
      <c r="F134" s="226" t="s">
        <v>454</v>
      </c>
      <c r="G134" s="36"/>
      <c r="H134" s="36"/>
      <c r="I134" s="150"/>
      <c r="J134" s="36"/>
      <c r="K134" s="36"/>
      <c r="L134" s="40"/>
      <c r="M134" s="263"/>
      <c r="N134" s="264"/>
      <c r="O134" s="265"/>
      <c r="P134" s="265"/>
      <c r="Q134" s="265"/>
      <c r="R134" s="265"/>
      <c r="S134" s="265"/>
      <c r="T134" s="26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139</v>
      </c>
      <c r="AU134" s="13" t="s">
        <v>76</v>
      </c>
    </row>
    <row r="135" s="2" customFormat="1" ht="6.96" customHeight="1">
      <c r="A135" s="34"/>
      <c r="B135" s="62"/>
      <c r="C135" s="63"/>
      <c r="D135" s="63"/>
      <c r="E135" s="63"/>
      <c r="F135" s="63"/>
      <c r="G135" s="63"/>
      <c r="H135" s="63"/>
      <c r="I135" s="188"/>
      <c r="J135" s="63"/>
      <c r="K135" s="63"/>
      <c r="L135" s="40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sheet="1" autoFilter="0" formatColumns="0" formatRows="0" objects="1" scenarios="1" spinCount="100000" saltValue="nuapLtHhSytx+Kjv7szvv0vfhoR71fW1bJ62RwW2NusiJhtd3QHassO5UjTwjyPam+uRp2Ir7RDoGWqOEx+CFA==" hashValue="8hBwdoE5+acroa7VAt7Y9qW5O6LZV028QCHmlKcVjVX1KrkP7I6tyKHAQEXzYfA5gMW2W8tf0iHaHot65fMOXA==" algorithmName="SHA-512" password="CC35"/>
  <autoFilter ref="C119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2020-01-29T07:55:31Z</dcterms:created>
  <dcterms:modified xsi:type="dcterms:W3CDTF">2020-01-29T07:55:40Z</dcterms:modified>
</cp:coreProperties>
</file>