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4_Vysvětlení č.14\"/>
    </mc:Choice>
  </mc:AlternateContent>
  <bookViews>
    <workbookView xWindow="0" yWindow="0" windowWidth="28800" windowHeight="11445"/>
  </bookViews>
  <sheets>
    <sheet name="SO 03-15-02_SO 03-15-02 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2" i="1" l="1"/>
  <c r="I102" i="1"/>
  <c r="I98" i="1"/>
  <c r="O98" i="1" s="1"/>
  <c r="I94" i="1"/>
  <c r="O94" i="1" s="1"/>
  <c r="I90" i="1"/>
  <c r="Q89" i="1" s="1"/>
  <c r="I89" i="1" s="1"/>
  <c r="I85" i="1"/>
  <c r="O85" i="1" s="1"/>
  <c r="I81" i="1"/>
  <c r="O81" i="1" s="1"/>
  <c r="I77" i="1"/>
  <c r="O77" i="1" s="1"/>
  <c r="I73" i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Q36" i="1"/>
  <c r="I36" i="1" s="1"/>
  <c r="I32" i="1"/>
  <c r="O32" i="1" s="1"/>
  <c r="R31" i="1" s="1"/>
  <c r="O31" i="1" s="1"/>
  <c r="Q31" i="1"/>
  <c r="I31" i="1"/>
  <c r="I27" i="1"/>
  <c r="O27" i="1" s="1"/>
  <c r="I23" i="1"/>
  <c r="O23" i="1" s="1"/>
  <c r="I19" i="1"/>
  <c r="O19" i="1" s="1"/>
  <c r="R18" i="1" s="1"/>
  <c r="O18" i="1" s="1"/>
  <c r="Q18" i="1"/>
  <c r="I18" i="1" s="1"/>
  <c r="I14" i="1"/>
  <c r="O14" i="1" s="1"/>
  <c r="I10" i="1"/>
  <c r="O10" i="1" s="1"/>
  <c r="R9" i="1" s="1"/>
  <c r="O9" i="1" s="1"/>
  <c r="Q9" i="1"/>
  <c r="I9" i="1" s="1"/>
  <c r="I3" i="1" s="1"/>
  <c r="O2" i="1" l="1"/>
  <c r="R36" i="1"/>
  <c r="O36" i="1" s="1"/>
  <c r="O90" i="1"/>
  <c r="R89" i="1" s="1"/>
  <c r="O89" i="1" s="1"/>
</calcChain>
</file>

<file path=xl/sharedStrings.xml><?xml version="1.0" encoding="utf-8"?>
<sst xmlns="http://schemas.openxmlformats.org/spreadsheetml/2006/main" count="358" uniqueCount="135">
  <si>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</si>
  <si>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</si>
  <si>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</si>
  <si>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</si>
  <si>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</si>
  <si>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</si>
  <si>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</si>
  <si>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SO 03-15-02 B</t>
  </si>
  <si>
    <t>0,00</t>
  </si>
  <si>
    <t>2</t>
  </si>
  <si>
    <t>O</t>
  </si>
  <si>
    <t>Objekt:</t>
  </si>
  <si>
    <t>SO 03-15-02</t>
  </si>
  <si>
    <t>Žst. Střelice, stavební úpravy výpravní budovy</t>
  </si>
  <si>
    <t>15,00</t>
  </si>
  <si>
    <t>O1</t>
  </si>
  <si>
    <t>Rozpočet:</t>
  </si>
  <si>
    <t>Źst. Střelice, stavební úpravy výpravní budovy, TH objekt SSZT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</si>
  <si>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</si>
  <si>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</si>
  <si>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</si>
  <si>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</si>
  <si>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</si>
  <si>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</si>
  <si>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</si>
  <si>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</si>
  <si>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</si>
  <si>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</si>
  <si>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</si>
  <si>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</si>
  <si>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</si>
  <si>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</si>
  <si>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</si>
  <si>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</si>
  <si>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</si>
  <si>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</si>
  <si>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</si>
  <si>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021</t>
  </si>
  <si>
    <t>Silnoproud</t>
  </si>
  <si>
    <t>P</t>
  </si>
  <si>
    <t>748137</t>
  </si>
  <si>
    <t/>
  </si>
  <si>
    <t>HASICÍ PŘÍSTROJ S CO 2- 6 KG</t>
  </si>
  <si>
    <t>KUS</t>
  </si>
  <si>
    <t>PP</t>
  </si>
  <si>
    <t>VV</t>
  </si>
  <si>
    <t>TS</t>
  </si>
  <si>
    <t>1. Položka obsahuje:   – veškeré příslušenství pro montáž  2. Položka neobsahuje:   X  3. Způsob měření:  Udává se počet kusů kompletní konstrukce nebo práce.</t>
  </si>
  <si>
    <t>R743</t>
  </si>
  <si>
    <t>UMĚLÉ OSVĚTLENÍ A SILNOPROUDÉ ROZVODY</t>
  </si>
  <si>
    <t>Úprava povrchů, podlahy, výplně otvorů</t>
  </si>
  <si>
    <t>61442</t>
  </si>
  <si>
    <t>ÚPRAVY POVRCHŮ VNITŘ KONSTR ZDĚNÝCH OMÍTKOU VÁP, VÁPCEM</t>
  </si>
  <si>
    <t>m2</t>
  </si>
  <si>
    <t>položka zahrnuje:  dodávku veškerého materiálu potřebného pro předepsanou úpravu v předepsané kvalitě  nutné vyspravení podkladu, případně zatření spar zdiva  položení vrstvy v předepsané tloušťce  potřebná lešení a podpěrné konstrukce</t>
  </si>
  <si>
    <t>61444</t>
  </si>
  <si>
    <t>ÚPRAVY POVRCHŮ VNITŘ KONSTR ZDĚNÝCH OMÍTKOU ŠTUKOVOU</t>
  </si>
  <si>
    <t>642231</t>
  </si>
  <si>
    <t>DVEŘE KOMPLETNÍ S OCEL ZÁRUBNÍ KOVOVÉ JEDNOKŘÍDLÉ</t>
  </si>
  <si>
    <t>0.9*2.0*2=3,600 [A]</t>
  </si>
  <si>
    <t>položka zahrnuje:  - dodávka dveří dle specifikace objednatele  - montáž nových dveří do připravených otvorů (tj. zakotvení do ostění a zapěnění spáry PUR pěnou)  - seřízení výrobků k jejich plné funkčnosti  - případné zapravení venkovního i vnitřního ostění  - zajištění prováděných prací tak, aby nebyly znečištěny a poškozeny vnitřní prostory   - případná výmalba vnitřních ostění dveří   - pokud se jedná o finální stavební práci, zahrnuje i zajištění úklidu vnitřních i vnějších prostor</t>
  </si>
  <si>
    <t>784</t>
  </si>
  <si>
    <t>Malby</t>
  </si>
  <si>
    <t>78445</t>
  </si>
  <si>
    <t>MALBY POVRCHŮ Z MALÍŘSKÝCH SMĚSÍ</t>
  </si>
  <si>
    <t>- Položka zahrnuje veškerý materiál, výrobky a polotovary, včetně mimostaveništní a vnitrostaveništní dopravy (rovněž přesuny), včetně naložení a složení,případně s uložením.</t>
  </si>
  <si>
    <t>Ostatní práce</t>
  </si>
  <si>
    <t>7</t>
  </si>
  <si>
    <t>966148</t>
  </si>
  <si>
    <t>BOURÁNÍ KONSTRUKCÍ Z CIHEL A TVÁRNIC S ODVOZEM DO 20KM</t>
  </si>
  <si>
    <t>M3</t>
  </si>
  <si>
    <t>40.28*0.3=12,084 [A]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</si>
  <si>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</si>
  <si>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8</t>
  </si>
  <si>
    <t>96614B</t>
  </si>
  <si>
    <t>BOURÁNÍ KONSTRUKCÍ Z CIHEL A TVÁRNIC - DOPRAVA</t>
  </si>
  <si>
    <t>tkm</t>
  </si>
  <si>
    <t>5*12.084*1.95=117,819 [A]</t>
  </si>
  <si>
    <t>Položka zahrnuje samostatnou dopravu suti a vybouraných hmot. Množství se určí jako součin hmotnosti [t] a požadované vzdálenosti [km].</t>
  </si>
  <si>
    <t>966168</t>
  </si>
  <si>
    <t>BOURÁNÍ KONSTRUKCÍ ZE ŽELEZOBETONU S ODVOZEM DO 20KM</t>
  </si>
  <si>
    <t>96616B</t>
  </si>
  <si>
    <t>BOURÁNÍ KONSTRUKCÍ ZE ŽELEZOBETONU - DOPRAVA</t>
  </si>
  <si>
    <t>5*2.5*2.3=28,750 [A]</t>
  </si>
  <si>
    <t>11</t>
  </si>
  <si>
    <t>R93002</t>
  </si>
  <si>
    <t>DEMOLICE A ZASYPÁNÍ SDĚLOVACÍ ŠACHTY</t>
  </si>
  <si>
    <t>REKONSTRUKCE OBJEKTU VÝPRAVNÍ BUDOVY</t>
  </si>
  <si>
    <t>12</t>
  </si>
  <si>
    <t>R93010</t>
  </si>
  <si>
    <t>DEMOLICE KOMÍNŮ A DOPLNĚNÍ STŘEŠNÍHO PLÁŠTĚ</t>
  </si>
  <si>
    <t>13</t>
  </si>
  <si>
    <t>R93011</t>
  </si>
  <si>
    <t>DEMOLICE A ZASYPÁNÍ ŽUMPY</t>
  </si>
  <si>
    <t>14</t>
  </si>
  <si>
    <t>R93012</t>
  </si>
  <si>
    <t>REKONSTRUKCE PODLAHOVÉ KRYTINY-SKLADBA PODLAHY P51</t>
  </si>
  <si>
    <t>15</t>
  </si>
  <si>
    <t>R93013</t>
  </si>
  <si>
    <t>REKONSTRUKCE PODLAHOVÉ KRYTINY-SKLADBA PODLAHY P52</t>
  </si>
  <si>
    <t>16</t>
  </si>
  <si>
    <t>R96813</t>
  </si>
  <si>
    <t>VYSEKÁNÍ KAPES V CIHELNÉM ZDIVU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</si>
  <si>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</si>
  <si>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položka zahrnuje veškeré další práce plynoucí z technologického předpisu a z platných předpisů</t>
  </si>
  <si>
    <t>17</t>
  </si>
  <si>
    <t>R96814</t>
  </si>
  <si>
    <t>VYSEKÁNÍ RÝH V CIHELNÉM ZDIVU</t>
  </si>
  <si>
    <t>m</t>
  </si>
  <si>
    <t>18</t>
  </si>
  <si>
    <t>R96815</t>
  </si>
  <si>
    <t>VYSEKÁNÍ NIKY PRO ROZVÁDĚČ VE ZDIVU CIHELNéM A OSAZENÍ NOVÉHO ROZVÁDĚČE</t>
  </si>
  <si>
    <t>19</t>
  </si>
  <si>
    <t>R99815</t>
  </si>
  <si>
    <t>OSTATNÍ POMOCNÉ A PŘIDRUŽENÉ PRÁCE KALKULOVANÉ Z DÍLČÍCH POLOŽEK, JEJICHŽ JSOU NEDÍLNOU SOUČÁSTÍ</t>
  </si>
  <si>
    <t>KOMPLETNÍ DODÁVKA, MONTÁŽ, DEMONTÁŽ, NÁJEM KONTEJNERU S PROVIZORNÍ POKLADNOU - KONTEJNER ZATEPLENÝ ( vel 6 x 3 m), VYBAVENÝ , VČETNĚ PRONÁJMU NA PŘEDPOKLÁDANOU DOBU 2 měsíce</t>
  </si>
  <si>
    <t>OST</t>
  </si>
  <si>
    <t>Všeobecné podmínky</t>
  </si>
  <si>
    <t>20</t>
  </si>
  <si>
    <t>015120</t>
  </si>
  <si>
    <t>POPLATKY ZA LIKVIDACŮ ODPADŮ NEKONTAMINOVANÝCH - 17 01 02  STAVEBNÍ A DEMOLIČNÍ SUŤ (CIHLY)</t>
  </si>
  <si>
    <t>T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</si>
  <si>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</si>
  <si>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21</t>
  </si>
  <si>
    <t>015140</t>
  </si>
  <si>
    <t>POPLATKY ZA LIKVIDACŮ ODPADŮ NEKONTAMINOVANÝCH - 17 01 01  BETON Z DEMOLIC OBJEKTŮ, ZÁKLADŮ TV</t>
  </si>
  <si>
    <t>22</t>
  </si>
  <si>
    <t>015170</t>
  </si>
  <si>
    <t>POPLATKY ZA LIKVIDACŮ ODPADŮ NEKONTAMINOVANÝCH - 17 02 01  DŘEVO PO STAVEBNÍM POUŽITÍ, Z DEMOLIC</t>
  </si>
  <si>
    <t>23</t>
  </si>
  <si>
    <t>015240</t>
  </si>
  <si>
    <t>POPLATKY ZA LIKVIDACŮ ODPADŮ NEKONTAMINOVANÝCH - 20 03 99  ODPAD PODOBNÝ KOMUNÁLNÍMU ODPADU</t>
  </si>
  <si>
    <t xml:space="preserve">Elektrizace trati vč. PEÚ Brno - Zastávka u Brna 1.etapa - po připomínkách      </t>
  </si>
  <si>
    <t>Změna č. 1 ze dne 25.11.2019</t>
  </si>
  <si>
    <t>SO 03-15-02 B_a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</si>
</sst>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4" fontId="0" fillId="2" borderId="3" xfId="0" applyNumberForma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2" borderId="5" xfId="0" applyFill="1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2" borderId="0" xfId="0" applyFont="1" applyFill="1">
      <alignment vertical="center"/>
    </xf>
    <xf numFmtId="0" fontId="6" fillId="2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>
      <alignment vertical="center"/>
    </xf>
    <xf numFmtId="0" fontId="7" fillId="4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4" fontId="7" fillId="4" borderId="3" xfId="0" applyNumberFormat="1" applyFont="1" applyFill="1" applyBorder="1" applyAlignment="1">
      <alignment horizontal="center" vertical="center"/>
    </xf>
    <xf numFmtId="0" fontId="7" fillId="4" borderId="0" xfId="0" applyFont="1" applyFill="1">
      <alignment vertical="center"/>
    </xf>
    <xf numFmtId="0" fontId="7" fillId="4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5"/>
  <sheetViews>
    <sheetView tabSelected="1" zoomScaleNormal="100" workbookViewId="0">
      <pane ySplit="8" topLeftCell="A9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33" t="s">
        <v>133</v>
      </c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0+O9+O18+O31+O36+O89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132</v>
      </c>
      <c r="F3" s="1"/>
      <c r="G3" s="6"/>
      <c r="H3" s="34" t="s">
        <v>134</v>
      </c>
      <c r="I3" s="7">
        <f>0+I9+I18+I31+I36+I89</f>
        <v>0</v>
      </c>
      <c r="O3" t="s">
        <v>8</v>
      </c>
      <c r="P3" t="s">
        <v>9</v>
      </c>
    </row>
    <row r="4" spans="1:18" ht="15" customHeight="1" x14ac:dyDescent="0.2">
      <c r="A4" t="s">
        <v>10</v>
      </c>
      <c r="B4" s="4" t="s">
        <v>11</v>
      </c>
      <c r="C4" s="29" t="s">
        <v>12</v>
      </c>
      <c r="D4" s="30"/>
      <c r="E4" s="5" t="s">
        <v>13</v>
      </c>
      <c r="F4" s="1"/>
      <c r="G4" s="1"/>
      <c r="H4" s="8"/>
      <c r="I4" s="8"/>
      <c r="O4" t="s">
        <v>14</v>
      </c>
      <c r="P4" t="s">
        <v>9</v>
      </c>
    </row>
    <row r="5" spans="1:18" ht="12.75" customHeight="1" x14ac:dyDescent="0.2">
      <c r="A5" t="s">
        <v>15</v>
      </c>
      <c r="B5" s="9" t="s">
        <v>16</v>
      </c>
      <c r="C5" s="31" t="s">
        <v>7</v>
      </c>
      <c r="D5" s="32"/>
      <c r="E5" s="10" t="s">
        <v>17</v>
      </c>
      <c r="F5" s="3"/>
      <c r="G5" s="3"/>
      <c r="H5" s="3"/>
      <c r="I5" s="3"/>
      <c r="O5" t="s">
        <v>18</v>
      </c>
      <c r="P5" t="s">
        <v>9</v>
      </c>
    </row>
    <row r="6" spans="1:18" ht="12.75" customHeight="1" x14ac:dyDescent="0.2">
      <c r="A6" s="28" t="s">
        <v>19</v>
      </c>
      <c r="B6" s="28" t="s">
        <v>20</v>
      </c>
      <c r="C6" s="28" t="s">
        <v>21</v>
      </c>
      <c r="D6" s="28" t="s">
        <v>22</v>
      </c>
      <c r="E6" s="28" t="s">
        <v>23</v>
      </c>
      <c r="F6" s="28" t="s">
        <v>24</v>
      </c>
      <c r="G6" s="28" t="s">
        <v>25</v>
      </c>
      <c r="H6" s="28" t="s">
        <v>26</v>
      </c>
      <c r="I6" s="28"/>
    </row>
    <row r="7" spans="1:18" ht="12.75" customHeight="1" x14ac:dyDescent="0.2">
      <c r="A7" s="28"/>
      <c r="B7" s="28"/>
      <c r="C7" s="28"/>
      <c r="D7" s="28"/>
      <c r="E7" s="28"/>
      <c r="F7" s="28"/>
      <c r="G7" s="28"/>
      <c r="H7" s="11" t="s">
        <v>27</v>
      </c>
      <c r="I7" s="11" t="s">
        <v>28</v>
      </c>
    </row>
    <row r="8" spans="1:18" ht="12.75" customHeight="1" x14ac:dyDescent="0.2">
      <c r="A8" s="11" t="s">
        <v>29</v>
      </c>
      <c r="B8" s="11" t="s">
        <v>30</v>
      </c>
      <c r="C8" s="11" t="s">
        <v>9</v>
      </c>
      <c r="D8" s="11" t="s">
        <v>2</v>
      </c>
      <c r="E8" s="11" t="s">
        <v>31</v>
      </c>
      <c r="F8" s="11" t="s">
        <v>32</v>
      </c>
      <c r="G8" s="11" t="s">
        <v>33</v>
      </c>
      <c r="H8" s="11" t="s">
        <v>34</v>
      </c>
      <c r="I8" s="11" t="s">
        <v>35</v>
      </c>
    </row>
    <row r="9" spans="1:18" ht="12.75" customHeight="1" x14ac:dyDescent="0.2">
      <c r="A9" s="12" t="s">
        <v>36</v>
      </c>
      <c r="B9" s="12"/>
      <c r="C9" s="13" t="s">
        <v>37</v>
      </c>
      <c r="D9" s="12"/>
      <c r="E9" s="14" t="s">
        <v>38</v>
      </c>
      <c r="F9" s="12"/>
      <c r="G9" s="12"/>
      <c r="H9" s="12"/>
      <c r="I9" s="15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16" t="s">
        <v>39</v>
      </c>
      <c r="B10" s="17" t="s">
        <v>30</v>
      </c>
      <c r="C10" s="17" t="s">
        <v>40</v>
      </c>
      <c r="D10" s="16" t="s">
        <v>41</v>
      </c>
      <c r="E10" s="18" t="s">
        <v>42</v>
      </c>
      <c r="F10" s="19" t="s">
        <v>43</v>
      </c>
      <c r="G10" s="20">
        <v>6</v>
      </c>
      <c r="H10" s="21">
        <v>0</v>
      </c>
      <c r="I10" s="21">
        <f>ROUND(ROUND(H10,2)*ROUND(G10,3),2)</f>
        <v>0</v>
      </c>
      <c r="O10">
        <f>(I10*15)/100</f>
        <v>0</v>
      </c>
      <c r="P10" t="s">
        <v>30</v>
      </c>
    </row>
    <row r="11" spans="1:18" x14ac:dyDescent="0.2">
      <c r="A11" s="22" t="s">
        <v>44</v>
      </c>
      <c r="E11" s="23" t="s">
        <v>42</v>
      </c>
    </row>
    <row r="12" spans="1:18" x14ac:dyDescent="0.2">
      <c r="A12" s="24" t="s">
        <v>45</v>
      </c>
      <c r="E12" s="25" t="s">
        <v>41</v>
      </c>
    </row>
    <row r="13" spans="1:18" ht="38.25" x14ac:dyDescent="0.2">
      <c r="A13" t="s">
        <v>46</v>
      </c>
      <c r="E13" s="23" t="s">
        <v>47</v>
      </c>
    </row>
    <row r="14" spans="1:18" x14ac:dyDescent="0.2">
      <c r="A14" s="16" t="s">
        <v>39</v>
      </c>
      <c r="B14" s="35" t="s">
        <v>9</v>
      </c>
      <c r="C14" s="35" t="s">
        <v>48</v>
      </c>
      <c r="D14" s="36" t="s">
        <v>41</v>
      </c>
      <c r="E14" s="37" t="s">
        <v>49</v>
      </c>
      <c r="F14" s="38" t="s">
        <v>43</v>
      </c>
      <c r="G14" s="39">
        <v>1</v>
      </c>
      <c r="H14" s="40">
        <v>0</v>
      </c>
      <c r="I14" s="40">
        <f>ROUND(ROUND(H14,2)*ROUND(G14,3),2)</f>
        <v>0</v>
      </c>
      <c r="O14">
        <f>(I14*15)/100</f>
        <v>0</v>
      </c>
      <c r="P14" t="s">
        <v>30</v>
      </c>
    </row>
    <row r="15" spans="1:18" x14ac:dyDescent="0.2">
      <c r="A15" s="22" t="s">
        <v>44</v>
      </c>
      <c r="B15" s="41"/>
      <c r="C15" s="41"/>
      <c r="D15" s="41"/>
      <c r="E15" s="42" t="s">
        <v>49</v>
      </c>
      <c r="F15" s="41"/>
      <c r="G15" s="41"/>
      <c r="H15" s="41"/>
      <c r="I15" s="41"/>
    </row>
    <row r="16" spans="1:18" x14ac:dyDescent="0.2">
      <c r="A16" s="24" t="s">
        <v>45</v>
      </c>
      <c r="B16" s="41"/>
      <c r="C16" s="41"/>
      <c r="D16" s="41"/>
      <c r="E16" s="43" t="s">
        <v>41</v>
      </c>
      <c r="F16" s="41"/>
      <c r="G16" s="41"/>
      <c r="H16" s="41"/>
      <c r="I16" s="41"/>
    </row>
    <row r="17" spans="1:18" x14ac:dyDescent="0.2">
      <c r="A17" t="s">
        <v>46</v>
      </c>
      <c r="B17" s="41"/>
      <c r="C17" s="41"/>
      <c r="D17" s="41"/>
      <c r="E17" s="42" t="s">
        <v>41</v>
      </c>
      <c r="F17" s="41"/>
      <c r="G17" s="41"/>
      <c r="H17" s="41"/>
      <c r="I17" s="41"/>
    </row>
    <row r="18" spans="1:18" ht="12.75" customHeight="1" x14ac:dyDescent="0.2">
      <c r="A18" s="3" t="s">
        <v>36</v>
      </c>
      <c r="B18" s="3"/>
      <c r="C18" s="26" t="s">
        <v>33</v>
      </c>
      <c r="D18" s="3"/>
      <c r="E18" s="14" t="s">
        <v>50</v>
      </c>
      <c r="F18" s="3"/>
      <c r="G18" s="3"/>
      <c r="H18" s="3"/>
      <c r="I18" s="27">
        <f>0+Q18</f>
        <v>0</v>
      </c>
      <c r="O18">
        <f>0+R18</f>
        <v>0</v>
      </c>
      <c r="Q18">
        <f>0+I19+I23+I27</f>
        <v>0</v>
      </c>
      <c r="R18">
        <f>0+O19+O23+O27</f>
        <v>0</v>
      </c>
    </row>
    <row r="19" spans="1:18" x14ac:dyDescent="0.2">
      <c r="A19" s="16" t="s">
        <v>39</v>
      </c>
      <c r="B19" s="17" t="s">
        <v>2</v>
      </c>
      <c r="C19" s="17" t="s">
        <v>51</v>
      </c>
      <c r="D19" s="16" t="s">
        <v>41</v>
      </c>
      <c r="E19" s="18" t="s">
        <v>52</v>
      </c>
      <c r="F19" s="19" t="s">
        <v>53</v>
      </c>
      <c r="G19" s="20">
        <v>50.88</v>
      </c>
      <c r="H19" s="21">
        <v>0</v>
      </c>
      <c r="I19" s="21">
        <f>ROUND(ROUND(H19,2)*ROUND(G19,3),2)</f>
        <v>0</v>
      </c>
      <c r="O19">
        <f>(I19*15)/100</f>
        <v>0</v>
      </c>
      <c r="P19" t="s">
        <v>30</v>
      </c>
    </row>
    <row r="20" spans="1:18" x14ac:dyDescent="0.2">
      <c r="A20" s="22" t="s">
        <v>44</v>
      </c>
      <c r="E20" s="23" t="s">
        <v>52</v>
      </c>
    </row>
    <row r="21" spans="1:18" x14ac:dyDescent="0.2">
      <c r="A21" s="24" t="s">
        <v>45</v>
      </c>
      <c r="E21" s="25" t="s">
        <v>41</v>
      </c>
    </row>
    <row r="22" spans="1:18" ht="51" x14ac:dyDescent="0.2">
      <c r="A22" t="s">
        <v>46</v>
      </c>
      <c r="E22" s="23" t="s">
        <v>54</v>
      </c>
    </row>
    <row r="23" spans="1:18" x14ac:dyDescent="0.2">
      <c r="A23" s="16" t="s">
        <v>39</v>
      </c>
      <c r="B23" s="17" t="s">
        <v>31</v>
      </c>
      <c r="C23" s="17" t="s">
        <v>55</v>
      </c>
      <c r="D23" s="16" t="s">
        <v>41</v>
      </c>
      <c r="E23" s="18" t="s">
        <v>56</v>
      </c>
      <c r="F23" s="19" t="s">
        <v>53</v>
      </c>
      <c r="G23" s="20">
        <v>101.76</v>
      </c>
      <c r="H23" s="21">
        <v>0</v>
      </c>
      <c r="I23" s="21">
        <f>ROUND(ROUND(H23,2)*ROUND(G23,3),2)</f>
        <v>0</v>
      </c>
      <c r="O23">
        <f>(I23*15)/100</f>
        <v>0</v>
      </c>
      <c r="P23" t="s">
        <v>30</v>
      </c>
    </row>
    <row r="24" spans="1:18" x14ac:dyDescent="0.2">
      <c r="A24" s="22" t="s">
        <v>44</v>
      </c>
      <c r="E24" s="23" t="s">
        <v>56</v>
      </c>
    </row>
    <row r="25" spans="1:18" x14ac:dyDescent="0.2">
      <c r="A25" s="24" t="s">
        <v>45</v>
      </c>
      <c r="E25" s="25" t="s">
        <v>41</v>
      </c>
    </row>
    <row r="26" spans="1:18" ht="51" x14ac:dyDescent="0.2">
      <c r="A26" t="s">
        <v>46</v>
      </c>
      <c r="E26" s="23" t="s">
        <v>54</v>
      </c>
    </row>
    <row r="27" spans="1:18" x14ac:dyDescent="0.2">
      <c r="A27" s="16" t="s">
        <v>39</v>
      </c>
      <c r="B27" s="17" t="s">
        <v>32</v>
      </c>
      <c r="C27" s="17" t="s">
        <v>57</v>
      </c>
      <c r="D27" s="16" t="s">
        <v>41</v>
      </c>
      <c r="E27" s="18" t="s">
        <v>58</v>
      </c>
      <c r="F27" s="19" t="s">
        <v>53</v>
      </c>
      <c r="G27" s="20">
        <v>3.6</v>
      </c>
      <c r="H27" s="21">
        <v>0</v>
      </c>
      <c r="I27" s="21">
        <f>ROUND(ROUND(H27,2)*ROUND(G27,3),2)</f>
        <v>0</v>
      </c>
      <c r="O27">
        <f>(I27*15)/100</f>
        <v>0</v>
      </c>
      <c r="P27" t="s">
        <v>30</v>
      </c>
    </row>
    <row r="28" spans="1:18" x14ac:dyDescent="0.2">
      <c r="A28" s="22" t="s">
        <v>44</v>
      </c>
      <c r="E28" s="23" t="s">
        <v>58</v>
      </c>
    </row>
    <row r="29" spans="1:18" x14ac:dyDescent="0.2">
      <c r="A29" s="24" t="s">
        <v>45</v>
      </c>
      <c r="E29" s="25" t="s">
        <v>59</v>
      </c>
    </row>
    <row r="30" spans="1:18" ht="76.5" x14ac:dyDescent="0.2">
      <c r="A30" t="s">
        <v>46</v>
      </c>
      <c r="E30" s="23" t="s">
        <v>60</v>
      </c>
    </row>
    <row r="31" spans="1:18" ht="12.75" customHeight="1" x14ac:dyDescent="0.2">
      <c r="A31" s="3" t="s">
        <v>36</v>
      </c>
      <c r="B31" s="3"/>
      <c r="C31" s="26" t="s">
        <v>61</v>
      </c>
      <c r="D31" s="3"/>
      <c r="E31" s="14" t="s">
        <v>62</v>
      </c>
      <c r="F31" s="3"/>
      <c r="G31" s="3"/>
      <c r="H31" s="3"/>
      <c r="I31" s="27">
        <f>0+Q31</f>
        <v>0</v>
      </c>
      <c r="O31">
        <f>0+R31</f>
        <v>0</v>
      </c>
      <c r="Q31">
        <f>0+I32</f>
        <v>0</v>
      </c>
      <c r="R31">
        <f>0+O32</f>
        <v>0</v>
      </c>
    </row>
    <row r="32" spans="1:18" x14ac:dyDescent="0.2">
      <c r="A32" s="16" t="s">
        <v>39</v>
      </c>
      <c r="B32" s="17" t="s">
        <v>33</v>
      </c>
      <c r="C32" s="17" t="s">
        <v>63</v>
      </c>
      <c r="D32" s="16" t="s">
        <v>41</v>
      </c>
      <c r="E32" s="18" t="s">
        <v>64</v>
      </c>
      <c r="F32" s="19" t="s">
        <v>53</v>
      </c>
      <c r="G32" s="20">
        <v>101.76</v>
      </c>
      <c r="H32" s="21">
        <v>0</v>
      </c>
      <c r="I32" s="21">
        <f>ROUND(ROUND(H32,2)*ROUND(G32,3),2)</f>
        <v>0</v>
      </c>
      <c r="O32">
        <f>(I32*15)/100</f>
        <v>0</v>
      </c>
      <c r="P32" t="s">
        <v>30</v>
      </c>
    </row>
    <row r="33" spans="1:18" x14ac:dyDescent="0.2">
      <c r="A33" s="22" t="s">
        <v>44</v>
      </c>
      <c r="E33" s="23" t="s">
        <v>64</v>
      </c>
    </row>
    <row r="34" spans="1:18" x14ac:dyDescent="0.2">
      <c r="A34" s="24" t="s">
        <v>45</v>
      </c>
      <c r="E34" s="25" t="s">
        <v>41</v>
      </c>
    </row>
    <row r="35" spans="1:18" ht="38.25" x14ac:dyDescent="0.2">
      <c r="A35" t="s">
        <v>46</v>
      </c>
      <c r="E35" s="23" t="s">
        <v>65</v>
      </c>
    </row>
    <row r="36" spans="1:18" ht="12.75" customHeight="1" x14ac:dyDescent="0.2">
      <c r="A36" s="3" t="s">
        <v>36</v>
      </c>
      <c r="B36" s="3"/>
      <c r="C36" s="26" t="s">
        <v>34</v>
      </c>
      <c r="D36" s="3"/>
      <c r="E36" s="14" t="s">
        <v>66</v>
      </c>
      <c r="F36" s="3"/>
      <c r="G36" s="3"/>
      <c r="H36" s="3"/>
      <c r="I36" s="27">
        <f>0+Q36</f>
        <v>0</v>
      </c>
      <c r="O36">
        <f>0+R36</f>
        <v>0</v>
      </c>
      <c r="Q36">
        <f>0+I37+I41+I45+I49+I53+I57+I61+I65+I69+I73+I77+I81+I85</f>
        <v>0</v>
      </c>
      <c r="R36">
        <f>0+O37+O41+O45+O49+O53+O57+O61+O65+O69+O73+O77+O81+O85</f>
        <v>0</v>
      </c>
    </row>
    <row r="37" spans="1:18" x14ac:dyDescent="0.2">
      <c r="A37" s="16" t="s">
        <v>39</v>
      </c>
      <c r="B37" s="17" t="s">
        <v>67</v>
      </c>
      <c r="C37" s="17" t="s">
        <v>68</v>
      </c>
      <c r="D37" s="16" t="s">
        <v>41</v>
      </c>
      <c r="E37" s="18" t="s">
        <v>69</v>
      </c>
      <c r="F37" s="19" t="s">
        <v>70</v>
      </c>
      <c r="G37" s="20">
        <v>12.084</v>
      </c>
      <c r="H37" s="21">
        <v>0</v>
      </c>
      <c r="I37" s="21">
        <f>ROUND(ROUND(H37,2)*ROUND(G37,3),2)</f>
        <v>0</v>
      </c>
      <c r="O37">
        <f>(I37*15)/100</f>
        <v>0</v>
      </c>
      <c r="P37" t="s">
        <v>30</v>
      </c>
    </row>
    <row r="38" spans="1:18" x14ac:dyDescent="0.2">
      <c r="A38" s="22" t="s">
        <v>44</v>
      </c>
      <c r="E38" s="23" t="s">
        <v>69</v>
      </c>
    </row>
    <row r="39" spans="1:18" x14ac:dyDescent="0.2">
      <c r="A39" s="24" t="s">
        <v>45</v>
      </c>
      <c r="E39" s="25" t="s">
        <v>71</v>
      </c>
    </row>
    <row r="40" spans="1:18" ht="89.25" x14ac:dyDescent="0.2">
      <c r="A40" t="s">
        <v>46</v>
      </c>
      <c r="E40" s="23" t="s">
        <v>72</v>
      </c>
    </row>
    <row r="41" spans="1:18" x14ac:dyDescent="0.2">
      <c r="A41" s="16" t="s">
        <v>39</v>
      </c>
      <c r="B41" s="17" t="s">
        <v>73</v>
      </c>
      <c r="C41" s="17" t="s">
        <v>74</v>
      </c>
      <c r="D41" s="16" t="s">
        <v>41</v>
      </c>
      <c r="E41" s="18" t="s">
        <v>75</v>
      </c>
      <c r="F41" s="19" t="s">
        <v>76</v>
      </c>
      <c r="G41" s="20">
        <v>117.819</v>
      </c>
      <c r="H41" s="21">
        <v>0</v>
      </c>
      <c r="I41" s="21">
        <f>ROUND(ROUND(H41,2)*ROUND(G41,3),2)</f>
        <v>0</v>
      </c>
      <c r="O41">
        <f>(I41*15)/100</f>
        <v>0</v>
      </c>
      <c r="P41" t="s">
        <v>30</v>
      </c>
    </row>
    <row r="42" spans="1:18" x14ac:dyDescent="0.2">
      <c r="A42" s="22" t="s">
        <v>44</v>
      </c>
      <c r="E42" s="23" t="s">
        <v>75</v>
      </c>
    </row>
    <row r="43" spans="1:18" x14ac:dyDescent="0.2">
      <c r="A43" s="24" t="s">
        <v>45</v>
      </c>
      <c r="E43" s="25" t="s">
        <v>77</v>
      </c>
    </row>
    <row r="44" spans="1:18" ht="25.5" x14ac:dyDescent="0.2">
      <c r="A44" t="s">
        <v>46</v>
      </c>
      <c r="E44" s="23" t="s">
        <v>78</v>
      </c>
    </row>
    <row r="45" spans="1:18" x14ac:dyDescent="0.2">
      <c r="A45" s="16" t="s">
        <v>39</v>
      </c>
      <c r="B45" s="17" t="s">
        <v>34</v>
      </c>
      <c r="C45" s="17" t="s">
        <v>79</v>
      </c>
      <c r="D45" s="16" t="s">
        <v>41</v>
      </c>
      <c r="E45" s="18" t="s">
        <v>80</v>
      </c>
      <c r="F45" s="19" t="s">
        <v>70</v>
      </c>
      <c r="G45" s="20">
        <v>2.5</v>
      </c>
      <c r="H45" s="21">
        <v>0</v>
      </c>
      <c r="I45" s="21">
        <f>ROUND(ROUND(H45,2)*ROUND(G45,3),2)</f>
        <v>0</v>
      </c>
      <c r="O45">
        <f>(I45*15)/100</f>
        <v>0</v>
      </c>
      <c r="P45" t="s">
        <v>30</v>
      </c>
    </row>
    <row r="46" spans="1:18" x14ac:dyDescent="0.2">
      <c r="A46" s="22" t="s">
        <v>44</v>
      </c>
      <c r="E46" s="23" t="s">
        <v>80</v>
      </c>
    </row>
    <row r="47" spans="1:18" x14ac:dyDescent="0.2">
      <c r="A47" s="24" t="s">
        <v>45</v>
      </c>
      <c r="E47" s="25" t="s">
        <v>41</v>
      </c>
    </row>
    <row r="48" spans="1:18" ht="89.25" x14ac:dyDescent="0.2">
      <c r="A48" t="s">
        <v>46</v>
      </c>
      <c r="E48" s="23" t="s">
        <v>72</v>
      </c>
    </row>
    <row r="49" spans="1:16" x14ac:dyDescent="0.2">
      <c r="A49" s="16" t="s">
        <v>39</v>
      </c>
      <c r="B49" s="17" t="s">
        <v>35</v>
      </c>
      <c r="C49" s="17" t="s">
        <v>81</v>
      </c>
      <c r="D49" s="16" t="s">
        <v>41</v>
      </c>
      <c r="E49" s="18" t="s">
        <v>82</v>
      </c>
      <c r="F49" s="19" t="s">
        <v>76</v>
      </c>
      <c r="G49" s="20">
        <v>28.75</v>
      </c>
      <c r="H49" s="21">
        <v>0</v>
      </c>
      <c r="I49" s="21">
        <f>ROUND(ROUND(H49,2)*ROUND(G49,3),2)</f>
        <v>0</v>
      </c>
      <c r="O49">
        <f>(I49*15)/100</f>
        <v>0</v>
      </c>
      <c r="P49" t="s">
        <v>30</v>
      </c>
    </row>
    <row r="50" spans="1:16" x14ac:dyDescent="0.2">
      <c r="A50" s="22" t="s">
        <v>44</v>
      </c>
      <c r="E50" s="23" t="s">
        <v>82</v>
      </c>
    </row>
    <row r="51" spans="1:16" x14ac:dyDescent="0.2">
      <c r="A51" s="24" t="s">
        <v>45</v>
      </c>
      <c r="E51" s="25" t="s">
        <v>83</v>
      </c>
    </row>
    <row r="52" spans="1:16" ht="25.5" x14ac:dyDescent="0.2">
      <c r="A52" t="s">
        <v>46</v>
      </c>
      <c r="E52" s="23" t="s">
        <v>78</v>
      </c>
    </row>
    <row r="53" spans="1:16" x14ac:dyDescent="0.2">
      <c r="A53" s="16" t="s">
        <v>39</v>
      </c>
      <c r="B53" s="17" t="s">
        <v>84</v>
      </c>
      <c r="C53" s="17" t="s">
        <v>85</v>
      </c>
      <c r="D53" s="16" t="s">
        <v>41</v>
      </c>
      <c r="E53" s="18" t="s">
        <v>86</v>
      </c>
      <c r="F53" s="19" t="s">
        <v>43</v>
      </c>
      <c r="G53" s="20">
        <v>1</v>
      </c>
      <c r="H53" s="21">
        <v>0</v>
      </c>
      <c r="I53" s="21">
        <f>ROUND(ROUND(H53,2)*ROUND(G53,3),2)</f>
        <v>0</v>
      </c>
      <c r="O53">
        <f>(I53*15)/100</f>
        <v>0</v>
      </c>
      <c r="P53" t="s">
        <v>30</v>
      </c>
    </row>
    <row r="54" spans="1:16" x14ac:dyDescent="0.2">
      <c r="A54" s="22" t="s">
        <v>44</v>
      </c>
      <c r="E54" s="23" t="s">
        <v>87</v>
      </c>
    </row>
    <row r="55" spans="1:16" x14ac:dyDescent="0.2">
      <c r="A55" s="24" t="s">
        <v>45</v>
      </c>
      <c r="E55" s="25" t="s">
        <v>41</v>
      </c>
    </row>
    <row r="56" spans="1:16" x14ac:dyDescent="0.2">
      <c r="A56" t="s">
        <v>46</v>
      </c>
      <c r="E56" s="23" t="s">
        <v>41</v>
      </c>
    </row>
    <row r="57" spans="1:16" x14ac:dyDescent="0.2">
      <c r="A57" s="16" t="s">
        <v>39</v>
      </c>
      <c r="B57" s="17" t="s">
        <v>88</v>
      </c>
      <c r="C57" s="17" t="s">
        <v>89</v>
      </c>
      <c r="D57" s="16" t="s">
        <v>41</v>
      </c>
      <c r="E57" s="18" t="s">
        <v>90</v>
      </c>
      <c r="F57" s="19" t="s">
        <v>43</v>
      </c>
      <c r="G57" s="20">
        <v>2</v>
      </c>
      <c r="H57" s="21">
        <v>0</v>
      </c>
      <c r="I57" s="21">
        <f>ROUND(ROUND(H57,2)*ROUND(G57,3),2)</f>
        <v>0</v>
      </c>
      <c r="O57">
        <f>(I57*15)/100</f>
        <v>0</v>
      </c>
      <c r="P57" t="s">
        <v>30</v>
      </c>
    </row>
    <row r="58" spans="1:16" x14ac:dyDescent="0.2">
      <c r="A58" s="22" t="s">
        <v>44</v>
      </c>
      <c r="E58" s="23" t="s">
        <v>87</v>
      </c>
    </row>
    <row r="59" spans="1:16" x14ac:dyDescent="0.2">
      <c r="A59" s="24" t="s">
        <v>45</v>
      </c>
      <c r="E59" s="25" t="s">
        <v>41</v>
      </c>
    </row>
    <row r="60" spans="1:16" x14ac:dyDescent="0.2">
      <c r="A60" t="s">
        <v>46</v>
      </c>
      <c r="E60" s="23" t="s">
        <v>41</v>
      </c>
    </row>
    <row r="61" spans="1:16" x14ac:dyDescent="0.2">
      <c r="A61" s="16" t="s">
        <v>39</v>
      </c>
      <c r="B61" s="17" t="s">
        <v>91</v>
      </c>
      <c r="C61" s="17" t="s">
        <v>92</v>
      </c>
      <c r="D61" s="16" t="s">
        <v>41</v>
      </c>
      <c r="E61" s="18" t="s">
        <v>93</v>
      </c>
      <c r="F61" s="19" t="s">
        <v>43</v>
      </c>
      <c r="G61" s="20">
        <v>1</v>
      </c>
      <c r="H61" s="21">
        <v>0</v>
      </c>
      <c r="I61" s="21">
        <f>ROUND(ROUND(H61,2)*ROUND(G61,3),2)</f>
        <v>0</v>
      </c>
      <c r="O61">
        <f>(I61*15)/100</f>
        <v>0</v>
      </c>
      <c r="P61" t="s">
        <v>30</v>
      </c>
    </row>
    <row r="62" spans="1:16" x14ac:dyDescent="0.2">
      <c r="A62" s="22" t="s">
        <v>44</v>
      </c>
      <c r="E62" s="23" t="s">
        <v>87</v>
      </c>
    </row>
    <row r="63" spans="1:16" x14ac:dyDescent="0.2">
      <c r="A63" s="24" t="s">
        <v>45</v>
      </c>
      <c r="E63" s="25" t="s">
        <v>41</v>
      </c>
    </row>
    <row r="64" spans="1:16" x14ac:dyDescent="0.2">
      <c r="A64" t="s">
        <v>46</v>
      </c>
      <c r="E64" s="23" t="s">
        <v>41</v>
      </c>
    </row>
    <row r="65" spans="1:16" x14ac:dyDescent="0.2">
      <c r="A65" s="16" t="s">
        <v>39</v>
      </c>
      <c r="B65" s="17" t="s">
        <v>94</v>
      </c>
      <c r="C65" s="17" t="s">
        <v>95</v>
      </c>
      <c r="D65" s="16" t="s">
        <v>41</v>
      </c>
      <c r="E65" s="18" t="s">
        <v>96</v>
      </c>
      <c r="F65" s="19" t="s">
        <v>53</v>
      </c>
      <c r="G65" s="20">
        <v>15.5</v>
      </c>
      <c r="H65" s="21">
        <v>0</v>
      </c>
      <c r="I65" s="21">
        <f>ROUND(ROUND(H65,2)*ROUND(G65,3),2)</f>
        <v>0</v>
      </c>
      <c r="O65">
        <f>(I65*15)/100</f>
        <v>0</v>
      </c>
      <c r="P65" t="s">
        <v>30</v>
      </c>
    </row>
    <row r="66" spans="1:16" x14ac:dyDescent="0.2">
      <c r="A66" s="22" t="s">
        <v>44</v>
      </c>
      <c r="E66" s="23" t="s">
        <v>87</v>
      </c>
    </row>
    <row r="67" spans="1:16" x14ac:dyDescent="0.2">
      <c r="A67" s="24" t="s">
        <v>45</v>
      </c>
      <c r="E67" s="25" t="s">
        <v>41</v>
      </c>
    </row>
    <row r="68" spans="1:16" x14ac:dyDescent="0.2">
      <c r="A68" t="s">
        <v>46</v>
      </c>
      <c r="E68" s="23" t="s">
        <v>41</v>
      </c>
    </row>
    <row r="69" spans="1:16" x14ac:dyDescent="0.2">
      <c r="A69" s="16" t="s">
        <v>39</v>
      </c>
      <c r="B69" s="17" t="s">
        <v>97</v>
      </c>
      <c r="C69" s="17" t="s">
        <v>98</v>
      </c>
      <c r="D69" s="16" t="s">
        <v>41</v>
      </c>
      <c r="E69" s="18" t="s">
        <v>99</v>
      </c>
      <c r="F69" s="19" t="s">
        <v>53</v>
      </c>
      <c r="G69" s="20">
        <v>11</v>
      </c>
      <c r="H69" s="21">
        <v>0</v>
      </c>
      <c r="I69" s="21">
        <f>ROUND(ROUND(H69,2)*ROUND(G69,3),2)</f>
        <v>0</v>
      </c>
      <c r="O69">
        <f>(I69*15)/100</f>
        <v>0</v>
      </c>
      <c r="P69" t="s">
        <v>30</v>
      </c>
    </row>
    <row r="70" spans="1:16" x14ac:dyDescent="0.2">
      <c r="A70" s="22" t="s">
        <v>44</v>
      </c>
      <c r="E70" s="23" t="s">
        <v>87</v>
      </c>
    </row>
    <row r="71" spans="1:16" x14ac:dyDescent="0.2">
      <c r="A71" s="24" t="s">
        <v>45</v>
      </c>
      <c r="E71" s="25" t="s">
        <v>41</v>
      </c>
    </row>
    <row r="72" spans="1:16" x14ac:dyDescent="0.2">
      <c r="A72" t="s">
        <v>46</v>
      </c>
      <c r="E72" s="23" t="s">
        <v>41</v>
      </c>
    </row>
    <row r="73" spans="1:16" x14ac:dyDescent="0.2">
      <c r="A73" s="16" t="s">
        <v>39</v>
      </c>
      <c r="B73" s="17" t="s">
        <v>100</v>
      </c>
      <c r="C73" s="17" t="s">
        <v>101</v>
      </c>
      <c r="D73" s="16" t="s">
        <v>41</v>
      </c>
      <c r="E73" s="18" t="s">
        <v>102</v>
      </c>
      <c r="F73" s="19" t="s">
        <v>43</v>
      </c>
      <c r="G73" s="20">
        <v>9</v>
      </c>
      <c r="H73" s="21">
        <v>0</v>
      </c>
      <c r="I73" s="21">
        <f>ROUND(ROUND(H73,2)*ROUND(G73,3),2)</f>
        <v>0</v>
      </c>
      <c r="O73">
        <f>(I73*15)/100</f>
        <v>0</v>
      </c>
      <c r="P73" t="s">
        <v>30</v>
      </c>
    </row>
    <row r="74" spans="1:16" x14ac:dyDescent="0.2">
      <c r="A74" s="22" t="s">
        <v>44</v>
      </c>
      <c r="E74" s="23" t="s">
        <v>103</v>
      </c>
    </row>
    <row r="75" spans="1:16" x14ac:dyDescent="0.2">
      <c r="A75" s="24" t="s">
        <v>45</v>
      </c>
      <c r="E75" s="25" t="s">
        <v>41</v>
      </c>
    </row>
    <row r="76" spans="1:16" ht="76.5" x14ac:dyDescent="0.2">
      <c r="A76" t="s">
        <v>46</v>
      </c>
      <c r="E76" s="23" t="s">
        <v>104</v>
      </c>
    </row>
    <row r="77" spans="1:16" x14ac:dyDescent="0.2">
      <c r="A77" s="16" t="s">
        <v>39</v>
      </c>
      <c r="B77" s="17" t="s">
        <v>105</v>
      </c>
      <c r="C77" s="17" t="s">
        <v>106</v>
      </c>
      <c r="D77" s="16" t="s">
        <v>41</v>
      </c>
      <c r="E77" s="18" t="s">
        <v>107</v>
      </c>
      <c r="F77" s="19" t="s">
        <v>108</v>
      </c>
      <c r="G77" s="20">
        <v>36</v>
      </c>
      <c r="H77" s="21">
        <v>0</v>
      </c>
      <c r="I77" s="21">
        <f>ROUND(ROUND(H77,2)*ROUND(G77,3),2)</f>
        <v>0</v>
      </c>
      <c r="O77">
        <f>(I77*15)/100</f>
        <v>0</v>
      </c>
      <c r="P77" t="s">
        <v>30</v>
      </c>
    </row>
    <row r="78" spans="1:16" x14ac:dyDescent="0.2">
      <c r="A78" s="22" t="s">
        <v>44</v>
      </c>
      <c r="E78" s="23" t="s">
        <v>103</v>
      </c>
    </row>
    <row r="79" spans="1:16" x14ac:dyDescent="0.2">
      <c r="A79" s="24" t="s">
        <v>45</v>
      </c>
      <c r="E79" s="25" t="s">
        <v>41</v>
      </c>
    </row>
    <row r="80" spans="1:16" ht="76.5" x14ac:dyDescent="0.2">
      <c r="A80" t="s">
        <v>46</v>
      </c>
      <c r="E80" s="23" t="s">
        <v>104</v>
      </c>
    </row>
    <row r="81" spans="1:18" ht="25.5" x14ac:dyDescent="0.2">
      <c r="A81" s="16" t="s">
        <v>39</v>
      </c>
      <c r="B81" s="17" t="s">
        <v>109</v>
      </c>
      <c r="C81" s="17" t="s">
        <v>110</v>
      </c>
      <c r="D81" s="16" t="s">
        <v>41</v>
      </c>
      <c r="E81" s="18" t="s">
        <v>111</v>
      </c>
      <c r="F81" s="19" t="s">
        <v>43</v>
      </c>
      <c r="G81" s="20">
        <v>36</v>
      </c>
      <c r="H81" s="21">
        <v>0</v>
      </c>
      <c r="I81" s="21">
        <f>ROUND(ROUND(H81,2)*ROUND(G81,3),2)</f>
        <v>0</v>
      </c>
      <c r="O81">
        <f>(I81*15)/100</f>
        <v>0</v>
      </c>
      <c r="P81" t="s">
        <v>30</v>
      </c>
    </row>
    <row r="82" spans="1:18" x14ac:dyDescent="0.2">
      <c r="A82" s="22" t="s">
        <v>44</v>
      </c>
      <c r="E82" s="23" t="s">
        <v>103</v>
      </c>
    </row>
    <row r="83" spans="1:18" x14ac:dyDescent="0.2">
      <c r="A83" s="24" t="s">
        <v>45</v>
      </c>
      <c r="E83" s="25" t="s">
        <v>41</v>
      </c>
    </row>
    <row r="84" spans="1:18" ht="76.5" x14ac:dyDescent="0.2">
      <c r="A84" t="s">
        <v>46</v>
      </c>
      <c r="E84" s="23" t="s">
        <v>104</v>
      </c>
    </row>
    <row r="85" spans="1:18" ht="25.5" x14ac:dyDescent="0.2">
      <c r="A85" s="16" t="s">
        <v>39</v>
      </c>
      <c r="B85" s="17" t="s">
        <v>112</v>
      </c>
      <c r="C85" s="17" t="s">
        <v>113</v>
      </c>
      <c r="D85" s="16" t="s">
        <v>41</v>
      </c>
      <c r="E85" s="18" t="s">
        <v>114</v>
      </c>
      <c r="F85" s="19" t="s">
        <v>43</v>
      </c>
      <c r="G85" s="20">
        <v>1</v>
      </c>
      <c r="H85" s="21">
        <v>0</v>
      </c>
      <c r="I85" s="21">
        <f>ROUND(ROUND(H85,2)*ROUND(G85,3),2)</f>
        <v>0</v>
      </c>
      <c r="O85">
        <f>(I85*15)/100</f>
        <v>0</v>
      </c>
      <c r="P85" t="s">
        <v>30</v>
      </c>
    </row>
    <row r="86" spans="1:18" ht="38.25" x14ac:dyDescent="0.2">
      <c r="A86" s="22" t="s">
        <v>44</v>
      </c>
      <c r="E86" s="23" t="s">
        <v>115</v>
      </c>
    </row>
    <row r="87" spans="1:18" x14ac:dyDescent="0.2">
      <c r="A87" s="24" t="s">
        <v>45</v>
      </c>
      <c r="E87" s="25" t="s">
        <v>41</v>
      </c>
    </row>
    <row r="88" spans="1:18" x14ac:dyDescent="0.2">
      <c r="A88" t="s">
        <v>46</v>
      </c>
      <c r="E88" s="23" t="s">
        <v>41</v>
      </c>
    </row>
    <row r="89" spans="1:18" ht="12.75" customHeight="1" x14ac:dyDescent="0.2">
      <c r="A89" s="3" t="s">
        <v>36</v>
      </c>
      <c r="B89" s="3"/>
      <c r="C89" s="26" t="s">
        <v>116</v>
      </c>
      <c r="D89" s="3"/>
      <c r="E89" s="14" t="s">
        <v>117</v>
      </c>
      <c r="F89" s="3"/>
      <c r="G89" s="3"/>
      <c r="H89" s="3"/>
      <c r="I89" s="27">
        <f>0+Q89</f>
        <v>0</v>
      </c>
      <c r="O89">
        <f>0+R89</f>
        <v>0</v>
      </c>
      <c r="Q89">
        <f>0+I90+I94+I98+I102</f>
        <v>0</v>
      </c>
      <c r="R89">
        <f>0+O90+O94+O98+O102</f>
        <v>0</v>
      </c>
    </row>
    <row r="90" spans="1:18" ht="25.5" x14ac:dyDescent="0.2">
      <c r="A90" s="16" t="s">
        <v>39</v>
      </c>
      <c r="B90" s="17" t="s">
        <v>118</v>
      </c>
      <c r="C90" s="17" t="s">
        <v>119</v>
      </c>
      <c r="D90" s="16" t="s">
        <v>41</v>
      </c>
      <c r="E90" s="18" t="s">
        <v>120</v>
      </c>
      <c r="F90" s="19" t="s">
        <v>121</v>
      </c>
      <c r="G90" s="20">
        <v>13.17</v>
      </c>
      <c r="H90" s="21">
        <v>0</v>
      </c>
      <c r="I90" s="21">
        <f>ROUND(ROUND(H90,2)*ROUND(G90,3),2)</f>
        <v>0</v>
      </c>
      <c r="O90">
        <f>(I90*15)/100</f>
        <v>0</v>
      </c>
      <c r="P90" t="s">
        <v>30</v>
      </c>
    </row>
    <row r="91" spans="1:18" ht="25.5" x14ac:dyDescent="0.2">
      <c r="A91" s="22" t="s">
        <v>44</v>
      </c>
      <c r="E91" s="23" t="s">
        <v>120</v>
      </c>
    </row>
    <row r="92" spans="1:18" x14ac:dyDescent="0.2">
      <c r="A92" s="24" t="s">
        <v>45</v>
      </c>
      <c r="E92" s="25" t="s">
        <v>41</v>
      </c>
    </row>
    <row r="93" spans="1:18" ht="89.25" x14ac:dyDescent="0.2">
      <c r="A93" t="s">
        <v>46</v>
      </c>
      <c r="E93" s="23" t="s">
        <v>122</v>
      </c>
    </row>
    <row r="94" spans="1:18" ht="25.5" x14ac:dyDescent="0.2">
      <c r="A94" s="16" t="s">
        <v>39</v>
      </c>
      <c r="B94" s="17" t="s">
        <v>123</v>
      </c>
      <c r="C94" s="17" t="s">
        <v>124</v>
      </c>
      <c r="D94" s="16" t="s">
        <v>41</v>
      </c>
      <c r="E94" s="18" t="s">
        <v>125</v>
      </c>
      <c r="F94" s="19" t="s">
        <v>121</v>
      </c>
      <c r="G94" s="20">
        <v>12.88</v>
      </c>
      <c r="H94" s="21">
        <v>0</v>
      </c>
      <c r="I94" s="21">
        <f>ROUND(ROUND(H94,2)*ROUND(G94,3),2)</f>
        <v>0</v>
      </c>
      <c r="O94">
        <f>(I94*15)/100</f>
        <v>0</v>
      </c>
      <c r="P94" t="s">
        <v>30</v>
      </c>
    </row>
    <row r="95" spans="1:18" ht="25.5" x14ac:dyDescent="0.2">
      <c r="A95" s="22" t="s">
        <v>44</v>
      </c>
      <c r="E95" s="23" t="s">
        <v>125</v>
      </c>
    </row>
    <row r="96" spans="1:18" x14ac:dyDescent="0.2">
      <c r="A96" s="24" t="s">
        <v>45</v>
      </c>
      <c r="E96" s="25" t="s">
        <v>41</v>
      </c>
    </row>
    <row r="97" spans="1:16" ht="89.25" x14ac:dyDescent="0.2">
      <c r="A97" t="s">
        <v>46</v>
      </c>
      <c r="E97" s="23" t="s">
        <v>122</v>
      </c>
    </row>
    <row r="98" spans="1:16" ht="25.5" x14ac:dyDescent="0.2">
      <c r="A98" s="16" t="s">
        <v>39</v>
      </c>
      <c r="B98" s="17" t="s">
        <v>126</v>
      </c>
      <c r="C98" s="17" t="s">
        <v>127</v>
      </c>
      <c r="D98" s="16" t="s">
        <v>41</v>
      </c>
      <c r="E98" s="18" t="s">
        <v>128</v>
      </c>
      <c r="F98" s="19" t="s">
        <v>121</v>
      </c>
      <c r="G98" s="20">
        <v>9.5000000000000001E-2</v>
      </c>
      <c r="H98" s="21">
        <v>0</v>
      </c>
      <c r="I98" s="21">
        <f>ROUND(ROUND(H98,2)*ROUND(G98,3),2)</f>
        <v>0</v>
      </c>
      <c r="O98">
        <f>(I98*15)/100</f>
        <v>0</v>
      </c>
      <c r="P98" t="s">
        <v>30</v>
      </c>
    </row>
    <row r="99" spans="1:16" ht="25.5" x14ac:dyDescent="0.2">
      <c r="A99" s="22" t="s">
        <v>44</v>
      </c>
      <c r="E99" s="23" t="s">
        <v>128</v>
      </c>
    </row>
    <row r="100" spans="1:16" x14ac:dyDescent="0.2">
      <c r="A100" s="24" t="s">
        <v>45</v>
      </c>
      <c r="E100" s="25" t="s">
        <v>41</v>
      </c>
    </row>
    <row r="101" spans="1:16" ht="89.25" x14ac:dyDescent="0.2">
      <c r="A101" t="s">
        <v>46</v>
      </c>
      <c r="E101" s="23" t="s">
        <v>122</v>
      </c>
    </row>
    <row r="102" spans="1:16" ht="25.5" x14ac:dyDescent="0.2">
      <c r="A102" s="16" t="s">
        <v>39</v>
      </c>
      <c r="B102" s="17" t="s">
        <v>129</v>
      </c>
      <c r="C102" s="17" t="s">
        <v>130</v>
      </c>
      <c r="D102" s="16" t="s">
        <v>41</v>
      </c>
      <c r="E102" s="18" t="s">
        <v>131</v>
      </c>
      <c r="F102" s="19" t="s">
        <v>121</v>
      </c>
      <c r="G102" s="20">
        <v>9.5000000000000001E-2</v>
      </c>
      <c r="H102" s="21">
        <v>0</v>
      </c>
      <c r="I102" s="21">
        <f>ROUND(ROUND(H102,2)*ROUND(G102,3),2)</f>
        <v>0</v>
      </c>
      <c r="O102">
        <f>(I102*15)/100</f>
        <v>0</v>
      </c>
      <c r="P102" t="s">
        <v>30</v>
      </c>
    </row>
    <row r="103" spans="1:16" ht="25.5" x14ac:dyDescent="0.2">
      <c r="A103" s="22" t="s">
        <v>44</v>
      </c>
      <c r="E103" s="23" t="s">
        <v>131</v>
      </c>
    </row>
    <row r="104" spans="1:16" x14ac:dyDescent="0.2">
      <c r="A104" s="24" t="s">
        <v>45</v>
      </c>
      <c r="E104" s="25" t="s">
        <v>41</v>
      </c>
    </row>
    <row r="105" spans="1:16" ht="89.25" x14ac:dyDescent="0.2">
      <c r="A105" t="s">
        <v>46</v>
      </c>
      <c r="E105" s="23" t="s">
        <v>122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03-15-02_SO 03-15-02 B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2019-11-25T12:29:24Z</dcterms:created>
  <dcterms:modified xsi:type="dcterms:W3CDTF">2019-11-25T13:51:58Z</dcterms:modified>
</cp:coreProperties>
</file>