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-01 - údržba, opravy a ..." sheetId="2" r:id="rId2"/>
    <sheet name="PS-02 - stavební práce" sheetId="3" r:id="rId3"/>
    <sheet name="PS-03 - doprava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'PS-01 - údržba, opravy a ...'!$C$87:$K$323</definedName>
    <definedName name="_xlnm.Print_Area" localSheetId="1">'PS-01 - údržba, opravy a ...'!$C$4:$J$41,'PS-01 - údržba, opravy a ...'!$C$47:$J$67,'PS-01 - údržba, opravy a ...'!$C$73:$K$323</definedName>
    <definedName name="_xlnm.Print_Titles" localSheetId="1">'PS-01 - údržba, opravy a ...'!$87:$87</definedName>
    <definedName name="_xlnm._FilterDatabase" localSheetId="2" hidden="1">'PS-02 - stavební práce'!$C$84:$K$120</definedName>
    <definedName name="_xlnm.Print_Area" localSheetId="2">'PS-02 - stavební práce'!$C$4:$J$41,'PS-02 - stavební práce'!$C$47:$J$64,'PS-02 - stavební práce'!$C$70:$K$120</definedName>
    <definedName name="_xlnm.Print_Titles" localSheetId="2">'PS-02 - stavební práce'!$84:$84</definedName>
    <definedName name="_xlnm._FilterDatabase" localSheetId="3" hidden="1">'PS-03 - doprava'!$C$84:$K$103</definedName>
    <definedName name="_xlnm.Print_Area" localSheetId="3">'PS-03 - doprava'!$C$4:$J$41,'PS-03 - doprava'!$C$47:$J$64,'PS-03 - doprava'!$C$70:$K$103</definedName>
    <definedName name="_xlnm.Print_Titles" localSheetId="3">'PS-03 - doprava'!$84:$84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9"/>
  <c r="J38"/>
  <c i="1" r="AY58"/>
  <c i="4" r="J37"/>
  <c i="1" r="AX58"/>
  <c i="4"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F39"/>
  <c i="1" r="BD58"/>
  <c i="4" r="BH86"/>
  <c r="F38"/>
  <c i="1" r="BC58"/>
  <c i="4" r="BG86"/>
  <c r="F37"/>
  <c i="1" r="BB58"/>
  <c i="4" r="BF86"/>
  <c r="J36"/>
  <c i="1" r="AW58"/>
  <c i="4" r="F36"/>
  <c i="1" r="BA58"/>
  <c i="4" r="T86"/>
  <c r="T85"/>
  <c r="R86"/>
  <c r="R85"/>
  <c r="P86"/>
  <c r="P85"/>
  <c i="1" r="AU58"/>
  <c i="4" r="BK86"/>
  <c r="BK85"/>
  <c r="J85"/>
  <c r="J63"/>
  <c r="J32"/>
  <c i="1" r="AG58"/>
  <c i="4" r="J86"/>
  <c r="BE86"/>
  <c r="J35"/>
  <c i="1" r="AV58"/>
  <c i="4" r="F35"/>
  <c i="1" r="AZ58"/>
  <c i="4" r="J82"/>
  <c r="J81"/>
  <c r="F81"/>
  <c r="F79"/>
  <c r="E77"/>
  <c r="J59"/>
  <c r="J58"/>
  <c r="F58"/>
  <c r="F56"/>
  <c r="E54"/>
  <c r="J41"/>
  <c r="J20"/>
  <c r="E20"/>
  <c r="F82"/>
  <c r="F59"/>
  <c r="J19"/>
  <c r="J14"/>
  <c r="J79"/>
  <c r="J56"/>
  <c r="E7"/>
  <c r="E73"/>
  <c r="E50"/>
  <c i="3" r="J39"/>
  <c r="J38"/>
  <c i="1" r="AY57"/>
  <c i="3" r="J37"/>
  <c i="1" r="AX57"/>
  <c i="3"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9"/>
  <c i="1" r="BD57"/>
  <c i="3" r="BH86"/>
  <c r="F38"/>
  <c i="1" r="BC57"/>
  <c i="3" r="BG86"/>
  <c r="F37"/>
  <c i="1" r="BB57"/>
  <c i="3" r="BF86"/>
  <c r="J36"/>
  <c i="1" r="AW57"/>
  <c i="3" r="F36"/>
  <c i="1" r="BA57"/>
  <c i="3" r="T86"/>
  <c r="T85"/>
  <c r="R86"/>
  <c r="R85"/>
  <c r="P86"/>
  <c r="P85"/>
  <c i="1" r="AU57"/>
  <c i="3" r="BK86"/>
  <c r="BK85"/>
  <c r="J85"/>
  <c r="J63"/>
  <c r="J32"/>
  <c i="1" r="AG57"/>
  <c i="3" r="J86"/>
  <c r="BE86"/>
  <c r="J35"/>
  <c i="1" r="AV57"/>
  <c i="3" r="F35"/>
  <c i="1" r="AZ57"/>
  <c i="3" r="J82"/>
  <c r="J81"/>
  <c r="F81"/>
  <c r="F79"/>
  <c r="E77"/>
  <c r="J59"/>
  <c r="J58"/>
  <c r="F58"/>
  <c r="F56"/>
  <c r="E54"/>
  <c r="J41"/>
  <c r="J20"/>
  <c r="E20"/>
  <c r="F82"/>
  <c r="F59"/>
  <c r="J19"/>
  <c r="J14"/>
  <c r="J79"/>
  <c r="J56"/>
  <c r="E7"/>
  <c r="E73"/>
  <c r="E50"/>
  <c i="2" r="J39"/>
  <c r="J38"/>
  <c i="1" r="AY56"/>
  <c i="2" r="J37"/>
  <c i="1" r="AX56"/>
  <c i="2"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T273"/>
  <c r="R274"/>
  <c r="R273"/>
  <c r="P274"/>
  <c r="P273"/>
  <c r="BK274"/>
  <c r="BK273"/>
  <c r="J273"/>
  <c r="J274"/>
  <c r="BE274"/>
  <c r="J66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T260"/>
  <c r="T259"/>
  <c r="R261"/>
  <c r="R260"/>
  <c r="R259"/>
  <c r="P261"/>
  <c r="P260"/>
  <c r="P259"/>
  <c r="BK261"/>
  <c r="BK260"/>
  <c r="J260"/>
  <c r="BK259"/>
  <c r="J259"/>
  <c r="J261"/>
  <c r="BE261"/>
  <c r="J65"/>
  <c r="J64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9"/>
  <c i="1" r="BD56"/>
  <c i="2" r="BH89"/>
  <c r="F38"/>
  <c i="1" r="BC56"/>
  <c i="2" r="BG89"/>
  <c r="F37"/>
  <c i="1" r="BB56"/>
  <c i="2" r="BF89"/>
  <c r="J36"/>
  <c i="1" r="AW56"/>
  <c i="2" r="F36"/>
  <c i="1" r="BA56"/>
  <c i="2" r="T89"/>
  <c r="T88"/>
  <c r="R89"/>
  <c r="R88"/>
  <c r="P89"/>
  <c r="P88"/>
  <c i="1" r="AU56"/>
  <c i="2" r="BK89"/>
  <c r="BK88"/>
  <c r="J88"/>
  <c r="J63"/>
  <c r="J32"/>
  <c i="1" r="AG56"/>
  <c i="2" r="J89"/>
  <c r="BE89"/>
  <c r="J35"/>
  <c i="1" r="AV56"/>
  <c i="2" r="F35"/>
  <c i="1" r="AZ56"/>
  <c i="2" r="J85"/>
  <c r="J84"/>
  <c r="F84"/>
  <c r="F82"/>
  <c r="E80"/>
  <c r="J59"/>
  <c r="J58"/>
  <c r="F58"/>
  <c r="F56"/>
  <c r="E54"/>
  <c r="J41"/>
  <c r="J20"/>
  <c r="E20"/>
  <c r="F85"/>
  <c r="F59"/>
  <c r="J19"/>
  <c r="J14"/>
  <c r="J82"/>
  <c r="J56"/>
  <c r="E7"/>
  <c r="E76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<sst xmlns="http://schemas.openxmlformats.org/spreadsheetml/2006/main">
  <si>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</si>
  <si>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</si>
  <si>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</si>
  <si>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</si>
  <si>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</si>
  <si>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{1464b5de-b5c2-4f79-9c40-2923ae46c36e}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</si>
  <si>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</si>
  <si>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</si>
  <si>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</si>
  <si>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</si>
  <si>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</si>
  <si>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</si>
  <si>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</si>
  <si>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</si>
  <si>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2020-48_1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</si>
  <si>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</si>
  <si>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</si>
  <si>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SSZT 2020 - SSZT Praha západ</t>
  </si>
  <si>
    <t>0,1</t>
  </si>
  <si>
    <t>KSO:</t>
  </si>
  <si>
    <t/>
  </si>
  <si>
    <t>CC-CZ:</t>
  </si>
  <si>
    <t>1</t>
  </si>
  <si>
    <t>Místo:</t>
  </si>
  <si>
    <t>Praha a Středočeský kraj</t>
  </si>
  <si>
    <t>Datum:</t>
  </si>
  <si>
    <t>22. 10. 2019</t>
  </si>
  <si>
    <t>10</t>
  </si>
  <si>
    <t>100</t>
  </si>
  <si>
    <t>Zadavatel:</t>
  </si>
  <si>
    <t>IČ:</t>
  </si>
  <si>
    <t>Jiří Kejkula</t>
  </si>
  <si>
    <t>DIČ:</t>
  </si>
  <si>
    <t>Uchazeč:</t>
  </si>
  <si>
    <t>Vyplň údaj</t>
  </si>
  <si>
    <t>Projektant:</t>
  </si>
  <si>
    <t>Zdeněk Hron</t>
  </si>
  <si>
    <t>True</t>
  </si>
  <si>
    <t>Zpracovatel:</t>
  </si>
  <si>
    <t>Poznámka:</t>
  </si>
  <si>
    <t>Soupis prací je sestaven s využitím Cenové soustavy ÚOŽI 2019. Položky, které pochází z této cenové soustavy, jsou ve sloupci 'Cenová soustava' označeny popisem 'ÚOŽI 2019' a úrovní příslušného kalendářního pololetí. Veškeré další informace vymezující popis a podmínky použití těchto položek z Cenové soustavy, které nejsou uvedeny přímo v soupisu prací, jsou neomezeně dálkově k dispozici na https://www.sfdi.cz/pravidla-metodiky-a-ceniky/cenove-databaze/.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</si>
  <si>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</si>
  <si>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</si>
  <si>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</si>
  <si>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</si>
  <si>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</si>
  <si>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</si>
  <si>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</si>
  <si>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</si>
  <si>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</si>
  <si>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</si>
  <si>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</si>
  <si>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</si>
  <si>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</si>
  <si>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</si>
  <si>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</si>
  <si>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</si>
  <si>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</si>
  <si>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</si>
  <si>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</si>
  <si>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</si>
  <si>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</si>
  <si>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</si>
  <si>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</si>
  <si>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</si>
  <si>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</si>
  <si>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</si>
  <si>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</si>
  <si>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</si>
  <si>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</si>
  <si>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</si>
  <si>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</si>
  <si>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</si>
  <si>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</si>
  <si>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</si>
  <si>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</si>
  <si>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</si>
  <si>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</si>
  <si>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</si>
  <si>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SO_01</t>
  </si>
  <si>
    <t>Havarijní opravy</t>
  </si>
  <si>
    <t>STA</t>
  </si>
  <si>
    <t>{dc1e26bc-7c2c-4c1a-9027-24b7f3f4e107}</t>
  </si>
  <si>
    <t>2</t>
  </si>
  <si>
    <t>/</t>
  </si>
  <si>
    <t>PS-01</t>
  </si>
  <si>
    <t xml:space="preserve">údržba, opravy a odstraňování závad </t>
  </si>
  <si>
    <t>Soupis</t>
  </si>
  <si>
    <t>{2136b107-e2f3-41e2-87de-11f4ec4dce4e}</t>
  </si>
  <si>
    <t>PS-02</t>
  </si>
  <si>
    <t>stavební práce</t>
  </si>
  <si>
    <t>{6996aa81-dc29-4f56-a277-1a103f445681}</t>
  </si>
  <si>
    <t>PS-03</t>
  </si>
  <si>
    <t>doprava</t>
  </si>
  <si>
    <t>{f758ab7e-eb95-4cc0-b9bb-0c9e0cc03b4e}</t>
  </si>
  <si>
    <t>KRYCÍ LIST SOUPISU PRACÍ</t>
  </si>
  <si>
    <t>Objekt:</t>
  </si>
  <si>
    <t>SO_01 - Havarijní opravy</t>
  </si>
  <si>
    <t>Soupis:</t>
  </si>
  <si>
    <t xml:space="preserve">PS-01 - údržba, opravy a odstraňování závad 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</si>
  <si>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</si>
  <si>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</si>
  <si>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</si>
  <si>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</si>
  <si>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</si>
  <si>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1 -  Zemní práce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</si>
  <si>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</si>
  <si>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</si>
  <si>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</si>
  <si>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</si>
  <si>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</si>
  <si>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</si>
  <si>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</si>
  <si>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</si>
  <si>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</si>
  <si>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</si>
  <si>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</si>
  <si>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</si>
  <si>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</si>
  <si>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</si>
  <si>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31</t>
  </si>
  <si>
    <t>K</t>
  </si>
  <si>
    <t>7590115005</t>
  </si>
  <si>
    <t>Montáž objektu rozměru do 2,5 x 3,6 m - usazení na základy, zatažení kabelů a zřízení kabelové rezervy, opravný nátěr. Neobsahuje výkop a zához jam</t>
  </si>
  <si>
    <t>kus</t>
  </si>
  <si>
    <t>Sborník UOŽI 01 2019</t>
  </si>
  <si>
    <t>4</t>
  </si>
  <si>
    <t>ROZPOCET</t>
  </si>
  <si>
    <t>1444406475</t>
  </si>
  <si>
    <t>32</t>
  </si>
  <si>
    <t>7590115020</t>
  </si>
  <si>
    <t>Montáž objektu nosného rámu se stříškou - usazení konstrukce na základy</t>
  </si>
  <si>
    <t>-2011376502</t>
  </si>
  <si>
    <t>33</t>
  </si>
  <si>
    <t>7590115030</t>
  </si>
  <si>
    <t>Montáž objektu střechy sedlové nebo valbové rel. domku rozměru do 3x3 m</t>
  </si>
  <si>
    <t>924123377</t>
  </si>
  <si>
    <t>34</t>
  </si>
  <si>
    <t>7590117010</t>
  </si>
  <si>
    <t>Demontáž objektu rozměru do 6,0 x 3,0 m - včetně odpojení zařízení od kabelových rozvodů</t>
  </si>
  <si>
    <t>-2068946148</t>
  </si>
  <si>
    <t>35</t>
  </si>
  <si>
    <t>7590127025</t>
  </si>
  <si>
    <t>Demontáž skříně ŠM, PSK, SKP, SPP, KS - včetně odpojení zařízení od kabelových rozvodů</t>
  </si>
  <si>
    <t>2029416725</t>
  </si>
  <si>
    <t>36</t>
  </si>
  <si>
    <t>7590137062</t>
  </si>
  <si>
    <t>Demontáž rozdělovače kabelového zabezpečovacího KR 32 svorek pro 1+4 kabely</t>
  </si>
  <si>
    <t>282728396</t>
  </si>
  <si>
    <t>37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</si>
  <si>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</si>
  <si>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</si>
  <si>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-1857340950</t>
  </si>
  <si>
    <t>40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</si>
  <si>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</si>
  <si>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</si>
  <si>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</si>
  <si>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1404397654</t>
  </si>
  <si>
    <t>41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</si>
  <si>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</si>
  <si>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</si>
  <si>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-745019390</t>
  </si>
  <si>
    <t>42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</si>
  <si>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</si>
  <si>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</si>
  <si>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-337726030</t>
  </si>
  <si>
    <t>43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</si>
  <si>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</si>
  <si>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</si>
  <si>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-1585784357</t>
  </si>
  <si>
    <t>44</t>
  </si>
  <si>
    <t>7590525401</t>
  </si>
  <si>
    <t>Montáž spojky rovné metalické do 5 XN</t>
  </si>
  <si>
    <t>-913447821</t>
  </si>
  <si>
    <t>45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</si>
  <si>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</si>
  <si>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</si>
  <si>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1782622749</t>
  </si>
  <si>
    <t>46</t>
  </si>
  <si>
    <t>7590525411</t>
  </si>
  <si>
    <t>Montáž spojky rovné pro plastové kabely párové rovné o průměru 1,0 mm PE plášť bez pancíře S 1 do 8 žil - přistavení elektrického agregátu, změření izolačního odporu, vlastní montáž spojky, sestavení montážního stojanu, upnutí kabelu do stojanu, spojení žil, svaření spojky, uvolnění kabelu, uložení spojky v jámě</t>
  </si>
  <si>
    <t>-111955134</t>
  </si>
  <si>
    <t>47</t>
  </si>
  <si>
    <t>7590525412</t>
  </si>
  <si>
    <t>Montáž spojky rovné pro plastové kabely párové rovné o průměru 1,0 mm PE plášť bez pancíře S 1 do 14 žil - přistavení elektrického agregátu, změření izolačního odporu, vlastní montáž spojky, sestavení montážního stojanu, upnutí kabelu do stojanu, spojení žil, svaření spojky, uvolnění kabelu, uložení spojky v jámě</t>
  </si>
  <si>
    <t>-871559388</t>
  </si>
  <si>
    <t>48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</si>
  <si>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</si>
  <si>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</si>
  <si>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90407990</t>
  </si>
  <si>
    <t>49</t>
  </si>
  <si>
    <t>7590525414</t>
  </si>
  <si>
    <t>Montáž spojky rovné pro plastové kabely párové rovné o průměru 1,0 mm PE plášť bez pancíře S 1 do 32 žil - přistavení elektrického agregátu, změření izolačního odporu, vlastní montáž spojky, sestavení montážního stojanu, upnutí kabelu do stojanu, spojení žil, svaření spojky, uvolnění kabelu, uložení spojky v jámě</t>
  </si>
  <si>
    <t>-1855112537</t>
  </si>
  <si>
    <t>50</t>
  </si>
  <si>
    <t>7590525416</t>
  </si>
  <si>
    <t>Montáž spojky rovné pro plastové kabely párové rovné o průměru 1,0 mm PE plášť bez pancíře S 2 do 48 žil - přistavení elektrického agregátu, změření izolačního odporu, vlastní montáž spojky, sestavení montážního stojanu, upnutí kabelu do stojanu, spojení žil, svaření spojky, uvolnění kabelu, uložení spojky v jámě</t>
  </si>
  <si>
    <t>921381262</t>
  </si>
  <si>
    <t>51</t>
  </si>
  <si>
    <t>7590525418</t>
  </si>
  <si>
    <t>Montáž spojky rovné pro plastové kabely párové rovné o průměru 1,0 mm PE plášť bez pancíře S 2 do 96 žil - přistavení elektrického agregátu, změření izolačního odporu, vlastní montáž spojky, sestavení montážního stojanu, upnutí kabelu do stojanu, spojení žil, svaření spojky, uvolnění kabelu, uložení spojky v jámě</t>
  </si>
  <si>
    <t>-1160056918</t>
  </si>
  <si>
    <t>52</t>
  </si>
  <si>
    <t>7590525600</t>
  </si>
  <si>
    <t>Přepojení kabelu za provozu ve 2 spojkách do 100 žil</t>
  </si>
  <si>
    <t>žíla</t>
  </si>
  <si>
    <t>637759890</t>
  </si>
  <si>
    <t>53</t>
  </si>
  <si>
    <t>7590525790</t>
  </si>
  <si>
    <t>Montáž sady svorkovnic WAGO na DIN lištu</t>
  </si>
  <si>
    <t>-849396979</t>
  </si>
  <si>
    <t>55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</si>
  <si>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</si>
  <si>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</si>
  <si>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-859794957</t>
  </si>
  <si>
    <t>56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</si>
  <si>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</si>
  <si>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</si>
  <si>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163537603</t>
  </si>
  <si>
    <t>57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</si>
  <si>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</si>
  <si>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</si>
  <si>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-1738931940</t>
  </si>
  <si>
    <t>58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</si>
  <si>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</si>
  <si>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</si>
  <si>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711681756</t>
  </si>
  <si>
    <t>59</t>
  </si>
  <si>
    <t>7590555110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</si>
  <si>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</si>
  <si>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542347120</t>
  </si>
  <si>
    <t>60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</si>
  <si>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</si>
  <si>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</si>
  <si>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760955991</t>
  </si>
  <si>
    <t>61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</si>
  <si>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</si>
  <si>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</si>
  <si>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-875908866</t>
  </si>
  <si>
    <t>62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</si>
  <si>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</si>
  <si>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</si>
  <si>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-958697759</t>
  </si>
  <si>
    <t>63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</si>
  <si>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</si>
  <si>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</si>
  <si>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-613461568</t>
  </si>
  <si>
    <t>64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</si>
  <si>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</si>
  <si>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</si>
  <si>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-1416441884</t>
  </si>
  <si>
    <t>65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</si>
  <si>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</si>
  <si>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</si>
  <si>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2106678828</t>
  </si>
  <si>
    <t>66</t>
  </si>
  <si>
    <t>7590555166</t>
  </si>
  <si>
    <t>Montáž forma pro kabely TCEKE, TCEKFY,TCEKY, TCEKEZE, TCEKEY na svorkovnici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</si>
  <si>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-1462609600</t>
  </si>
  <si>
    <t>67</t>
  </si>
  <si>
    <t>7590555168</t>
  </si>
  <si>
    <t>Montáž forma pro kabely TCEKE, TCEKFY,TCEKY, TCEKEZE, TCEKEY na svorkovnici WAGO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</si>
  <si>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1134992853</t>
  </si>
  <si>
    <t>68</t>
  </si>
  <si>
    <t>7590555170</t>
  </si>
  <si>
    <t>Montáž forma pro kabely TCEKE, TCEKFY,TCEKY, TCEKEZE, TCEKEY na svorkovnici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</si>
  <si>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-1844313033</t>
  </si>
  <si>
    <t>69</t>
  </si>
  <si>
    <t>7590555174</t>
  </si>
  <si>
    <t>Montáž forma pro kabely TCEKE, TCEKFY,TCEKY, TCEKEZE, TCEKEY na svorkovnici WAGO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</si>
  <si>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-1040296622</t>
  </si>
  <si>
    <t>70</t>
  </si>
  <si>
    <t>7590555394</t>
  </si>
  <si>
    <t>Montáž svorkovnice AŽD 12 dílná</t>
  </si>
  <si>
    <t>1719419840</t>
  </si>
  <si>
    <t>71</t>
  </si>
  <si>
    <t>7590555455</t>
  </si>
  <si>
    <t>Značení trasy vedení</t>
  </si>
  <si>
    <t>1171161147</t>
  </si>
  <si>
    <t>73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</si>
  <si>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</si>
  <si>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</si>
  <si>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-210337984</t>
  </si>
  <si>
    <t>74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</si>
  <si>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</si>
  <si>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</si>
  <si>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1958521191</t>
  </si>
  <si>
    <t>75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</si>
  <si>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</si>
  <si>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</si>
  <si>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1532488372</t>
  </si>
  <si>
    <t>76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</si>
  <si>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</si>
  <si>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</si>
  <si>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-379555865</t>
  </si>
  <si>
    <t>77</t>
  </si>
  <si>
    <t>7590715050</t>
  </si>
  <si>
    <t>Montáž světelného návěstidla jednostranného stožárového se 6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</si>
  <si>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22349240</t>
  </si>
  <si>
    <t>78</t>
  </si>
  <si>
    <t>7590715144</t>
  </si>
  <si>
    <t>Montáž světelného návěstidla trpasličího na plastový základ ZTN s 5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</si>
  <si>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1609365339</t>
  </si>
  <si>
    <t>79</t>
  </si>
  <si>
    <t>7590717032</t>
  </si>
  <si>
    <t>Demontáž světelného návěstidla jednostranného stožárového se 2 svítilnami - bez bourání (demontáže) základu</t>
  </si>
  <si>
    <t>135959408</t>
  </si>
  <si>
    <t>80</t>
  </si>
  <si>
    <t>7590717034</t>
  </si>
  <si>
    <t>Demontáž světelného návěstidla jednostranného stožárového se 3 svítilnami - bez bourání (demontáže) základu</t>
  </si>
  <si>
    <t>1680831531</t>
  </si>
  <si>
    <t>81</t>
  </si>
  <si>
    <t>7590717036</t>
  </si>
  <si>
    <t>Demontáž světelného návěstidla jednostranného stožárového se 4 svítilnami - bez bourání (demontáže) základu</t>
  </si>
  <si>
    <t>-1239860158</t>
  </si>
  <si>
    <t>82</t>
  </si>
  <si>
    <t>7590717042</t>
  </si>
  <si>
    <t>Demontáž světelného návěstidla jednostranného stožárového s 5 svítilnami - bez bourání (demontáže) základu</t>
  </si>
  <si>
    <t>1726560868</t>
  </si>
  <si>
    <t>83</t>
  </si>
  <si>
    <t>7590717050</t>
  </si>
  <si>
    <t>Demontáž světelného návěstidla jednostranného stožárového se 6 svítilnami a ukazatelem rychlosti - bez bourání (demontáže) základu</t>
  </si>
  <si>
    <t>-1376210279</t>
  </si>
  <si>
    <t>84</t>
  </si>
  <si>
    <t>7590717128</t>
  </si>
  <si>
    <t>Demontáž světelného návěstidla trpasličího z betonového základu s 5 svítilnami - bez bourání (demontáže) základu</t>
  </si>
  <si>
    <t>293837610</t>
  </si>
  <si>
    <t>85</t>
  </si>
  <si>
    <t>7590725040</t>
  </si>
  <si>
    <t>Montáž doplňujících součástí ke světelnému návěstidlu označovacího pásu velkého</t>
  </si>
  <si>
    <t>-404116299</t>
  </si>
  <si>
    <t>86</t>
  </si>
  <si>
    <t>7590725042</t>
  </si>
  <si>
    <t>Montáž doplňujících součástí ke světelnému návěstidlu označovacího pásu malého</t>
  </si>
  <si>
    <t>108615558</t>
  </si>
  <si>
    <t>87</t>
  </si>
  <si>
    <t>7590725046</t>
  </si>
  <si>
    <t>Montáž doplňujících součástí ke světelnému návěstidlu označovacího štítku</t>
  </si>
  <si>
    <t>1215400282</t>
  </si>
  <si>
    <t>88</t>
  </si>
  <si>
    <t>7590725070</t>
  </si>
  <si>
    <t>Zatmelení skříně návěstního transformátoru</t>
  </si>
  <si>
    <t>-995400487</t>
  </si>
  <si>
    <t>89</t>
  </si>
  <si>
    <t>7590727042</t>
  </si>
  <si>
    <t>Demontáž součástí ke světelnému návěstidlu označovacího pásu malého</t>
  </si>
  <si>
    <t>1661487128</t>
  </si>
  <si>
    <t>95</t>
  </si>
  <si>
    <t>7592815040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</si>
  <si>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</si>
  <si>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601731567</t>
  </si>
  <si>
    <t>96</t>
  </si>
  <si>
    <t>7592815042</t>
  </si>
  <si>
    <t>Montáž plastového výstražníku AŽD 97 se 2 skříněmi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</si>
  <si>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219809724</t>
  </si>
  <si>
    <t>97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</si>
  <si>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</si>
  <si>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</si>
  <si>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958472012</t>
  </si>
  <si>
    <t>98</t>
  </si>
  <si>
    <t>7592817010</t>
  </si>
  <si>
    <t>Demontáž výstražníku</t>
  </si>
  <si>
    <t>-1462225701</t>
  </si>
  <si>
    <t>99</t>
  </si>
  <si>
    <t>7592825010</t>
  </si>
  <si>
    <t>Montáž součástí výstražníku nosiče výstražníku</t>
  </si>
  <si>
    <t>1018491275</t>
  </si>
  <si>
    <t>7592825020</t>
  </si>
  <si>
    <t>Montáž součástí výstražníku štítu označovacího</t>
  </si>
  <si>
    <t>2041259703</t>
  </si>
  <si>
    <t>101</t>
  </si>
  <si>
    <t>7592825095</t>
  </si>
  <si>
    <t>Montáž součástí výstražníku žárovky</t>
  </si>
  <si>
    <t>1231446064</t>
  </si>
  <si>
    <t>102</t>
  </si>
  <si>
    <t>7592825110</t>
  </si>
  <si>
    <t>Montáž výstražného kříže</t>
  </si>
  <si>
    <t>-763538996</t>
  </si>
  <si>
    <t>103</t>
  </si>
  <si>
    <t>7592827110</t>
  </si>
  <si>
    <t>Demontáž výstražného kříže</t>
  </si>
  <si>
    <t>1255126324</t>
  </si>
  <si>
    <t>104</t>
  </si>
  <si>
    <t>7592835030</t>
  </si>
  <si>
    <t>Montáž součástí stojanu se závorou břevna závorového do 5,5 m</t>
  </si>
  <si>
    <t>687098502</t>
  </si>
  <si>
    <t>105</t>
  </si>
  <si>
    <t>7592835032</t>
  </si>
  <si>
    <t>Montáž součástí stojanu se závorou břevna závorového nad 5,5 m</t>
  </si>
  <si>
    <t>1925163462</t>
  </si>
  <si>
    <t>106</t>
  </si>
  <si>
    <t>7592835034</t>
  </si>
  <si>
    <t>Montáž součástí stojanu se závorou břevna závorového do 5,5 m s kontrolou celistvosti</t>
  </si>
  <si>
    <t>815196855</t>
  </si>
  <si>
    <t>107</t>
  </si>
  <si>
    <t>7592835036</t>
  </si>
  <si>
    <t>Montáž součástí stojanu se závorou břevna závorového nad 5,5 m s kontrolou celistvosti</t>
  </si>
  <si>
    <t>-1619081764</t>
  </si>
  <si>
    <t>108</t>
  </si>
  <si>
    <t>7592835040</t>
  </si>
  <si>
    <t>Montáž součástí stojanu se závorou soupravy křídel s protizávažím</t>
  </si>
  <si>
    <t>1224369414</t>
  </si>
  <si>
    <t>109</t>
  </si>
  <si>
    <t>7592837040</t>
  </si>
  <si>
    <t>Demontáž součástí stojanu se závorou soupravy křídel s protizávažím</t>
  </si>
  <si>
    <t>2017059209</t>
  </si>
  <si>
    <t>110</t>
  </si>
  <si>
    <t>7592837090</t>
  </si>
  <si>
    <t>Demontáž stojanu se závorou bez výstražníku</t>
  </si>
  <si>
    <t>-1574471586</t>
  </si>
  <si>
    <t>111</t>
  </si>
  <si>
    <t>7592837100</t>
  </si>
  <si>
    <t>Demontáž břevna závory</t>
  </si>
  <si>
    <t>1993222811</t>
  </si>
  <si>
    <t>112</t>
  </si>
  <si>
    <t>7592845010</t>
  </si>
  <si>
    <t>Montáž přejezdníku - postavení přejezdníku včetně transformátorové skříně na základ, zatažení kabelu</t>
  </si>
  <si>
    <t>-1479277996</t>
  </si>
  <si>
    <t>113</t>
  </si>
  <si>
    <t>7592847010</t>
  </si>
  <si>
    <t>Demontáž přejezdníku</t>
  </si>
  <si>
    <t>-1398961525</t>
  </si>
  <si>
    <t>114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</si>
  <si>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</si>
  <si>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</si>
  <si>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180863615</t>
  </si>
  <si>
    <t>115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</si>
  <si>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</si>
  <si>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</si>
  <si>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2002658684</t>
  </si>
  <si>
    <t>116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</si>
  <si>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</si>
  <si>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</si>
  <si>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-1039442070</t>
  </si>
  <si>
    <t>307</t>
  </si>
  <si>
    <t>7592905030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</si>
  <si>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</si>
  <si>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-1118468222</t>
  </si>
  <si>
    <t>117</t>
  </si>
  <si>
    <t>7592907020</t>
  </si>
  <si>
    <t>Demontáž bloku baterie niklokadmiové kapacity do 200 Ah</t>
  </si>
  <si>
    <t>-1828984050</t>
  </si>
  <si>
    <t>118</t>
  </si>
  <si>
    <t>7592907022</t>
  </si>
  <si>
    <t>Demontáž bloku baterie niklokadmiové kapacity přes 200 Ah</t>
  </si>
  <si>
    <t>562917793</t>
  </si>
  <si>
    <t>119</t>
  </si>
  <si>
    <t>7593005012</t>
  </si>
  <si>
    <t>Montáž dobíječe, usměrňovače, napáječe nástěnného - včetně připojení vodičů elektrické sítě ss rozvodu a uzemnění, přezkoušení funkce</t>
  </si>
  <si>
    <t>1268901978</t>
  </si>
  <si>
    <t>120</t>
  </si>
  <si>
    <t>7593007012</t>
  </si>
  <si>
    <t>Demontáž dobíječe, usměrňovače, napáječe nástěnného</t>
  </si>
  <si>
    <t>-127716944</t>
  </si>
  <si>
    <t>121</t>
  </si>
  <si>
    <t>7593105012</t>
  </si>
  <si>
    <t>Montáž měniče (zdroje) statického řady EZ1, EZ2 a BZS1-R96 - včetně připojení vodičů elektrické sítě ss rozvodu a uzemnění, přezkoušení funkce</t>
  </si>
  <si>
    <t>-538068538</t>
  </si>
  <si>
    <t>122</t>
  </si>
  <si>
    <t>7593107022</t>
  </si>
  <si>
    <t>Demontáž měniče rotačního s výkonem přes 1 kVA</t>
  </si>
  <si>
    <t>-1831461325</t>
  </si>
  <si>
    <t>124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</si>
  <si>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</si>
  <si>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desky, včetně dodání vodičů. Bez osazení skříně bateriemi</t>
  </si>
  <si>
    <t>90151331</t>
  </si>
  <si>
    <t>125</t>
  </si>
  <si>
    <t>7593315100</t>
  </si>
  <si>
    <t>Montáž zabezpečovacího stojanu reléového - upevnění stojanu do stojanové řady, připojení ochranného uzemnění a informativní kontrola zapojení</t>
  </si>
  <si>
    <t>433731061</t>
  </si>
  <si>
    <t>126</t>
  </si>
  <si>
    <t>7593315120</t>
  </si>
  <si>
    <t>Montáž stojanové řady pro 1 stojan - sestavení dodané konstrukce, vyměření místa a usazení stojanové řady, montáž ochranných plechů a roštu stojanové řady, ukotvení</t>
  </si>
  <si>
    <t>-1161448133</t>
  </si>
  <si>
    <t>127</t>
  </si>
  <si>
    <t>7593315150</t>
  </si>
  <si>
    <t>Montáž police do releového stojanu</t>
  </si>
  <si>
    <t>1034206397</t>
  </si>
  <si>
    <t>128</t>
  </si>
  <si>
    <t>7593315380</t>
  </si>
  <si>
    <t>Montáž panelu reléového</t>
  </si>
  <si>
    <t>745833863</t>
  </si>
  <si>
    <t>129</t>
  </si>
  <si>
    <t>7593315425</t>
  </si>
  <si>
    <t>Zhotovení jednoho zapojení při volné vazbě - naměření vodiče, zatažení a připojení</t>
  </si>
  <si>
    <t>219535510</t>
  </si>
  <si>
    <t>130</t>
  </si>
  <si>
    <t>7593317090</t>
  </si>
  <si>
    <t>Demontáž bateriové skříně do reléového objektu 2,5/3,6</t>
  </si>
  <si>
    <t>1267428718</t>
  </si>
  <si>
    <t>131</t>
  </si>
  <si>
    <t>7593317100</t>
  </si>
  <si>
    <t>Demontáž zabezpečovacího stojanu</t>
  </si>
  <si>
    <t>-863232437</t>
  </si>
  <si>
    <t>132</t>
  </si>
  <si>
    <t>7593317120</t>
  </si>
  <si>
    <t>Demontáž stojanové řady pro 1-3 stojany</t>
  </si>
  <si>
    <t>687530271</t>
  </si>
  <si>
    <t>133</t>
  </si>
  <si>
    <t>7593317240</t>
  </si>
  <si>
    <t>Demontáž stojanu v stojanové řadě typu S oboustranné s vysokým nebo nízkým roštem</t>
  </si>
  <si>
    <t>-1731810086</t>
  </si>
  <si>
    <t>134</t>
  </si>
  <si>
    <t>7593325080</t>
  </si>
  <si>
    <t>Montáž stavěcího odporu nebo kondenzátoru - včetně zapojení a označení</t>
  </si>
  <si>
    <t>-600262428</t>
  </si>
  <si>
    <t>135</t>
  </si>
  <si>
    <t>7593335040</t>
  </si>
  <si>
    <t>Montáž malorozměrného relé</t>
  </si>
  <si>
    <t>2032528946</t>
  </si>
  <si>
    <t>136</t>
  </si>
  <si>
    <t>7593335050</t>
  </si>
  <si>
    <t>Montáž zásuvky malorozměrového relé - včetně zapojení přívodů</t>
  </si>
  <si>
    <t>-1166748231</t>
  </si>
  <si>
    <t>159</t>
  </si>
  <si>
    <t>7596917030</t>
  </si>
  <si>
    <t>Demontáž telefonních objektů VTO 3 - 11</t>
  </si>
  <si>
    <t>674209907</t>
  </si>
  <si>
    <t>160</t>
  </si>
  <si>
    <t>7598015095</t>
  </si>
  <si>
    <t>Přeměření izolačního stavu kabelu úložného 30 žil</t>
  </si>
  <si>
    <t>-271028394</t>
  </si>
  <si>
    <t>161</t>
  </si>
  <si>
    <t>7598015165</t>
  </si>
  <si>
    <t>Funkční přezkoušení venkovního telefonního objektu po připojení na kabelové vedení</t>
  </si>
  <si>
    <t>708878658</t>
  </si>
  <si>
    <t>162</t>
  </si>
  <si>
    <t>7598095055</t>
  </si>
  <si>
    <t>Zapojení zkušebního kolejového reliéfu pro přejezd, obvody souhlasu, pomocné stavědlo - položení a zapojení provizorních kabelů na svorky zkušebního reliéfu a reléových stojanů a vyzkoušení, odpojení kabelů po vyzkoušení zařízení</t>
  </si>
  <si>
    <t>-1780163312</t>
  </si>
  <si>
    <t>163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</si>
  <si>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</si>
  <si>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</si>
  <si>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-690361796</t>
  </si>
  <si>
    <t>164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</si>
  <si>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</si>
  <si>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</si>
  <si>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-256349803</t>
  </si>
  <si>
    <t>286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</si>
  <si>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</si>
  <si>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</si>
  <si>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-1648171224</t>
  </si>
  <si>
    <t>165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</si>
  <si>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</si>
  <si>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</si>
  <si>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185268456</t>
  </si>
  <si>
    <t>167</t>
  </si>
  <si>
    <t>7598095350</t>
  </si>
  <si>
    <t>Aktivace BDA bez vzdáleného přístupu - aktivace a konfigurace systému podle příslušné dokumentace</t>
  </si>
  <si>
    <t>424258960</t>
  </si>
  <si>
    <t>173</t>
  </si>
  <si>
    <t>M</t>
  </si>
  <si>
    <t>7492500030</t>
  </si>
  <si>
    <t>Kabely, vodiče, šňůry Cu - nn Vodič jednožílový Cu, plastová izolace H05V-U 0,5 černý (CY)</t>
  </si>
  <si>
    <t>256</t>
  </si>
  <si>
    <t>1360456838</t>
  </si>
  <si>
    <t>174</t>
  </si>
  <si>
    <t>7492501870</t>
  </si>
  <si>
    <t>Kabely, vodiče, šňůry Cu - nn Kabel silový 4 a 5-žílový Cu, plastová izolace CYKY 4J10 (4Bx10)</t>
  </si>
  <si>
    <t>820855890</t>
  </si>
  <si>
    <t>175</t>
  </si>
  <si>
    <t>7492501880</t>
  </si>
  <si>
    <t>Kabely, vodiče, šňůry Cu - nn Kabel silový 4 a 5-žílový Cu, plastová izolace CYKY 4J16 (4Bx16)</t>
  </si>
  <si>
    <t>-918857059</t>
  </si>
  <si>
    <t>176</t>
  </si>
  <si>
    <t>7492600200</t>
  </si>
  <si>
    <t>Kabely, vodiče, šňůry Al - nn Kabel silový 4 a 5-žílový, plastová izolace 1-AYKY 4x25</t>
  </si>
  <si>
    <t>1880493836</t>
  </si>
  <si>
    <t>180</t>
  </si>
  <si>
    <t>7590110120</t>
  </si>
  <si>
    <t>Domky, přístřešky Reléový domek - výška 3,10 m - podle zvl. požadavků a předložené dokumentace 3x2 m</t>
  </si>
  <si>
    <t>154971556</t>
  </si>
  <si>
    <t>181</t>
  </si>
  <si>
    <t>7590110510</t>
  </si>
  <si>
    <t>Domky, přístřešky Střecha valbová - rel.domku podle zvl. požadavků a předložené dokumentace 3x2 m</t>
  </si>
  <si>
    <t>881166204</t>
  </si>
  <si>
    <t>182</t>
  </si>
  <si>
    <t>7590110700</t>
  </si>
  <si>
    <t xml:space="preserve">Domky, přístřešky Okapy a děšťové svody - pro rel. domek podle zvl. požadavků a  předložené dokumentace 3x2 m</t>
  </si>
  <si>
    <t>-1184261236</t>
  </si>
  <si>
    <t>184</t>
  </si>
  <si>
    <t>7590120175</t>
  </si>
  <si>
    <t>Skříně Skříň přístroj.pro přejezdy sp 133/313.1.12 (HM0354399998281)</t>
  </si>
  <si>
    <t>-906415132</t>
  </si>
  <si>
    <t>185</t>
  </si>
  <si>
    <t>7590140160</t>
  </si>
  <si>
    <t>Závěry Závěr kabelový UPMP-WM II. (CV736709002)</t>
  </si>
  <si>
    <t>-224523864</t>
  </si>
  <si>
    <t>186</t>
  </si>
  <si>
    <t>7590190140</t>
  </si>
  <si>
    <t xml:space="preserve">Ostatní Schůdky víceúčelové EN 131  (HM0478850000131)</t>
  </si>
  <si>
    <t>203928369</t>
  </si>
  <si>
    <t>187</t>
  </si>
  <si>
    <t>7590190150</t>
  </si>
  <si>
    <t>Ostatní Žebřík trojdílný univerzální 3x7 příček (HM0478850007607)</t>
  </si>
  <si>
    <t>-1330494227</t>
  </si>
  <si>
    <t>188</t>
  </si>
  <si>
    <t>7590520395</t>
  </si>
  <si>
    <t>Venkovní vedení kabelová - metalické sítě Plněné 4x0,8 TCEPKPFLE 3 x 4 x 0,8</t>
  </si>
  <si>
    <t>-1981536525</t>
  </si>
  <si>
    <t>189</t>
  </si>
  <si>
    <t>7590520995</t>
  </si>
  <si>
    <t>Venkovní vedení kabelová - metalické sítě Plněné, párované s ochr. vodičem TCEKPFLEY 3 P 1,0 D</t>
  </si>
  <si>
    <t>393424436</t>
  </si>
  <si>
    <t>190</t>
  </si>
  <si>
    <t>7590521000</t>
  </si>
  <si>
    <t>Venkovní vedení kabelová - metalické sítě Plněné, párované s ochr. vodičem TCEKPFLEY 4 P 1,0 D</t>
  </si>
  <si>
    <t>2030156338</t>
  </si>
  <si>
    <t>191</t>
  </si>
  <si>
    <t>7590521010</t>
  </si>
  <si>
    <t>Venkovní vedení kabelová - metalické sítě Plněné, párované s ochr. vodičem TCEKPFLEY 7 P 1,0 D</t>
  </si>
  <si>
    <t>-1551968803</t>
  </si>
  <si>
    <t>192</t>
  </si>
  <si>
    <t>7590521015</t>
  </si>
  <si>
    <t>Venkovní vedení kabelová - metalické sítě Plněné, párované s ochr. vodičem TCEKPFLEY 12 P 1,0 D</t>
  </si>
  <si>
    <t>-564086773</t>
  </si>
  <si>
    <t>193</t>
  </si>
  <si>
    <t>7590521020</t>
  </si>
  <si>
    <t>Venkovní vedení kabelová - metalické sítě Plněné, párované s ochr. vodičem TCEKPFLEY 16 P 1,0 D</t>
  </si>
  <si>
    <t>1370940589</t>
  </si>
  <si>
    <t>194</t>
  </si>
  <si>
    <t>7590521025</t>
  </si>
  <si>
    <t>Venkovní vedení kabelová - metalické sítě Plněné, párované s ochr. vodičem TCEKPFLEY 24 P 1,0 D</t>
  </si>
  <si>
    <t>1736405636</t>
  </si>
  <si>
    <t>195</t>
  </si>
  <si>
    <t>7590521035</t>
  </si>
  <si>
    <t>Venkovní vedení kabelová - metalické sítě Plněné, párované s ochr. vodičem TCEKPFLEY 48 P 1,0 D</t>
  </si>
  <si>
    <t>1555490463</t>
  </si>
  <si>
    <t>196</t>
  </si>
  <si>
    <t>7590540775</t>
  </si>
  <si>
    <t>Slaboproudé rozvody, kabely pro přívod a vnitřní instalaci Spojky metalických kabelů a příslušenství Teplem smrštitelná zesílená spojka pro netlakované kabely XAGA 500-43/8-300/EY</t>
  </si>
  <si>
    <t>-1670811221</t>
  </si>
  <si>
    <t>197</t>
  </si>
  <si>
    <t>7590540800</t>
  </si>
  <si>
    <t>Slaboproudé rozvody, kabely pro přívod a vnitřní instalaci Spojky metalických kabelů a příslušenství Teplem smrštitelná zesílená spojka pro netlakované kabely XAGA 500-75/15-300/EY</t>
  </si>
  <si>
    <t>2144448984</t>
  </si>
  <si>
    <t>198</t>
  </si>
  <si>
    <t>7590540810</t>
  </si>
  <si>
    <t>Slaboproudé rozvody, kabely pro přívod a vnitřní instalaci Spojky metalických kabelů a příslušenství Teplem smrštitelná zesílená spojka pro netlakované kabely XAGA 500-75/15-400/EY</t>
  </si>
  <si>
    <t>899448577</t>
  </si>
  <si>
    <t>200</t>
  </si>
  <si>
    <t>7590710060</t>
  </si>
  <si>
    <t>Návěstidla světelná Návěstidlo stožár. 3 sv. typ:2016 (CV012525012)</t>
  </si>
  <si>
    <t>-1958394068</t>
  </si>
  <si>
    <t>201</t>
  </si>
  <si>
    <t>7590710110</t>
  </si>
  <si>
    <t>Návěstidla světelná Návěstidlo stožár. 4 sv. typ:2034 (CV012525022)</t>
  </si>
  <si>
    <t>32067741</t>
  </si>
  <si>
    <t>206</t>
  </si>
  <si>
    <t>7590720200</t>
  </si>
  <si>
    <t>Součásti světelných návěstidel Pás označovací velký - plast bílá - červená (CV012449006)</t>
  </si>
  <si>
    <t>-247691014</t>
  </si>
  <si>
    <t>207</t>
  </si>
  <si>
    <t>7590720210</t>
  </si>
  <si>
    <t>Součásti světelných návěstidel Pás označovací velký - plast červená - bílá - červená (CV012449008)</t>
  </si>
  <si>
    <t>1274098683</t>
  </si>
  <si>
    <t>208</t>
  </si>
  <si>
    <t>7590720425</t>
  </si>
  <si>
    <t>Součásti světelných návěstidel Základ svět.náv. T I Z 51x71x135cm (HM0592110090000)</t>
  </si>
  <si>
    <t>-883270948</t>
  </si>
  <si>
    <t>209</t>
  </si>
  <si>
    <t>7590720435</t>
  </si>
  <si>
    <t>Součásti světelných návěstidel Základ svět.náv. TIIIZ 53x73x170cm (HM0592110140000)</t>
  </si>
  <si>
    <t>-1084254209</t>
  </si>
  <si>
    <t>210</t>
  </si>
  <si>
    <t>7590720480</t>
  </si>
  <si>
    <t>Součásti světelných návěstidel Základ trpasl.návěstidla ZTN (HM0321859999904)</t>
  </si>
  <si>
    <t>1661713961</t>
  </si>
  <si>
    <t>211</t>
  </si>
  <si>
    <t>7590720500</t>
  </si>
  <si>
    <t>Součásti světelných návěstidel Žárovka návěstní 12V 5W BA 15D (HM0347260010000)</t>
  </si>
  <si>
    <t>677358069</t>
  </si>
  <si>
    <t>212</t>
  </si>
  <si>
    <t>7590720510</t>
  </si>
  <si>
    <t>Součásti světelných návěstidel Žárovka BA 20D čirá 12V 20W, jednovláknová (HM0347260040000)</t>
  </si>
  <si>
    <t>1105993872</t>
  </si>
  <si>
    <t>213</t>
  </si>
  <si>
    <t>7590720515</t>
  </si>
  <si>
    <t>Součásti světelných návěstidel Žárovka SIG 1820 12V 20/20W, dvouvláknová (HM0347260050001)</t>
  </si>
  <si>
    <t>1379871386</t>
  </si>
  <si>
    <t>214</t>
  </si>
  <si>
    <t>7590720570</t>
  </si>
  <si>
    <t xml:space="preserve">Součásti světelných návěstidel Trafo ST 3 R1  (HM0374215010000)</t>
  </si>
  <si>
    <t>1748967203</t>
  </si>
  <si>
    <t>215</t>
  </si>
  <si>
    <t>7590720580</t>
  </si>
  <si>
    <t xml:space="preserve">Součásti světelných návěstidel Transformátor ST4C  (HM0374215010003)</t>
  </si>
  <si>
    <t>-110055959</t>
  </si>
  <si>
    <t>217</t>
  </si>
  <si>
    <t>7592810010</t>
  </si>
  <si>
    <t xml:space="preserve">Výstražníky Výstražník V1  (CV708289002)</t>
  </si>
  <si>
    <t>-1805011671</t>
  </si>
  <si>
    <t>218</t>
  </si>
  <si>
    <t>7592810030</t>
  </si>
  <si>
    <t xml:space="preserve">Výstražníky Výstražník V3  (CV708289004)</t>
  </si>
  <si>
    <t>1754537323</t>
  </si>
  <si>
    <t>219</t>
  </si>
  <si>
    <t>7592820010</t>
  </si>
  <si>
    <t xml:space="preserve">Součásti výstražníku Stožár výstražníku SVN  (CV708275020)</t>
  </si>
  <si>
    <t>-162628072</t>
  </si>
  <si>
    <t>220</t>
  </si>
  <si>
    <t>7592820030</t>
  </si>
  <si>
    <t xml:space="preserve">Součásti výstražníku Stožár výstražníku SVV  (CV708275022)</t>
  </si>
  <si>
    <t>2018298079</t>
  </si>
  <si>
    <t>221</t>
  </si>
  <si>
    <t>7592820110</t>
  </si>
  <si>
    <t xml:space="preserve">Součásti výstražníku Nosič kříže  (CV708405063)</t>
  </si>
  <si>
    <t>335516528</t>
  </si>
  <si>
    <t>222</t>
  </si>
  <si>
    <t>7592820180</t>
  </si>
  <si>
    <t>Součásti výstražníku Kříž výstr.jednokol.zákl.vel. A32a zvýraz.žlutozel.pruh (HM0404229200101)</t>
  </si>
  <si>
    <t>1076042591</t>
  </si>
  <si>
    <t>223</t>
  </si>
  <si>
    <t>7592820350</t>
  </si>
  <si>
    <t xml:space="preserve">Součásti výstražníku Stupačka (velká)  (CV708275050)</t>
  </si>
  <si>
    <t>-1270704106</t>
  </si>
  <si>
    <t>224</t>
  </si>
  <si>
    <t>7592820640</t>
  </si>
  <si>
    <t xml:space="preserve">Součásti výstražníku Štít označovací  (HM0404970990177)</t>
  </si>
  <si>
    <t>-1046799642</t>
  </si>
  <si>
    <t>225</t>
  </si>
  <si>
    <t>7592830010</t>
  </si>
  <si>
    <t>Součásti stojanu se závorou Stojan závory s pohonem- P1V (CV708409001)</t>
  </si>
  <si>
    <t>1465922300</t>
  </si>
  <si>
    <t>226</t>
  </si>
  <si>
    <t>7592830030</t>
  </si>
  <si>
    <t>Součásti stojanu se závorou Stojan závory s pohonem- P2V (CV708409003)</t>
  </si>
  <si>
    <t>-684699077</t>
  </si>
  <si>
    <t>227</t>
  </si>
  <si>
    <t>7592830080</t>
  </si>
  <si>
    <t>Součásti stojanu se závorou Břevno závorové 5,5m (CV708265004)</t>
  </si>
  <si>
    <t>-1972447690</t>
  </si>
  <si>
    <t>228</t>
  </si>
  <si>
    <t>7592830110</t>
  </si>
  <si>
    <t>Součásti stojanu se závorou Břevno závory s unašečem 7,5m (CV708405001)</t>
  </si>
  <si>
    <t>-1692926152</t>
  </si>
  <si>
    <t>229</t>
  </si>
  <si>
    <t>7592830120</t>
  </si>
  <si>
    <t>Součásti stojanu se závorou Břevno závory s unašečem 6,5m (CV708405002)</t>
  </si>
  <si>
    <t>-608492007</t>
  </si>
  <si>
    <t>230</t>
  </si>
  <si>
    <t>7592830130</t>
  </si>
  <si>
    <t>Součásti stojanu se závorou Břevno závory s unašečem 6m (CV708405003)</t>
  </si>
  <si>
    <t>-1116648297</t>
  </si>
  <si>
    <t>231</t>
  </si>
  <si>
    <t>7592830140</t>
  </si>
  <si>
    <t>Součásti stojanu se závorou Břevno závory s unašečem 5,5m (CV708405004)</t>
  </si>
  <si>
    <t>342954883</t>
  </si>
  <si>
    <t>232</t>
  </si>
  <si>
    <t>7592830150</t>
  </si>
  <si>
    <t>Součásti stojanu se závorou Břevno závory s unašečem 5m (CV708405005)</t>
  </si>
  <si>
    <t>-888352887</t>
  </si>
  <si>
    <t>233</t>
  </si>
  <si>
    <t>7592830160</t>
  </si>
  <si>
    <t>Součásti stojanu se závorou Břevno závory s unašečem 4,25m (CV708405006)</t>
  </si>
  <si>
    <t>-1921592504</t>
  </si>
  <si>
    <t>234</t>
  </si>
  <si>
    <t>7592830200</t>
  </si>
  <si>
    <t xml:space="preserve">Součásti stojanu se závorou Křídla s protizávaž.velkým  (CV708405007)</t>
  </si>
  <si>
    <t>-2021104067</t>
  </si>
  <si>
    <t>235</t>
  </si>
  <si>
    <t>7592830210</t>
  </si>
  <si>
    <t xml:space="preserve">Součásti stojanu se závorou Křídla s protizávaž.malým  (CV708405008)</t>
  </si>
  <si>
    <t>-265476695</t>
  </si>
  <si>
    <t>236</t>
  </si>
  <si>
    <t>7592840070</t>
  </si>
  <si>
    <t>Přejezdníky přejezdník s návěstn.svítilnou 12V/5W se žárovkou (HM0404129990117)</t>
  </si>
  <si>
    <t>484025417</t>
  </si>
  <si>
    <t>267</t>
  </si>
  <si>
    <t>7593500595</t>
  </si>
  <si>
    <t>Trasy kabelového vedení Kabelové krycí desky a pásy Fólie výstražná modrá š. 20 cm</t>
  </si>
  <si>
    <t>-389411576</t>
  </si>
  <si>
    <t>293</t>
  </si>
  <si>
    <t>7591090010</t>
  </si>
  <si>
    <t xml:space="preserve">Díly pro zemní montáž přestavníků Deska základ.pod přestav. 700x460  (HM0592139997046)</t>
  </si>
  <si>
    <t>891247383</t>
  </si>
  <si>
    <t>294</t>
  </si>
  <si>
    <t>7591090100</t>
  </si>
  <si>
    <t>Díly pro zemní montáž přestavníků Obrubník 120x245x495mm (HM0321859992112)</t>
  </si>
  <si>
    <t>-1026685659</t>
  </si>
  <si>
    <t>295</t>
  </si>
  <si>
    <t>7591090110</t>
  </si>
  <si>
    <t>Díly pro zemní montáž přestavníků Ohrádka přestavníku POP KPS (HM0321859992206)</t>
  </si>
  <si>
    <t>1977886857</t>
  </si>
  <si>
    <t>296</t>
  </si>
  <si>
    <t>7592930720</t>
  </si>
  <si>
    <t>Baterie Staniční akumulátory Pb blok 12V/100 Ah C10 s mřížkovou elektrodou, uzavřený - AGM, 12+, cena včetně spojovacího materiálu a bateriového nosiče či stojanu</t>
  </si>
  <si>
    <t>187793134</t>
  </si>
  <si>
    <t>297</t>
  </si>
  <si>
    <t>7592930725</t>
  </si>
  <si>
    <t>Baterie Staniční akumulátory Pb blok 12V/110 Ah C10 s mřížkovou elektrodou, uzavřený - AGM, 12+, cena včetně spojovacího materiálu a bateriového nosiče či stojanu</t>
  </si>
  <si>
    <t>-1684446509</t>
  </si>
  <si>
    <t>298</t>
  </si>
  <si>
    <t>7592920120</t>
  </si>
  <si>
    <t>Baterie Staniční akumulátory Pb článek 2V/120 Ah C10 s pancéřovanou trubkovou elektrodou, uzavřený větraný, cena včetně spojovacího materiálu a bateriového nosiče či stojanu</t>
  </si>
  <si>
    <t>-376529363</t>
  </si>
  <si>
    <t>299</t>
  </si>
  <si>
    <t>7592920195</t>
  </si>
  <si>
    <t xml:space="preserve">Baterie Staniční akumulátory Pb článek 2V/200 Ah C10 s pancéřovanou trubkovou elektrodou,  uzavřený - gel, cena včetně spojovacího materiálu a bateriového nosiče či stojanu</t>
  </si>
  <si>
    <t>-1095991316</t>
  </si>
  <si>
    <t>288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</si>
  <si>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</si>
  <si>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</si>
  <si>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1244953330</t>
  </si>
  <si>
    <t>289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</si>
  <si>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</si>
  <si>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</si>
  <si>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722100267</t>
  </si>
  <si>
    <t>HSV</t>
  </si>
  <si>
    <t xml:space="preserve"> Práce a dodávky HSV</t>
  </si>
  <si>
    <t xml:space="preserve"> Zemní práce</t>
  </si>
  <si>
    <t>271</t>
  </si>
  <si>
    <t>1320010001-R</t>
  </si>
  <si>
    <t>Výkop a odkop zeminy ke stávajícím kabelům ručně, zabezpečení výkopu</t>
  </si>
  <si>
    <t>74583972</t>
  </si>
  <si>
    <t>272</t>
  </si>
  <si>
    <t>1320010021-R</t>
  </si>
  <si>
    <t>Opětovné zřízení kabelového lože z prosáté zeminy ve stávající kabelové trase</t>
  </si>
  <si>
    <t>-1880266893</t>
  </si>
  <si>
    <t>273</t>
  </si>
  <si>
    <t>1320010031-R</t>
  </si>
  <si>
    <t>Pokládka výstražné folie ve stávající kabelové trase</t>
  </si>
  <si>
    <t>-754551585</t>
  </si>
  <si>
    <t>274</t>
  </si>
  <si>
    <t>1320010035-R</t>
  </si>
  <si>
    <t>Odstranění výstražné folie ve stávající kabelové trase</t>
  </si>
  <si>
    <t>1566451277</t>
  </si>
  <si>
    <t>275</t>
  </si>
  <si>
    <t>1320010041-R</t>
  </si>
  <si>
    <t>Zához osazené kabelové trasy ručně včetně hutnění</t>
  </si>
  <si>
    <t>2035644681</t>
  </si>
  <si>
    <t>276</t>
  </si>
  <si>
    <t>1320010051-R</t>
  </si>
  <si>
    <t>Povrchová úprava po záhozu ve stávající kabelové trase</t>
  </si>
  <si>
    <t>-591913804</t>
  </si>
  <si>
    <t>277</t>
  </si>
  <si>
    <t>1320020031-R</t>
  </si>
  <si>
    <t>Výkop kabelové trasy mechanizací š 35 cm, hl 70 cm v hornině tř. 3</t>
  </si>
  <si>
    <t>1703250949</t>
  </si>
  <si>
    <t>278</t>
  </si>
  <si>
    <t>1320020032-R</t>
  </si>
  <si>
    <t>Výkop kabelové trasy mechanizací š 35 cm, hl 70 cm v hornině tř. 4</t>
  </si>
  <si>
    <t>-385387951</t>
  </si>
  <si>
    <t>279</t>
  </si>
  <si>
    <t>1320020162-R</t>
  </si>
  <si>
    <t>Výkop kabelové trasy mechanizací š 50 cm, hl 120 cm v hornině tř. 4</t>
  </si>
  <si>
    <t>-902077809</t>
  </si>
  <si>
    <t>280</t>
  </si>
  <si>
    <t>1320030031-R</t>
  </si>
  <si>
    <t>Zához kabelové trasy mechanizací š 35 cm, hl 70 cm v hornině tř. 3</t>
  </si>
  <si>
    <t>866331067</t>
  </si>
  <si>
    <t>281</t>
  </si>
  <si>
    <t>1320030032-R</t>
  </si>
  <si>
    <t>Zához kabelové trasy mechanizací š 35 cm, hl 70 cm v hornině tř. 4</t>
  </si>
  <si>
    <t>-1464032543</t>
  </si>
  <si>
    <t>282</t>
  </si>
  <si>
    <t>1320030162-R</t>
  </si>
  <si>
    <t>Zához kabelové trasy mechanizací š 50 cm, hl 120 cm v hornině tř. 4</t>
  </si>
  <si>
    <t>2014570168</t>
  </si>
  <si>
    <t>OST</t>
  </si>
  <si>
    <t>Ostatní</t>
  </si>
  <si>
    <t>309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</si>
  <si>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</si>
  <si>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</si>
  <si>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-307563510</t>
  </si>
  <si>
    <t>308</t>
  </si>
  <si>
    <t>7591135012</t>
  </si>
  <si>
    <t>Montáž mechanizmu samovratné výhybky MSV s elektrickou kontrolou - montáž upevňovací soupravy, hydraulického tlumiče a táhla návěstního tělesa, seřízení a kontrola funkce, bezpečnostní nátěr. Bez zemních prací</t>
  </si>
  <si>
    <t>-1972037896</t>
  </si>
  <si>
    <t>320</t>
  </si>
  <si>
    <t>7591307100</t>
  </si>
  <si>
    <t>Demontáž zámku na pohonu závor</t>
  </si>
  <si>
    <t>512</t>
  </si>
  <si>
    <t>-108350057</t>
  </si>
  <si>
    <t>310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</si>
  <si>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</si>
  <si>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</si>
  <si>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-439447879</t>
  </si>
  <si>
    <t>311</t>
  </si>
  <si>
    <t>7594105042</t>
  </si>
  <si>
    <t>Montáž lanového propojení tlumivek na dřevěné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</si>
  <si>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-1732060269</t>
  </si>
  <si>
    <t>312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</si>
  <si>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</si>
  <si>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</si>
  <si>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2101270204</t>
  </si>
  <si>
    <t>313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</si>
  <si>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</si>
  <si>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</si>
  <si>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-589893349</t>
  </si>
  <si>
    <t>314</t>
  </si>
  <si>
    <t>7594105314</t>
  </si>
  <si>
    <t>Montáž lanového propojení kolejnicového na dřevěné pražce do 4,0 m - příčné nebo podélné propojení kolejnic přímých kolejí a na výhybkách; usazení pražců mezi souběžnými kolejemi nebo podél koleje; připevnění lanového propojení na pražce nebo montážní trámky</t>
  </si>
  <si>
    <t>137040972</t>
  </si>
  <si>
    <t>315</t>
  </si>
  <si>
    <t>7594105334</t>
  </si>
  <si>
    <t>Montáž lanového propojení kolejnicového na betonové pražce do 4,0 m - příčné nebo podélné propojení kolejnic přímých kolejí a na výhybkách; usazení pražců mezi souběžnými kolejemi nebo podél koleje; připevnění lanového propojení na pražce nebo montážní trámky</t>
  </si>
  <si>
    <t>-2020860541</t>
  </si>
  <si>
    <t>316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</si>
  <si>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</si>
  <si>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</si>
  <si>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-941842766</t>
  </si>
  <si>
    <t>317</t>
  </si>
  <si>
    <t>7594205010</t>
  </si>
  <si>
    <t>Montáž stykového transformátoru jednoho DT olejového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</si>
  <si>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1416008405</t>
  </si>
  <si>
    <t>318</t>
  </si>
  <si>
    <t>7594305010</t>
  </si>
  <si>
    <t>Montáž součástí počítače náprav vyhodnocovací části</t>
  </si>
  <si>
    <t>-367307960</t>
  </si>
  <si>
    <t>319</t>
  </si>
  <si>
    <t>7594307010</t>
  </si>
  <si>
    <t>Demontáž součástí počítače náprav vyhodnocovací části</t>
  </si>
  <si>
    <t>1348823439</t>
  </si>
  <si>
    <t>336</t>
  </si>
  <si>
    <t>7596473020</t>
  </si>
  <si>
    <t>Tlaková zkouška lahví s plynem pro ASHS poškozujícím ozónovou sféru (Kjótský protokol)</t>
  </si>
  <si>
    <t>-364910434</t>
  </si>
  <si>
    <t>337</t>
  </si>
  <si>
    <t>7596473025</t>
  </si>
  <si>
    <t>Tlaková zkouška lahví s plynem pro ASHS nepoškozujícím ozónovou sféru (Kjótský protokol)</t>
  </si>
  <si>
    <t>1577155628</t>
  </si>
  <si>
    <t>338</t>
  </si>
  <si>
    <t>7596473040</t>
  </si>
  <si>
    <t>Doplnění hasiva (plynu) poškozujícím ozónovou sféru (Kjótský protokol)</t>
  </si>
  <si>
    <t>-1457235962</t>
  </si>
  <si>
    <t>339</t>
  </si>
  <si>
    <t>7596473045</t>
  </si>
  <si>
    <t>Doplnění hasiva (plynu) nepoškozujícím ozónovou sféru (Kjótský protokol)</t>
  </si>
  <si>
    <t>1401430339</t>
  </si>
  <si>
    <t>340</t>
  </si>
  <si>
    <t>7596474010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</si>
  <si>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</si>
  <si>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-1153392683</t>
  </si>
  <si>
    <t>341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</si>
  <si>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</si>
  <si>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</si>
  <si>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-128288891</t>
  </si>
  <si>
    <t>342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</si>
  <si>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</si>
  <si>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</si>
  <si>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-2091782901</t>
  </si>
  <si>
    <t>343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</si>
  <si>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</si>
  <si>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</si>
  <si>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-655588905</t>
  </si>
  <si>
    <t>291</t>
  </si>
  <si>
    <t>169952359</t>
  </si>
  <si>
    <t>346</t>
  </si>
  <si>
    <t>7598045005</t>
  </si>
  <si>
    <t>Měření smyčky - přezkoušení funkce poplachové smyčky, všech koncových čidel, jejich nastavení i dovážení, odstranění případné poruchy, vystavení protokolu a odevzdání do provozu</t>
  </si>
  <si>
    <t>-1284322828</t>
  </si>
  <si>
    <t>347</t>
  </si>
  <si>
    <t>7598045010</t>
  </si>
  <si>
    <t>Revize spínače koncového - vyhledání krabice dle projektu, demontáž víčka, přezkoušení funkce, zakrytování</t>
  </si>
  <si>
    <t>-1156013311</t>
  </si>
  <si>
    <t>344</t>
  </si>
  <si>
    <t>7598045015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</si>
  <si>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</si>
  <si>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-454546006</t>
  </si>
  <si>
    <t>345</t>
  </si>
  <si>
    <t>7598045020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</si>
  <si>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</si>
  <si>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-1745819069</t>
  </si>
  <si>
    <t>348</t>
  </si>
  <si>
    <t>7598045040</t>
  </si>
  <si>
    <t>Zařízení EZS vyhotovení protokolu o funkční zkoušce</t>
  </si>
  <si>
    <t>-139997972</t>
  </si>
  <si>
    <t>349</t>
  </si>
  <si>
    <t>7598045045</t>
  </si>
  <si>
    <t>Měření 1 úseku smyčky</t>
  </si>
  <si>
    <t>-166137182</t>
  </si>
  <si>
    <t>350</t>
  </si>
  <si>
    <t>7598045055</t>
  </si>
  <si>
    <t>Přezkoušení čidla automatického hlásiče</t>
  </si>
  <si>
    <t>-798505999</t>
  </si>
  <si>
    <t>351</t>
  </si>
  <si>
    <t>7598045060</t>
  </si>
  <si>
    <t>Zkoušení požární ústředny do 8 smyček - podle technických podmínek a specifikací pro daný typ zařízení</t>
  </si>
  <si>
    <t>-1036847236</t>
  </si>
  <si>
    <t>352</t>
  </si>
  <si>
    <t>7598045065</t>
  </si>
  <si>
    <t>Zkoušení požární ústředny do 16 smyček - podle technických podmínek a specifikací pro daný typ zařízení</t>
  </si>
  <si>
    <t>2010183748</t>
  </si>
  <si>
    <t>353</t>
  </si>
  <si>
    <t>7598045070</t>
  </si>
  <si>
    <t>Zkoušení požární ústředny do 24 smyček - podle technických podmínek a specifikací pro daný typ zařízení</t>
  </si>
  <si>
    <t>-644015343</t>
  </si>
  <si>
    <t>354</t>
  </si>
  <si>
    <t>7598045075</t>
  </si>
  <si>
    <t>Zkoušení požární ústředny do 32 smyček - podle technických podmínek a specifikací pro daný typ zařízení</t>
  </si>
  <si>
    <t>-168373792</t>
  </si>
  <si>
    <t>355</t>
  </si>
  <si>
    <t>7598045080</t>
  </si>
  <si>
    <t>Zkoušení požární ústředny do 48 smyček - podle technických podmínek a specifikací pro daný typ zařízení</t>
  </si>
  <si>
    <t>-622736316</t>
  </si>
  <si>
    <t>292</t>
  </si>
  <si>
    <t>2131807047</t>
  </si>
  <si>
    <t>321</t>
  </si>
  <si>
    <t>7598095541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</si>
  <si>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</si>
  <si>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805156767</t>
  </si>
  <si>
    <t>322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</si>
  <si>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</si>
  <si>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</si>
  <si>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847563811</t>
  </si>
  <si>
    <t>323</t>
  </si>
  <si>
    <t>7598095544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</si>
  <si>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</si>
  <si>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-473855663</t>
  </si>
  <si>
    <t>324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</si>
  <si>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</si>
  <si>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</si>
  <si>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-12151159</t>
  </si>
  <si>
    <t>325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</si>
  <si>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</si>
  <si>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</si>
  <si>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-1869789802</t>
  </si>
  <si>
    <t>326</t>
  </si>
  <si>
    <t>7598095550</t>
  </si>
  <si>
    <t>Vyhotovení protokolu UTZ pro PZZ bez závor jedna kolej - vykonání prohlídky a zkoušky včetně vyhotovení protokolu podle vyhl. 100/1995 Sb.</t>
  </si>
  <si>
    <t>-134451531</t>
  </si>
  <si>
    <t>327</t>
  </si>
  <si>
    <t>7598095555</t>
  </si>
  <si>
    <t>Vyhotovení protokolu UTZ pro PZZ bez závor dvě a více kolejí - vykonání prohlídky a zkoušky včetně vyhotovení protokolu podle vyhl. 100/1995 Sb.</t>
  </si>
  <si>
    <t>-230706448</t>
  </si>
  <si>
    <t>328</t>
  </si>
  <si>
    <t>7598095560</t>
  </si>
  <si>
    <t>Vyhotovení protokolu UTZ pro PZZ se závorou jedna kolej - vykonání prohlídky a zkoušky včetně vyhotovení protokolu podle vyhl. 100/1995 Sb.</t>
  </si>
  <si>
    <t>-259367196</t>
  </si>
  <si>
    <t>329</t>
  </si>
  <si>
    <t>7598095565</t>
  </si>
  <si>
    <t>Vyhotovení protokolu UTZ pro PZZ se závorou dvě a více kolejí - vykonání prohlídky a zkoušky včetně vyhotovení protokolu podle vyhl. 100/1995 Sb.</t>
  </si>
  <si>
    <t>142271620</t>
  </si>
  <si>
    <t>330</t>
  </si>
  <si>
    <t>7598095570</t>
  </si>
  <si>
    <t>Vyhotovení protokolu UTZ pro TZZ RBP pro jednu kolej - vykonání prohlídky a zkoušky včetně vyhotovení protokolu podle vyhl. 100/1995 Sb.</t>
  </si>
  <si>
    <t>1226452907</t>
  </si>
  <si>
    <t>331</t>
  </si>
  <si>
    <t>7598095575</t>
  </si>
  <si>
    <t>Vyhotovení protokolu UTZ pro TZZ AH bez hradla pro jednu kolej - vykonání prohlídky a zkoušky včetně vyhotovení protokolu podle vyhl. 100/1995 Sb.</t>
  </si>
  <si>
    <t>-1716489470</t>
  </si>
  <si>
    <t>332</t>
  </si>
  <si>
    <t>7598095580</t>
  </si>
  <si>
    <t>Vyhotovení protokolu UTZ pro TZZ AH s hradlem pro jednu kolej - vykonání prohlídky a zkoušky včetně vyhotovení protokolu podle vyhl. 100/1995 Sb.</t>
  </si>
  <si>
    <t>-1843626990</t>
  </si>
  <si>
    <t>333</t>
  </si>
  <si>
    <t>7598095585</t>
  </si>
  <si>
    <t>Vyhotovení protokolu UTZ pro TZZ AB3, AB a ABE pro jednu kolej - vykonání prohlídky a zkoušky včetně vyhotovení protokolu podle vyhl. 100/1995 Sb.</t>
  </si>
  <si>
    <t>-1268100141</t>
  </si>
  <si>
    <t>334</t>
  </si>
  <si>
    <t>7598095590</t>
  </si>
  <si>
    <t>Vyhotovení protokolu UTZ pro TZZ AB3, AB a ABE za každý návěstní bod - vykonání prohlídky a zkoušky včetně vyhotovení protokolu podle vyhl. 100/1995 Sb.</t>
  </si>
  <si>
    <t>959319093</t>
  </si>
  <si>
    <t>335</t>
  </si>
  <si>
    <t>7598095595</t>
  </si>
  <si>
    <t>Vyhotovení protokolu UTZ pro TZZ ETCS L2 jedna RBC - vykonání prohlídky a zkoušky včetně vyhotovení protokolu podle vyhl. 100/1995 Sb.</t>
  </si>
  <si>
    <t>1118585733</t>
  </si>
  <si>
    <t>PS-02 - stavební práce</t>
  </si>
  <si>
    <t>275121111</t>
  </si>
  <si>
    <t>Osazení základových prefabrikovaných železobetonových konstrukcí patek hmotnosti jednotlivě do 5 t</t>
  </si>
  <si>
    <t>CS ÚRS 2019 01</t>
  </si>
  <si>
    <t>1853064269</t>
  </si>
  <si>
    <t>PSC</t>
  </si>
  <si>
    <t xml:space="preserve">Poznámka k souboru cen:_x000d_
1. V cenách jsou započteny i náklady na výškové a směrové vyrovnání dílce, případné doplnění a dorovnání betonového lože._x000d_
2. V cenách nejsou započteny náklady na:_x000d_
a) dodávku železobetonových dílců, tyto dílce se oceňují ve specifikaci,_x000d_
b) vyplnění a těsnění pracovní nebo dilatační spáry dílců základů; tyto práce se oceňují cenami souborů cen 931 99-21 Výplň dilatačních spár z polystyrenu a 931 99-41 Těsnění spáry betonové konstrukce pásy, profily, tmely,_x000d_
c) podkladní vrstvy dílců, tyto se oceňují souborem cen 451 3-511 Podkladní nebo vyrovnávací vrstva z betonu prostého,_x000d_
d) přesuny dílců z meziskládky, tyto se oceňují souborem cen 992 11-4 . Vodorovné přemístění mostních dílců._x000d_
</t>
  </si>
  <si>
    <t>275361221</t>
  </si>
  <si>
    <t>Výztuž základů patek z betonářské oceli 10 216 (E)</t>
  </si>
  <si>
    <t>t</t>
  </si>
  <si>
    <t>1101740972</t>
  </si>
  <si>
    <t xml:space="preserve">Poznámka k souboru cen:_x000d_
1. Ceny platí pro desky rovné, s náběhy, hřibové nebo upnuté do žeber včetně výztuže těchto žeber._x000d_
</t>
  </si>
  <si>
    <t>279113134</t>
  </si>
  <si>
    <t>Základové zdi z tvárnic ztraceného bednění včetně výplně z betonu bez zvláštních nároků na vliv prostředí třídy C 16/20, tloušťky zdiva přes 250 do 300 mm</t>
  </si>
  <si>
    <t>m2</t>
  </si>
  <si>
    <t>-1489430792</t>
  </si>
  <si>
    <t xml:space="preserve">Poznámka k souboru cen:_x000d_
1. V cenách jsou započteny i náklady na dodání a uložení betonu._x000d_
2. V cenách nejsou započteny náklady na dodání a uložení betonářské výztuže; tyto se oceňují cenami souboru cen 279 36- . . Výztuž základových zdí nosných._x000d_
3. Množství jednotek se určuje v m2 plochy zdiva._x000d_
</t>
  </si>
  <si>
    <t>279311951</t>
  </si>
  <si>
    <t>Základové zdi z betonu prostého bez zvláštních nároků na vliv prostředí tř. C 20/25</t>
  </si>
  <si>
    <t>m3</t>
  </si>
  <si>
    <t>-1539122484</t>
  </si>
  <si>
    <t xml:space="preserve">Poznámka k souboru cen:_x000d_
1. V ceně příplatku -5911 jsou započteny náklady na technologické opatření a na ztíženou betonáž pod hladinou pažící bentonitové suspenze a na průběžné odčerpávání suspenze s přepouštěním na určité místo do 20 m, popř. do vany nebo do kalové cisterny k odvozu. Odvoz se oceňuje cenami katalogu 800-2 Zvláštní zakládání objektů._x000d_
2. Hloubení s použitím bentonitové suspenze se oceňuje katalogem 800-1 Zemní práce. Bednění se neoceňuje._x000d_
3. V cenách nejsou započteny náklady na bednění; tyto se oceňují cenami souboru cen 279 35-11 Bednění základových zdí._x000d_
</t>
  </si>
  <si>
    <t>460070134</t>
  </si>
  <si>
    <t>Hloubení nezapažených jam ručně pro ostatní konstrukce s přemístěním výkopku do vzdálenosti 3 m od okraje jámy nebo naložením na dopravní prostředek, včetně zásypu, zhutnění a urovnání povrchu pro základy přístrojových skříní zabezpečovacích zařízení, v hornině třídy 4</t>
  </si>
  <si>
    <t>2132793693</t>
  </si>
  <si>
    <t xml:space="preserve">Poznámka k souboru cen:_x000d_
1. Ceny hloubení jam ručně v hornině třídy 6 a 7 jsou stanoveny za použití pneumatického kladiva._x000d_
</t>
  </si>
  <si>
    <t>460070314</t>
  </si>
  <si>
    <t>Hloubení nezapažených jam ručně pro ostatní konstrukce s přemístěním výkopku do vzdálenosti 3 m od okraje jámy nebo naložením na dopravní prostředek, včetně zásypu, zhutnění a urovnání povrchu pro základy světelných návěstidel stožárových se 4 a více světly, v hornině třídy 4</t>
  </si>
  <si>
    <t>939825125</t>
  </si>
  <si>
    <t>460070324</t>
  </si>
  <si>
    <t>Hloubení nezapažených jam ručně pro ostatní konstrukce s přemístěním výkopku do vzdálenosti 3 m od okraje jámy nebo naložením na dopravní prostředek, včetně zásypu, zhutnění a urovnání povrchu pro základy světelných návěstidel trpasličích nebo výstražníků s 1 až 3 světly , v hornině třídy 4</t>
  </si>
  <si>
    <t>-1381519651</t>
  </si>
  <si>
    <t>460070754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</si>
  <si>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4</t>
  </si>
  <si>
    <t>981274934</t>
  </si>
  <si>
    <t>460071004</t>
  </si>
  <si>
    <t>Hloubení nezapažených jam strojně pro ostatní konstrukce včetně přemístění výkopku do vzdálenosti 3 m od okraje jámy nebo naložení na dopravní prostředek v hornině třídy 4</t>
  </si>
  <si>
    <t>-401480660</t>
  </si>
  <si>
    <t xml:space="preserve">Poznámka k souboru cen:_x000d_
1. Ceny hloubení jam strojně v hornině třídy 6 a 7 jsou stanoveny za použití trhaviny._x000d_
</t>
  </si>
  <si>
    <t>460300002</t>
  </si>
  <si>
    <t>Zásyp jam strojně s uložením výkopku ve vrstvách včetně zhutnění a urovnání povrchu ve volném terénu</t>
  </si>
  <si>
    <t>-1598153371</t>
  </si>
  <si>
    <t xml:space="preserve">Poznámka k souboru cen:_x000d_
1. Ceny 460 30-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</si>
  <si>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460421282</t>
  </si>
  <si>
    <t>Kabelové lože včetně podsypu, zhutnění a urovnání povrchu z prohozeného výkopku tloušťky 5 cm nad kabel zakryté plastovou fólií, šířky lože přes 25 do 50 cm</t>
  </si>
  <si>
    <t>795285659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</si>
  <si>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</si>
  <si>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460650141</t>
  </si>
  <si>
    <t>Vozovky a chodníky zřízení provizorní příjezdové komunikace z panelů silničních včetně úpravy podkladní pláně se štěrkovým ložem</t>
  </si>
  <si>
    <t>-973884542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</si>
  <si>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</si>
  <si>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622142001</t>
  </si>
  <si>
    <t>Potažení vnějších ploch pletivem v ploše nebo pruzích, na plném podkladu sklovláknitým vtlačením do tmelu stěn</t>
  </si>
  <si>
    <t>-1099701965</t>
  </si>
  <si>
    <t xml:space="preserve">Poznámka k souboru cen:_x000d_
1. V cenách -2001 jsou započteny i náklady na tmel._x000d_
</t>
  </si>
  <si>
    <t>622143003</t>
  </si>
  <si>
    <t>Montáž omítkových profilů plastových nebo pozinkovaných, upevněných vtlačením do podkladní vrstvy nebo přibitím rohových s tkaninou</t>
  </si>
  <si>
    <t>-1466356661</t>
  </si>
  <si>
    <t xml:space="preserve">Poznámka k souboru cen:_x000d_
1. V cenách jsou započteny náklady na montáž profilů včetně úchytného materiálu._x000d_
2. V cenách nejsou započteny náklady na dodávku profilů, tyto se oceňují ve specifikaci, ztratné lze stanovit ve výši 5%._x000d_
3. V ceně -3004 nejsou započteny náklady na ochrannou fólii pro okna a dveře; tyto se oceňují cenou 629 99-1012 podle příslušné plochy otvoru._x000d_
</t>
  </si>
  <si>
    <t>961055111</t>
  </si>
  <si>
    <t>Bourání základů z betonu železového</t>
  </si>
  <si>
    <t>-1796447379</t>
  </si>
  <si>
    <t>965011111</t>
  </si>
  <si>
    <t>Demontáž základových prefabrikovaných konstrukcí z betonu železového patek hmotnosti jednotlivě do 5 t</t>
  </si>
  <si>
    <t>1819962683</t>
  </si>
  <si>
    <t xml:space="preserve">Poznámka k souboru cen:_x000d_
1. V cenách jsou započteny náklady na případné odstranění spojovací vrstvy z betonu._x000d_
</t>
  </si>
  <si>
    <t>985131111</t>
  </si>
  <si>
    <t>Očištění ploch stěn, rubu kleneb a podlah tlakovou vodou</t>
  </si>
  <si>
    <t>-616197534</t>
  </si>
  <si>
    <t xml:space="preserve">Poznámka k souboru cen:_x000d_
1. V cenách jsou započteny i náklady na dodání všech hmot._x000d_
2. V cenách očištění ploch pískem jsou započteny i náklady smetení písku dohromady nebo naložení na dopravní prostředek._x000d_
3. V cenách očištění ploch pískem nejsou započteny náklady na odvoz písku, které se oceňují cenami odvozu suti příslušného katalogu pro objekt, na kterém se práce provádí._x000d_
</t>
  </si>
  <si>
    <t>HZS4131</t>
  </si>
  <si>
    <t>Hodinové zúčtovací sazby ostatních profesí obsluha stavebních strojů a zařízení jeřábník</t>
  </si>
  <si>
    <t>hod</t>
  </si>
  <si>
    <t>-1817346550</t>
  </si>
  <si>
    <t>HZS4141</t>
  </si>
  <si>
    <t>Hodinové zúčtovací sazby ostatních profesí obsluha stavebních strojů a zařízení vazač břemen</t>
  </si>
  <si>
    <t>-928403852</t>
  </si>
  <si>
    <t>PS-03 - doprava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</si>
  <si>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</si>
  <si>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</si>
  <si>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-667902833</t>
  </si>
  <si>
    <t>9901000400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</si>
  <si>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</si>
  <si>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2120438203</t>
  </si>
  <si>
    <t>9901000500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</si>
  <si>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</si>
  <si>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1139071116</t>
  </si>
  <si>
    <t>9901000600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</si>
  <si>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</si>
  <si>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743639354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</si>
  <si>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</si>
  <si>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</si>
  <si>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1872041988</t>
  </si>
  <si>
    <t>9901000800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</si>
  <si>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</si>
  <si>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-1074488345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</si>
  <si>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</si>
  <si>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</si>
  <si>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1416281289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</si>
  <si>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</si>
  <si>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</si>
  <si>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-444530471</t>
  </si>
  <si>
    <t>9902100700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</si>
  <si>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</si>
  <si>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-862333924</t>
  </si>
  <si>
    <t>9902100800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</si>
  <si>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</si>
  <si>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1438512450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</si>
  <si>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</si>
  <si>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</si>
  <si>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1803696649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</si>
  <si>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</si>
  <si>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</si>
  <si>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578130162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</si>
  <si>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</si>
  <si>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</si>
  <si>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-155365260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</si>
  <si>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</si>
  <si>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</si>
  <si>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1273914940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</si>
  <si>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</si>
  <si>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</si>
  <si>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1407369684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</si>
  <si>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</si>
  <si>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</si>
  <si>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-1106711611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</si>
  <si>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</si>
  <si>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</si>
  <si>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-35954791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</si>
  <si>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</si>
  <si>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</si>
  <si>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-471448963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</si>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</sst>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20</v>
      </c>
      <c r="AO7" s="20"/>
      <c r="AP7" s="20"/>
      <c r="AQ7" s="20"/>
      <c r="AR7" s="18"/>
      <c r="BE7" s="29"/>
      <c r="BS7" s="15" t="s">
        <v>22</v>
      </c>
    </row>
    <row r="8" s="1" customFormat="1" ht="12" customHeight="1">
      <c r="B8" s="19"/>
      <c r="C8" s="20"/>
      <c r="D8" s="30" t="s">
        <v>23</v>
      </c>
      <c r="E8" s="20"/>
      <c r="F8" s="20"/>
      <c r="G8" s="20"/>
      <c r="H8" s="20"/>
      <c r="I8" s="20"/>
      <c r="J8" s="20"/>
      <c r="K8" s="25" t="s">
        <v>24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25</v>
      </c>
      <c r="AL8" s="20"/>
      <c r="AM8" s="20"/>
      <c r="AN8" s="31" t="s">
        <v>26</v>
      </c>
      <c r="AO8" s="20"/>
      <c r="AP8" s="20"/>
      <c r="AQ8" s="20"/>
      <c r="AR8" s="18"/>
      <c r="BE8" s="29"/>
      <c r="BS8" s="15" t="s">
        <v>27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28</v>
      </c>
    </row>
    <row r="10" s="1" customFormat="1" ht="12" customHeight="1">
      <c r="B10" s="19"/>
      <c r="C10" s="20"/>
      <c r="D10" s="30" t="s">
        <v>29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30</v>
      </c>
      <c r="AL10" s="20"/>
      <c r="AM10" s="20"/>
      <c r="AN10" s="25" t="s">
        <v>20</v>
      </c>
      <c r="AO10" s="20"/>
      <c r="AP10" s="20"/>
      <c r="AQ10" s="20"/>
      <c r="AR10" s="18"/>
      <c r="BE10" s="29"/>
      <c r="BS10" s="15" t="s">
        <v>18</v>
      </c>
    </row>
    <row r="11" s="1" customFormat="1" ht="18.48" customHeight="1">
      <c r="B11" s="19"/>
      <c r="C11" s="20"/>
      <c r="D11" s="20"/>
      <c r="E11" s="25" t="s">
        <v>31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32</v>
      </c>
      <c r="AL11" s="20"/>
      <c r="AM11" s="20"/>
      <c r="AN11" s="25" t="s">
        <v>20</v>
      </c>
      <c r="AO11" s="20"/>
      <c r="AP11" s="20"/>
      <c r="AQ11" s="20"/>
      <c r="AR11" s="18"/>
      <c r="BE11" s="29"/>
      <c r="BS11" s="15" t="s">
        <v>18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s="1" customFormat="1" ht="12" customHeight="1">
      <c r="B13" s="19"/>
      <c r="C13" s="20"/>
      <c r="D13" s="30" t="s">
        <v>33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30</v>
      </c>
      <c r="AL13" s="20"/>
      <c r="AM13" s="20"/>
      <c r="AN13" s="32" t="s">
        <v>34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34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32</v>
      </c>
      <c r="AL14" s="20"/>
      <c r="AM14" s="20"/>
      <c r="AN14" s="32" t="s">
        <v>34</v>
      </c>
      <c r="AO14" s="20"/>
      <c r="AP14" s="20"/>
      <c r="AQ14" s="20"/>
      <c r="AR14" s="18"/>
      <c r="BE14" s="29"/>
      <c r="BS14" s="15" t="s">
        <v>18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35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30</v>
      </c>
      <c r="AL16" s="20"/>
      <c r="AM16" s="20"/>
      <c r="AN16" s="25" t="s">
        <v>20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32</v>
      </c>
      <c r="AL17" s="20"/>
      <c r="AM17" s="20"/>
      <c r="AN17" s="25" t="s">
        <v>20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30</v>
      </c>
      <c r="AL19" s="20"/>
      <c r="AM19" s="20"/>
      <c r="AN19" s="25" t="s">
        <v>20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32</v>
      </c>
      <c r="AL20" s="20"/>
      <c r="AM20" s="20"/>
      <c r="AN20" s="25" t="s">
        <v>20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51" customHeight="1">
      <c r="B23" s="19"/>
      <c r="C23" s="20"/>
      <c r="D23" s="20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45</v>
      </c>
      <c r="E29" s="45"/>
      <c r="F29" s="30" t="s">
        <v>46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47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48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49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50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52</v>
      </c>
      <c r="U35" s="52"/>
      <c r="V35" s="52"/>
      <c r="W35" s="52"/>
      <c r="X35" s="54" t="s">
        <v>53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2020-48_1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Údržba, opravy a odstraňování závad u SSZT 2020 - SSZT Praha západ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23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Praha a Středočeský kraj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25</v>
      </c>
      <c r="AJ47" s="38"/>
      <c r="AK47" s="38"/>
      <c r="AL47" s="38"/>
      <c r="AM47" s="70" t="str">
        <f>IF(AN8= "","",AN8)</f>
        <v>22. 10. 2019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29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Jiří Kejkula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35</v>
      </c>
      <c r="AJ49" s="38"/>
      <c r="AK49" s="38"/>
      <c r="AL49" s="38"/>
      <c r="AM49" s="71" t="str">
        <f>IF(E17="","",E17)</f>
        <v>Zdeněk Hron</v>
      </c>
      <c r="AN49" s="62"/>
      <c r="AO49" s="62"/>
      <c r="AP49" s="62"/>
      <c r="AQ49" s="38"/>
      <c r="AR49" s="42"/>
      <c r="AS49" s="72" t="s">
        <v>55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33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>Zdeněk Hron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56</v>
      </c>
      <c r="D52" s="85"/>
      <c r="E52" s="85"/>
      <c r="F52" s="85"/>
      <c r="G52" s="85"/>
      <c r="H52" s="86"/>
      <c r="I52" s="87" t="s">
        <v>57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58</v>
      </c>
      <c r="AH52" s="85"/>
      <c r="AI52" s="85"/>
      <c r="AJ52" s="85"/>
      <c r="AK52" s="85"/>
      <c r="AL52" s="85"/>
      <c r="AM52" s="85"/>
      <c r="AN52" s="87" t="s">
        <v>59</v>
      </c>
      <c r="AO52" s="85"/>
      <c r="AP52" s="85"/>
      <c r="AQ52" s="89" t="s">
        <v>60</v>
      </c>
      <c r="AR52" s="42"/>
      <c r="AS52" s="90" t="s">
        <v>61</v>
      </c>
      <c r="AT52" s="91" t="s">
        <v>62</v>
      </c>
      <c r="AU52" s="91" t="s">
        <v>63</v>
      </c>
      <c r="AV52" s="91" t="s">
        <v>64</v>
      </c>
      <c r="AW52" s="91" t="s">
        <v>65</v>
      </c>
      <c r="AX52" s="91" t="s">
        <v>66</v>
      </c>
      <c r="AY52" s="91" t="s">
        <v>67</v>
      </c>
      <c r="AZ52" s="91" t="s">
        <v>68</v>
      </c>
      <c r="BA52" s="91" t="s">
        <v>69</v>
      </c>
      <c r="BB52" s="91" t="s">
        <v>70</v>
      </c>
      <c r="BC52" s="91" t="s">
        <v>71</v>
      </c>
      <c r="BD52" s="92" t="s">
        <v>72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20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74</v>
      </c>
      <c r="BT54" s="107" t="s">
        <v>75</v>
      </c>
      <c r="BU54" s="108" t="s">
        <v>76</v>
      </c>
      <c r="BV54" s="107" t="s">
        <v>77</v>
      </c>
      <c r="BW54" s="107" t="s">
        <v>5</v>
      </c>
      <c r="BX54" s="107" t="s">
        <v>78</v>
      </c>
      <c r="CL54" s="107" t="s">
        <v>20</v>
      </c>
    </row>
    <row r="55" s="7" customFormat="1" ht="16.5" customHeight="1">
      <c r="A55" s="7"/>
      <c r="B55" s="109"/>
      <c r="C55" s="110"/>
      <c r="D55" s="111" t="s">
        <v>79</v>
      </c>
      <c r="E55" s="111"/>
      <c r="F55" s="111"/>
      <c r="G55" s="111"/>
      <c r="H55" s="111"/>
      <c r="I55" s="112"/>
      <c r="J55" s="111" t="s">
        <v>80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ROUND(SUM(AG56:AG58),2)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81</v>
      </c>
      <c r="AR55" s="116"/>
      <c r="AS55" s="117">
        <f>ROUND(SUM(AS56:AS58),2)</f>
        <v>0</v>
      </c>
      <c r="AT55" s="118">
        <f>ROUND(SUM(AV55:AW55),2)</f>
        <v>0</v>
      </c>
      <c r="AU55" s="119">
        <f>ROUND(SUM(AU56:AU58),5)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ROUND(SUM(AZ56:AZ58),2)</f>
        <v>0</v>
      </c>
      <c r="BA55" s="118">
        <f>ROUND(SUM(BA56:BA58),2)</f>
        <v>0</v>
      </c>
      <c r="BB55" s="118">
        <f>ROUND(SUM(BB56:BB58),2)</f>
        <v>0</v>
      </c>
      <c r="BC55" s="118">
        <f>ROUND(SUM(BC56:BC58),2)</f>
        <v>0</v>
      </c>
      <c r="BD55" s="120">
        <f>ROUND(SUM(BD56:BD58),2)</f>
        <v>0</v>
      </c>
      <c r="BE55" s="7"/>
      <c r="BS55" s="121" t="s">
        <v>74</v>
      </c>
      <c r="BT55" s="121" t="s">
        <v>22</v>
      </c>
      <c r="BU55" s="121" t="s">
        <v>76</v>
      </c>
      <c r="BV55" s="121" t="s">
        <v>77</v>
      </c>
      <c r="BW55" s="121" t="s">
        <v>82</v>
      </c>
      <c r="BX55" s="121" t="s">
        <v>5</v>
      </c>
      <c r="CL55" s="121" t="s">
        <v>20</v>
      </c>
      <c r="CM55" s="121" t="s">
        <v>83</v>
      </c>
    </row>
    <row r="56" s="4" customFormat="1" ht="16.5" customHeight="1">
      <c r="A56" s="122" t="s">
        <v>84</v>
      </c>
      <c r="B56" s="61"/>
      <c r="C56" s="123"/>
      <c r="D56" s="123"/>
      <c r="E56" s="124" t="s">
        <v>85</v>
      </c>
      <c r="F56" s="124"/>
      <c r="G56" s="124"/>
      <c r="H56" s="124"/>
      <c r="I56" s="124"/>
      <c r="J56" s="123"/>
      <c r="K56" s="124" t="s">
        <v>86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'PS-01 - údržba, opravy a 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87</v>
      </c>
      <c r="AR56" s="63"/>
      <c r="AS56" s="127">
        <v>0</v>
      </c>
      <c r="AT56" s="128">
        <f>ROUND(SUM(AV56:AW56),2)</f>
        <v>0</v>
      </c>
      <c r="AU56" s="129">
        <f>'PS-01 - údržba, opravy a ...'!P88</f>
        <v>0</v>
      </c>
      <c r="AV56" s="128">
        <f>'PS-01 - údržba, opravy a ...'!J35</f>
        <v>0</v>
      </c>
      <c r="AW56" s="128">
        <f>'PS-01 - údržba, opravy a ...'!J36</f>
        <v>0</v>
      </c>
      <c r="AX56" s="128">
        <f>'PS-01 - údržba, opravy a ...'!J37</f>
        <v>0</v>
      </c>
      <c r="AY56" s="128">
        <f>'PS-01 - údržba, opravy a ...'!J38</f>
        <v>0</v>
      </c>
      <c r="AZ56" s="128">
        <f>'PS-01 - údržba, opravy a ...'!F35</f>
        <v>0</v>
      </c>
      <c r="BA56" s="128">
        <f>'PS-01 - údržba, opravy a ...'!F36</f>
        <v>0</v>
      </c>
      <c r="BB56" s="128">
        <f>'PS-01 - údržba, opravy a ...'!F37</f>
        <v>0</v>
      </c>
      <c r="BC56" s="128">
        <f>'PS-01 - údržba, opravy a ...'!F38</f>
        <v>0</v>
      </c>
      <c r="BD56" s="130">
        <f>'PS-01 - údržba, opravy a ...'!F39</f>
        <v>0</v>
      </c>
      <c r="BE56" s="4"/>
      <c r="BT56" s="131" t="s">
        <v>83</v>
      </c>
      <c r="BV56" s="131" t="s">
        <v>77</v>
      </c>
      <c r="BW56" s="131" t="s">
        <v>88</v>
      </c>
      <c r="BX56" s="131" t="s">
        <v>82</v>
      </c>
      <c r="CL56" s="131" t="s">
        <v>20</v>
      </c>
    </row>
    <row r="57" s="4" customFormat="1" ht="16.5" customHeight="1">
      <c r="A57" s="122" t="s">
        <v>84</v>
      </c>
      <c r="B57" s="61"/>
      <c r="C57" s="123"/>
      <c r="D57" s="123"/>
      <c r="E57" s="124" t="s">
        <v>89</v>
      </c>
      <c r="F57" s="124"/>
      <c r="G57" s="124"/>
      <c r="H57" s="124"/>
      <c r="I57" s="124"/>
      <c r="J57" s="123"/>
      <c r="K57" s="124" t="s">
        <v>90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'PS-02 - stavební práce'!J32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87</v>
      </c>
      <c r="AR57" s="63"/>
      <c r="AS57" s="127">
        <v>0</v>
      </c>
      <c r="AT57" s="128">
        <f>ROUND(SUM(AV57:AW57),2)</f>
        <v>0</v>
      </c>
      <c r="AU57" s="129">
        <f>'PS-02 - stavební práce'!P85</f>
        <v>0</v>
      </c>
      <c r="AV57" s="128">
        <f>'PS-02 - stavební práce'!J35</f>
        <v>0</v>
      </c>
      <c r="AW57" s="128">
        <f>'PS-02 - stavební práce'!J36</f>
        <v>0</v>
      </c>
      <c r="AX57" s="128">
        <f>'PS-02 - stavební práce'!J37</f>
        <v>0</v>
      </c>
      <c r="AY57" s="128">
        <f>'PS-02 - stavební práce'!J38</f>
        <v>0</v>
      </c>
      <c r="AZ57" s="128">
        <f>'PS-02 - stavební práce'!F35</f>
        <v>0</v>
      </c>
      <c r="BA57" s="128">
        <f>'PS-02 - stavební práce'!F36</f>
        <v>0</v>
      </c>
      <c r="BB57" s="128">
        <f>'PS-02 - stavební práce'!F37</f>
        <v>0</v>
      </c>
      <c r="BC57" s="128">
        <f>'PS-02 - stavební práce'!F38</f>
        <v>0</v>
      </c>
      <c r="BD57" s="130">
        <f>'PS-02 - stavební práce'!F39</f>
        <v>0</v>
      </c>
      <c r="BE57" s="4"/>
      <c r="BT57" s="131" t="s">
        <v>83</v>
      </c>
      <c r="BV57" s="131" t="s">
        <v>77</v>
      </c>
      <c r="BW57" s="131" t="s">
        <v>91</v>
      </c>
      <c r="BX57" s="131" t="s">
        <v>82</v>
      </c>
      <c r="CL57" s="131" t="s">
        <v>20</v>
      </c>
    </row>
    <row r="58" s="4" customFormat="1" ht="16.5" customHeight="1">
      <c r="A58" s="122" t="s">
        <v>84</v>
      </c>
      <c r="B58" s="61"/>
      <c r="C58" s="123"/>
      <c r="D58" s="123"/>
      <c r="E58" s="124" t="s">
        <v>92</v>
      </c>
      <c r="F58" s="124"/>
      <c r="G58" s="124"/>
      <c r="H58" s="124"/>
      <c r="I58" s="124"/>
      <c r="J58" s="123"/>
      <c r="K58" s="124" t="s">
        <v>93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'PS-03 - doprava'!J32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87</v>
      </c>
      <c r="AR58" s="63"/>
      <c r="AS58" s="132">
        <v>0</v>
      </c>
      <c r="AT58" s="133">
        <f>ROUND(SUM(AV58:AW58),2)</f>
        <v>0</v>
      </c>
      <c r="AU58" s="134">
        <f>'PS-03 - doprava'!P85</f>
        <v>0</v>
      </c>
      <c r="AV58" s="133">
        <f>'PS-03 - doprava'!J35</f>
        <v>0</v>
      </c>
      <c r="AW58" s="133">
        <f>'PS-03 - doprava'!J36</f>
        <v>0</v>
      </c>
      <c r="AX58" s="133">
        <f>'PS-03 - doprava'!J37</f>
        <v>0</v>
      </c>
      <c r="AY58" s="133">
        <f>'PS-03 - doprava'!J38</f>
        <v>0</v>
      </c>
      <c r="AZ58" s="133">
        <f>'PS-03 - doprava'!F35</f>
        <v>0</v>
      </c>
      <c r="BA58" s="133">
        <f>'PS-03 - doprava'!F36</f>
        <v>0</v>
      </c>
      <c r="BB58" s="133">
        <f>'PS-03 - doprava'!F37</f>
        <v>0</v>
      </c>
      <c r="BC58" s="133">
        <f>'PS-03 - doprava'!F38</f>
        <v>0</v>
      </c>
      <c r="BD58" s="135">
        <f>'PS-03 - doprava'!F39</f>
        <v>0</v>
      </c>
      <c r="BE58" s="4"/>
      <c r="BT58" s="131" t="s">
        <v>83</v>
      </c>
      <c r="BV58" s="131" t="s">
        <v>77</v>
      </c>
      <c r="BW58" s="131" t="s">
        <v>94</v>
      </c>
      <c r="BX58" s="131" t="s">
        <v>82</v>
      </c>
      <c r="CL58" s="131" t="s">
        <v>20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QrgyKNOXa6vXKmigHYZKxzUSGvIEsuEPqjOmP078DLaB3tcjamHNjkKqVmP2/46/nO6BJsEZTuL11EckjGiIzA==" hashValue="osZujtJTqtczrm1ZgUhdvVHCrmyjm7uHocNmJZwYK0BDqgwKYSgYH88hrn4iRNyoiX6HwpIfS9EP12U6skjPGg==" algorithmName="SHA-512" password="CC35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</mergeCells>
  <hyperlinks>
    <hyperlink ref="A56" location="'PS-01 - údržba, opravy a ...'!C2" display="/"/>
    <hyperlink ref="A57" location="'PS-02 - stavební práce'!C2" display="/"/>
    <hyperlink ref="A58" location="'PS-03 - doprav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83</v>
      </c>
    </row>
    <row r="4" s="1" customFormat="1" ht="24.96" customHeight="1">
      <c r="B4" s="18"/>
      <c r="D4" s="140" t="s">
        <v>95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stavby'!K6</f>
        <v>Údržba, opravy a odstraňování závad u SSZT 2020 - SSZT Praha západ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96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97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98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99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19</v>
      </c>
      <c r="E13" s="36"/>
      <c r="F13" s="131" t="s">
        <v>20</v>
      </c>
      <c r="G13" s="36"/>
      <c r="H13" s="36"/>
      <c r="I13" s="147" t="s">
        <v>21</v>
      </c>
      <c r="J13" s="131" t="s">
        <v>20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23</v>
      </c>
      <c r="E14" s="36"/>
      <c r="F14" s="131" t="s">
        <v>24</v>
      </c>
      <c r="G14" s="36"/>
      <c r="H14" s="36"/>
      <c r="I14" s="147" t="s">
        <v>25</v>
      </c>
      <c r="J14" s="148" t="str">
        <f>'Rekapitulace stavby'!AN8</f>
        <v>22. 10. 2019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29</v>
      </c>
      <c r="E16" s="36"/>
      <c r="F16" s="36"/>
      <c r="G16" s="36"/>
      <c r="H16" s="36"/>
      <c r="I16" s="147" t="s">
        <v>30</v>
      </c>
      <c r="J16" s="131" t="s">
        <v>20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31</v>
      </c>
      <c r="F17" s="36"/>
      <c r="G17" s="36"/>
      <c r="H17" s="36"/>
      <c r="I17" s="147" t="s">
        <v>32</v>
      </c>
      <c r="J17" s="131" t="s">
        <v>20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33</v>
      </c>
      <c r="E19" s="36"/>
      <c r="F19" s="36"/>
      <c r="G19" s="36"/>
      <c r="H19" s="36"/>
      <c r="I19" s="147" t="s">
        <v>30</v>
      </c>
      <c r="J19" s="31" t="str">
        <f>'Rekapitulace stavby'!AN13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7" t="s">
        <v>32</v>
      </c>
      <c r="J20" s="31" t="str">
        <f>'Rekapitulace stavby'!AN14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35</v>
      </c>
      <c r="E22" s="36"/>
      <c r="F22" s="36"/>
      <c r="G22" s="36"/>
      <c r="H22" s="36"/>
      <c r="I22" s="147" t="s">
        <v>30</v>
      </c>
      <c r="J22" s="131" t="s">
        <v>20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36</v>
      </c>
      <c r="F23" s="36"/>
      <c r="G23" s="36"/>
      <c r="H23" s="36"/>
      <c r="I23" s="147" t="s">
        <v>32</v>
      </c>
      <c r="J23" s="131" t="s">
        <v>20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38</v>
      </c>
      <c r="E25" s="36"/>
      <c r="F25" s="36"/>
      <c r="G25" s="36"/>
      <c r="H25" s="36"/>
      <c r="I25" s="147" t="s">
        <v>30</v>
      </c>
      <c r="J25" s="131" t="s">
        <v>20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7" t="s">
        <v>32</v>
      </c>
      <c r="J26" s="131" t="s">
        <v>20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39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51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41</v>
      </c>
      <c r="E32" s="36"/>
      <c r="F32" s="36"/>
      <c r="G32" s="36"/>
      <c r="H32" s="36"/>
      <c r="I32" s="144"/>
      <c r="J32" s="157">
        <f>ROUND(J88,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43</v>
      </c>
      <c r="G34" s="36"/>
      <c r="H34" s="36"/>
      <c r="I34" s="159" t="s">
        <v>42</v>
      </c>
      <c r="J34" s="158" t="s">
        <v>44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45</v>
      </c>
      <c r="E35" s="142" t="s">
        <v>46</v>
      </c>
      <c r="F35" s="161">
        <f>ROUND((SUM(BE88:BE323)),  2)</f>
        <v>0</v>
      </c>
      <c r="G35" s="36"/>
      <c r="H35" s="36"/>
      <c r="I35" s="162">
        <v>0.20999999999999999</v>
      </c>
      <c r="J35" s="161">
        <f>ROUND(((SUM(BE88:BE323))*I35),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47</v>
      </c>
      <c r="F36" s="161">
        <f>ROUND((SUM(BF88:BF323)),  2)</f>
        <v>0</v>
      </c>
      <c r="G36" s="36"/>
      <c r="H36" s="36"/>
      <c r="I36" s="162">
        <v>0.14999999999999999</v>
      </c>
      <c r="J36" s="161">
        <f>ROUND(((SUM(BF88:BF323))*I36),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48</v>
      </c>
      <c r="F37" s="161">
        <f>ROUND((SUM(BG88:BG323)),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49</v>
      </c>
      <c r="F38" s="161">
        <f>ROUND((SUM(BH88:BH323)),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50</v>
      </c>
      <c r="F39" s="161">
        <f>ROUND((SUM(BI88:BI323)),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100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Údržba, opravy a odstraňování závad u SSZT 2020 - SSZT Praha západ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96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97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98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 xml:space="preserve">PS-01 - údržba, opravy a odstraňování závad 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23</v>
      </c>
      <c r="D56" s="38"/>
      <c r="E56" s="38"/>
      <c r="F56" s="25" t="str">
        <f>F14</f>
        <v>Praha a Středočeský kraj</v>
      </c>
      <c r="G56" s="38"/>
      <c r="H56" s="38"/>
      <c r="I56" s="147" t="s">
        <v>25</v>
      </c>
      <c r="J56" s="70" t="str">
        <f>IF(J14="","",J14)</f>
        <v>22. 10. 2019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29</v>
      </c>
      <c r="D58" s="38"/>
      <c r="E58" s="38"/>
      <c r="F58" s="25" t="str">
        <f>E17</f>
        <v>Jiří Kejkula</v>
      </c>
      <c r="G58" s="38"/>
      <c r="H58" s="38"/>
      <c r="I58" s="147" t="s">
        <v>35</v>
      </c>
      <c r="J58" s="34" t="str">
        <f>E23</f>
        <v>Zdeněk Hron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33</v>
      </c>
      <c r="D59" s="38"/>
      <c r="E59" s="38"/>
      <c r="F59" s="25" t="str">
        <f>IF(E20="","",E20)</f>
        <v>Vyplň údaj</v>
      </c>
      <c r="G59" s="38"/>
      <c r="H59" s="38"/>
      <c r="I59" s="147" t="s">
        <v>38</v>
      </c>
      <c r="J59" s="34" t="str">
        <f>E26</f>
        <v>Zdeněk Hron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101</v>
      </c>
      <c r="D61" s="179"/>
      <c r="E61" s="179"/>
      <c r="F61" s="179"/>
      <c r="G61" s="179"/>
      <c r="H61" s="179"/>
      <c r="I61" s="180"/>
      <c r="J61" s="181" t="s">
        <v>102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73</v>
      </c>
      <c r="D63" s="38"/>
      <c r="E63" s="38"/>
      <c r="F63" s="38"/>
      <c r="G63" s="38"/>
      <c r="H63" s="38"/>
      <c r="I63" s="144"/>
      <c r="J63" s="100">
        <f>J88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103</v>
      </c>
    </row>
    <row r="64" s="9" customFormat="1" ht="24.96" customHeight="1">
      <c r="A64" s="9"/>
      <c r="B64" s="183"/>
      <c r="C64" s="184"/>
      <c r="D64" s="185" t="s">
        <v>104</v>
      </c>
      <c r="E64" s="186"/>
      <c r="F64" s="186"/>
      <c r="G64" s="186"/>
      <c r="H64" s="186"/>
      <c r="I64" s="187"/>
      <c r="J64" s="188">
        <f>J259</f>
        <v>0</v>
      </c>
      <c r="K64" s="184"/>
      <c r="L64" s="18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0"/>
      <c r="C65" s="123"/>
      <c r="D65" s="191" t="s">
        <v>105</v>
      </c>
      <c r="E65" s="192"/>
      <c r="F65" s="192"/>
      <c r="G65" s="192"/>
      <c r="H65" s="192"/>
      <c r="I65" s="193"/>
      <c r="J65" s="194">
        <f>J260</f>
        <v>0</v>
      </c>
      <c r="K65" s="123"/>
      <c r="L65" s="19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83"/>
      <c r="C66" s="184"/>
      <c r="D66" s="185" t="s">
        <v>106</v>
      </c>
      <c r="E66" s="186"/>
      <c r="F66" s="186"/>
      <c r="G66" s="186"/>
      <c r="H66" s="186"/>
      <c r="I66" s="187"/>
      <c r="J66" s="188">
        <f>J273</f>
        <v>0</v>
      </c>
      <c r="K66" s="184"/>
      <c r="L66" s="18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144"/>
      <c r="J67" s="38"/>
      <c r="K67" s="38"/>
      <c r="L67" s="14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173"/>
      <c r="J68" s="58"/>
      <c r="K68" s="58"/>
      <c r="L68" s="14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176"/>
      <c r="J72" s="60"/>
      <c r="K72" s="60"/>
      <c r="L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107</v>
      </c>
      <c r="D73" s="38"/>
      <c r="E73" s="38"/>
      <c r="F73" s="38"/>
      <c r="G73" s="38"/>
      <c r="H73" s="38"/>
      <c r="I73" s="144"/>
      <c r="J73" s="38"/>
      <c r="K73" s="38"/>
      <c r="L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44"/>
      <c r="J74" s="38"/>
      <c r="K74" s="38"/>
      <c r="L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144"/>
      <c r="J75" s="38"/>
      <c r="K75" s="3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177" t="str">
        <f>E7</f>
        <v>Údržba, opravy a odstraňování závad u SSZT 2020 - SSZT Praha západ</v>
      </c>
      <c r="F76" s="30"/>
      <c r="G76" s="30"/>
      <c r="H76" s="30"/>
      <c r="I76" s="144"/>
      <c r="J76" s="38"/>
      <c r="K76" s="38"/>
      <c r="L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1" customFormat="1" ht="12" customHeight="1">
      <c r="B77" s="19"/>
      <c r="C77" s="30" t="s">
        <v>96</v>
      </c>
      <c r="D77" s="20"/>
      <c r="E77" s="20"/>
      <c r="F77" s="20"/>
      <c r="G77" s="20"/>
      <c r="H77" s="20"/>
      <c r="I77" s="136"/>
      <c r="J77" s="20"/>
      <c r="K77" s="20"/>
      <c r="L77" s="18"/>
    </row>
    <row r="78" s="2" customFormat="1" ht="16.5" customHeight="1">
      <c r="A78" s="36"/>
      <c r="B78" s="37"/>
      <c r="C78" s="38"/>
      <c r="D78" s="38"/>
      <c r="E78" s="177" t="s">
        <v>97</v>
      </c>
      <c r="F78" s="38"/>
      <c r="G78" s="38"/>
      <c r="H78" s="38"/>
      <c r="I78" s="144"/>
      <c r="J78" s="38"/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98</v>
      </c>
      <c r="D79" s="38"/>
      <c r="E79" s="38"/>
      <c r="F79" s="38"/>
      <c r="G79" s="38"/>
      <c r="H79" s="38"/>
      <c r="I79" s="144"/>
      <c r="J79" s="38"/>
      <c r="K79" s="38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67" t="str">
        <f>E11</f>
        <v xml:space="preserve">PS-01 - údržba, opravy a odstraňování závad </v>
      </c>
      <c r="F80" s="38"/>
      <c r="G80" s="38"/>
      <c r="H80" s="38"/>
      <c r="I80" s="144"/>
      <c r="J80" s="38"/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144"/>
      <c r="J81" s="38"/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23</v>
      </c>
      <c r="D82" s="38"/>
      <c r="E82" s="38"/>
      <c r="F82" s="25" t="str">
        <f>F14</f>
        <v>Praha a Středočeský kraj</v>
      </c>
      <c r="G82" s="38"/>
      <c r="H82" s="38"/>
      <c r="I82" s="147" t="s">
        <v>25</v>
      </c>
      <c r="J82" s="70" t="str">
        <f>IF(J14="","",J14)</f>
        <v>22. 10. 2019</v>
      </c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4"/>
      <c r="J83" s="38"/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29</v>
      </c>
      <c r="D84" s="38"/>
      <c r="E84" s="38"/>
      <c r="F84" s="25" t="str">
        <f>E17</f>
        <v>Jiří Kejkula</v>
      </c>
      <c r="G84" s="38"/>
      <c r="H84" s="38"/>
      <c r="I84" s="147" t="s">
        <v>35</v>
      </c>
      <c r="J84" s="34" t="str">
        <f>E23</f>
        <v>Zdeněk Hron</v>
      </c>
      <c r="K84" s="38"/>
      <c r="L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33</v>
      </c>
      <c r="D85" s="38"/>
      <c r="E85" s="38"/>
      <c r="F85" s="25" t="str">
        <f>IF(E20="","",E20)</f>
        <v>Vyplň údaj</v>
      </c>
      <c r="G85" s="38"/>
      <c r="H85" s="38"/>
      <c r="I85" s="147" t="s">
        <v>38</v>
      </c>
      <c r="J85" s="34" t="str">
        <f>E26</f>
        <v>Zdeněk Hron</v>
      </c>
      <c r="K85" s="38"/>
      <c r="L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0.32" customHeight="1">
      <c r="A86" s="36"/>
      <c r="B86" s="37"/>
      <c r="C86" s="38"/>
      <c r="D86" s="38"/>
      <c r="E86" s="38"/>
      <c r="F86" s="38"/>
      <c r="G86" s="38"/>
      <c r="H86" s="38"/>
      <c r="I86" s="144"/>
      <c r="J86" s="38"/>
      <c r="K86" s="38"/>
      <c r="L86" s="14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1" customFormat="1" ht="29.28" customHeight="1">
      <c r="A87" s="196"/>
      <c r="B87" s="197"/>
      <c r="C87" s="198" t="s">
        <v>108</v>
      </c>
      <c r="D87" s="199" t="s">
        <v>60</v>
      </c>
      <c r="E87" s="199" t="s">
        <v>56</v>
      </c>
      <c r="F87" s="199" t="s">
        <v>57</v>
      </c>
      <c r="G87" s="199" t="s">
        <v>109</v>
      </c>
      <c r="H87" s="199" t="s">
        <v>110</v>
      </c>
      <c r="I87" s="200" t="s">
        <v>111</v>
      </c>
      <c r="J87" s="199" t="s">
        <v>102</v>
      </c>
      <c r="K87" s="201" t="s">
        <v>112</v>
      </c>
      <c r="L87" s="202"/>
      <c r="M87" s="90" t="s">
        <v>20</v>
      </c>
      <c r="N87" s="91" t="s">
        <v>45</v>
      </c>
      <c r="O87" s="91" t="s">
        <v>113</v>
      </c>
      <c r="P87" s="91" t="s">
        <v>114</v>
      </c>
      <c r="Q87" s="91" t="s">
        <v>115</v>
      </c>
      <c r="R87" s="91" t="s">
        <v>116</v>
      </c>
      <c r="S87" s="91" t="s">
        <v>117</v>
      </c>
      <c r="T87" s="92" t="s">
        <v>118</v>
      </c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</row>
    <row r="88" s="2" customFormat="1" ht="22.8" customHeight="1">
      <c r="A88" s="36"/>
      <c r="B88" s="37"/>
      <c r="C88" s="97" t="s">
        <v>119</v>
      </c>
      <c r="D88" s="38"/>
      <c r="E88" s="38"/>
      <c r="F88" s="38"/>
      <c r="G88" s="38"/>
      <c r="H88" s="38"/>
      <c r="I88" s="144"/>
      <c r="J88" s="203">
        <f>BK88</f>
        <v>0</v>
      </c>
      <c r="K88" s="38"/>
      <c r="L88" s="42"/>
      <c r="M88" s="93"/>
      <c r="N88" s="204"/>
      <c r="O88" s="94"/>
      <c r="P88" s="205">
        <f>P89+SUM(P90:P259)+P273</f>
        <v>0</v>
      </c>
      <c r="Q88" s="94"/>
      <c r="R88" s="205">
        <f>R89+SUM(R90:R259)+R273</f>
        <v>0</v>
      </c>
      <c r="S88" s="94"/>
      <c r="T88" s="206">
        <f>T89+SUM(T90:T259)+T273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74</v>
      </c>
      <c r="AU88" s="15" t="s">
        <v>103</v>
      </c>
      <c r="BK88" s="207">
        <f>BK89+SUM(BK90:BK259)+BK273</f>
        <v>0</v>
      </c>
    </row>
    <row r="89" s="2" customFormat="1" ht="24" customHeight="1">
      <c r="A89" s="36"/>
      <c r="B89" s="37"/>
      <c r="C89" s="208" t="s">
        <v>120</v>
      </c>
      <c r="D89" s="208" t="s">
        <v>121</v>
      </c>
      <c r="E89" s="209" t="s">
        <v>122</v>
      </c>
      <c r="F89" s="210" t="s">
        <v>123</v>
      </c>
      <c r="G89" s="211" t="s">
        <v>124</v>
      </c>
      <c r="H89" s="212">
        <v>5</v>
      </c>
      <c r="I89" s="213"/>
      <c r="J89" s="214">
        <f>ROUND(I89*H89,2)</f>
        <v>0</v>
      </c>
      <c r="K89" s="210" t="s">
        <v>125</v>
      </c>
      <c r="L89" s="42"/>
      <c r="M89" s="215" t="s">
        <v>20</v>
      </c>
      <c r="N89" s="216" t="s">
        <v>46</v>
      </c>
      <c r="O89" s="82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9" t="s">
        <v>126</v>
      </c>
      <c r="AT89" s="219" t="s">
        <v>121</v>
      </c>
      <c r="AU89" s="219" t="s">
        <v>75</v>
      </c>
      <c r="AY89" s="15" t="s">
        <v>127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5" t="s">
        <v>22</v>
      </c>
      <c r="BK89" s="220">
        <f>ROUND(I89*H89,2)</f>
        <v>0</v>
      </c>
      <c r="BL89" s="15" t="s">
        <v>126</v>
      </c>
      <c r="BM89" s="219" t="s">
        <v>128</v>
      </c>
    </row>
    <row r="90" s="2" customFormat="1" ht="24" customHeight="1">
      <c r="A90" s="36"/>
      <c r="B90" s="37"/>
      <c r="C90" s="208" t="s">
        <v>129</v>
      </c>
      <c r="D90" s="208" t="s">
        <v>121</v>
      </c>
      <c r="E90" s="209" t="s">
        <v>130</v>
      </c>
      <c r="F90" s="210" t="s">
        <v>131</v>
      </c>
      <c r="G90" s="211" t="s">
        <v>124</v>
      </c>
      <c r="H90" s="212">
        <v>5</v>
      </c>
      <c r="I90" s="213"/>
      <c r="J90" s="214">
        <f>ROUND(I90*H90,2)</f>
        <v>0</v>
      </c>
      <c r="K90" s="210" t="s">
        <v>125</v>
      </c>
      <c r="L90" s="42"/>
      <c r="M90" s="215" t="s">
        <v>20</v>
      </c>
      <c r="N90" s="216" t="s">
        <v>46</v>
      </c>
      <c r="O90" s="82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9" t="s">
        <v>126</v>
      </c>
      <c r="AT90" s="219" t="s">
        <v>121</v>
      </c>
      <c r="AU90" s="219" t="s">
        <v>75</v>
      </c>
      <c r="AY90" s="15" t="s">
        <v>127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5" t="s">
        <v>22</v>
      </c>
      <c r="BK90" s="220">
        <f>ROUND(I90*H90,2)</f>
        <v>0</v>
      </c>
      <c r="BL90" s="15" t="s">
        <v>126</v>
      </c>
      <c r="BM90" s="219" t="s">
        <v>132</v>
      </c>
    </row>
    <row r="91" s="2" customFormat="1" ht="24" customHeight="1">
      <c r="A91" s="36"/>
      <c r="B91" s="37"/>
      <c r="C91" s="208" t="s">
        <v>133</v>
      </c>
      <c r="D91" s="208" t="s">
        <v>121</v>
      </c>
      <c r="E91" s="209" t="s">
        <v>134</v>
      </c>
      <c r="F91" s="210" t="s">
        <v>135</v>
      </c>
      <c r="G91" s="211" t="s">
        <v>124</v>
      </c>
      <c r="H91" s="212">
        <v>2</v>
      </c>
      <c r="I91" s="213"/>
      <c r="J91" s="214">
        <f>ROUND(I91*H91,2)</f>
        <v>0</v>
      </c>
      <c r="K91" s="210" t="s">
        <v>125</v>
      </c>
      <c r="L91" s="42"/>
      <c r="M91" s="215" t="s">
        <v>20</v>
      </c>
      <c r="N91" s="216" t="s">
        <v>46</v>
      </c>
      <c r="O91" s="82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9" t="s">
        <v>126</v>
      </c>
      <c r="AT91" s="219" t="s">
        <v>121</v>
      </c>
      <c r="AU91" s="219" t="s">
        <v>75</v>
      </c>
      <c r="AY91" s="15" t="s">
        <v>127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5" t="s">
        <v>22</v>
      </c>
      <c r="BK91" s="220">
        <f>ROUND(I91*H91,2)</f>
        <v>0</v>
      </c>
      <c r="BL91" s="15" t="s">
        <v>126</v>
      </c>
      <c r="BM91" s="219" t="s">
        <v>136</v>
      </c>
    </row>
    <row r="92" s="2" customFormat="1" ht="24" customHeight="1">
      <c r="A92" s="36"/>
      <c r="B92" s="37"/>
      <c r="C92" s="208" t="s">
        <v>137</v>
      </c>
      <c r="D92" s="208" t="s">
        <v>121</v>
      </c>
      <c r="E92" s="209" t="s">
        <v>138</v>
      </c>
      <c r="F92" s="210" t="s">
        <v>139</v>
      </c>
      <c r="G92" s="211" t="s">
        <v>124</v>
      </c>
      <c r="H92" s="212">
        <v>5</v>
      </c>
      <c r="I92" s="213"/>
      <c r="J92" s="214">
        <f>ROUND(I92*H92,2)</f>
        <v>0</v>
      </c>
      <c r="K92" s="210" t="s">
        <v>125</v>
      </c>
      <c r="L92" s="42"/>
      <c r="M92" s="215" t="s">
        <v>20</v>
      </c>
      <c r="N92" s="216" t="s">
        <v>46</v>
      </c>
      <c r="O92" s="82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9" t="s">
        <v>126</v>
      </c>
      <c r="AT92" s="219" t="s">
        <v>121</v>
      </c>
      <c r="AU92" s="219" t="s">
        <v>75</v>
      </c>
      <c r="AY92" s="15" t="s">
        <v>127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5" t="s">
        <v>22</v>
      </c>
      <c r="BK92" s="220">
        <f>ROUND(I92*H92,2)</f>
        <v>0</v>
      </c>
      <c r="BL92" s="15" t="s">
        <v>126</v>
      </c>
      <c r="BM92" s="219" t="s">
        <v>140</v>
      </c>
    </row>
    <row r="93" s="2" customFormat="1" ht="24" customHeight="1">
      <c r="A93" s="36"/>
      <c r="B93" s="37"/>
      <c r="C93" s="208" t="s">
        <v>141</v>
      </c>
      <c r="D93" s="208" t="s">
        <v>121</v>
      </c>
      <c r="E93" s="209" t="s">
        <v>142</v>
      </c>
      <c r="F93" s="210" t="s">
        <v>143</v>
      </c>
      <c r="G93" s="211" t="s">
        <v>124</v>
      </c>
      <c r="H93" s="212">
        <v>5</v>
      </c>
      <c r="I93" s="213"/>
      <c r="J93" s="214">
        <f>ROUND(I93*H93,2)</f>
        <v>0</v>
      </c>
      <c r="K93" s="210" t="s">
        <v>125</v>
      </c>
      <c r="L93" s="42"/>
      <c r="M93" s="215" t="s">
        <v>20</v>
      </c>
      <c r="N93" s="216" t="s">
        <v>46</v>
      </c>
      <c r="O93" s="82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9" t="s">
        <v>126</v>
      </c>
      <c r="AT93" s="219" t="s">
        <v>121</v>
      </c>
      <c r="AU93" s="219" t="s">
        <v>75</v>
      </c>
      <c r="AY93" s="15" t="s">
        <v>127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5" t="s">
        <v>22</v>
      </c>
      <c r="BK93" s="220">
        <f>ROUND(I93*H93,2)</f>
        <v>0</v>
      </c>
      <c r="BL93" s="15" t="s">
        <v>126</v>
      </c>
      <c r="BM93" s="219" t="s">
        <v>144</v>
      </c>
    </row>
    <row r="94" s="2" customFormat="1" ht="24" customHeight="1">
      <c r="A94" s="36"/>
      <c r="B94" s="37"/>
      <c r="C94" s="208" t="s">
        <v>145</v>
      </c>
      <c r="D94" s="208" t="s">
        <v>121</v>
      </c>
      <c r="E94" s="209" t="s">
        <v>146</v>
      </c>
      <c r="F94" s="210" t="s">
        <v>147</v>
      </c>
      <c r="G94" s="211" t="s">
        <v>124</v>
      </c>
      <c r="H94" s="212">
        <v>5</v>
      </c>
      <c r="I94" s="213"/>
      <c r="J94" s="214">
        <f>ROUND(I94*H94,2)</f>
        <v>0</v>
      </c>
      <c r="K94" s="210" t="s">
        <v>125</v>
      </c>
      <c r="L94" s="42"/>
      <c r="M94" s="215" t="s">
        <v>20</v>
      </c>
      <c r="N94" s="216" t="s">
        <v>46</v>
      </c>
      <c r="O94" s="82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9" t="s">
        <v>126</v>
      </c>
      <c r="AT94" s="219" t="s">
        <v>121</v>
      </c>
      <c r="AU94" s="219" t="s">
        <v>75</v>
      </c>
      <c r="AY94" s="15" t="s">
        <v>127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5" t="s">
        <v>22</v>
      </c>
      <c r="BK94" s="220">
        <f>ROUND(I94*H94,2)</f>
        <v>0</v>
      </c>
      <c r="BL94" s="15" t="s">
        <v>126</v>
      </c>
      <c r="BM94" s="219" t="s">
        <v>148</v>
      </c>
    </row>
    <row r="95" s="2" customFormat="1" ht="36" customHeight="1">
      <c r="A95" s="36"/>
      <c r="B95" s="37"/>
      <c r="C95" s="208" t="s">
        <v>149</v>
      </c>
      <c r="D95" s="208" t="s">
        <v>121</v>
      </c>
      <c r="E95" s="209" t="s">
        <v>150</v>
      </c>
      <c r="F95" s="210" t="s">
        <v>151</v>
      </c>
      <c r="G95" s="211" t="s">
        <v>124</v>
      </c>
      <c r="H95" s="212">
        <v>5</v>
      </c>
      <c r="I95" s="213"/>
      <c r="J95" s="214">
        <f>ROUND(I95*H95,2)</f>
        <v>0</v>
      </c>
      <c r="K95" s="210" t="s">
        <v>125</v>
      </c>
      <c r="L95" s="42"/>
      <c r="M95" s="215" t="s">
        <v>20</v>
      </c>
      <c r="N95" s="216" t="s">
        <v>46</v>
      </c>
      <c r="O95" s="82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9" t="s">
        <v>126</v>
      </c>
      <c r="AT95" s="219" t="s">
        <v>121</v>
      </c>
      <c r="AU95" s="219" t="s">
        <v>75</v>
      </c>
      <c r="AY95" s="15" t="s">
        <v>127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5" t="s">
        <v>22</v>
      </c>
      <c r="BK95" s="220">
        <f>ROUND(I95*H95,2)</f>
        <v>0</v>
      </c>
      <c r="BL95" s="15" t="s">
        <v>126</v>
      </c>
      <c r="BM95" s="219" t="s">
        <v>152</v>
      </c>
    </row>
    <row r="96" s="2" customFormat="1" ht="48" customHeight="1">
      <c r="A96" s="36"/>
      <c r="B96" s="37"/>
      <c r="C96" s="208" t="s">
        <v>153</v>
      </c>
      <c r="D96" s="208" t="s">
        <v>121</v>
      </c>
      <c r="E96" s="209" t="s">
        <v>154</v>
      </c>
      <c r="F96" s="210" t="s">
        <v>155</v>
      </c>
      <c r="G96" s="211" t="s">
        <v>156</v>
      </c>
      <c r="H96" s="212">
        <v>5</v>
      </c>
      <c r="I96" s="213"/>
      <c r="J96" s="214">
        <f>ROUND(I96*H96,2)</f>
        <v>0</v>
      </c>
      <c r="K96" s="210" t="s">
        <v>125</v>
      </c>
      <c r="L96" s="42"/>
      <c r="M96" s="215" t="s">
        <v>20</v>
      </c>
      <c r="N96" s="216" t="s">
        <v>46</v>
      </c>
      <c r="O96" s="82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9" t="s">
        <v>126</v>
      </c>
      <c r="AT96" s="219" t="s">
        <v>121</v>
      </c>
      <c r="AU96" s="219" t="s">
        <v>75</v>
      </c>
      <c r="AY96" s="15" t="s">
        <v>127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5" t="s">
        <v>22</v>
      </c>
      <c r="BK96" s="220">
        <f>ROUND(I96*H96,2)</f>
        <v>0</v>
      </c>
      <c r="BL96" s="15" t="s">
        <v>126</v>
      </c>
      <c r="BM96" s="219" t="s">
        <v>157</v>
      </c>
    </row>
    <row r="97" s="2" customFormat="1" ht="48" customHeight="1">
      <c r="A97" s="36"/>
      <c r="B97" s="37"/>
      <c r="C97" s="208" t="s">
        <v>158</v>
      </c>
      <c r="D97" s="208" t="s">
        <v>121</v>
      </c>
      <c r="E97" s="209" t="s">
        <v>159</v>
      </c>
      <c r="F97" s="210" t="s">
        <v>160</v>
      </c>
      <c r="G97" s="211" t="s">
        <v>156</v>
      </c>
      <c r="H97" s="212">
        <v>5</v>
      </c>
      <c r="I97" s="213"/>
      <c r="J97" s="214">
        <f>ROUND(I97*H97,2)</f>
        <v>0</v>
      </c>
      <c r="K97" s="210" t="s">
        <v>125</v>
      </c>
      <c r="L97" s="42"/>
      <c r="M97" s="215" t="s">
        <v>20</v>
      </c>
      <c r="N97" s="216" t="s">
        <v>46</v>
      </c>
      <c r="O97" s="82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9" t="s">
        <v>126</v>
      </c>
      <c r="AT97" s="219" t="s">
        <v>121</v>
      </c>
      <c r="AU97" s="219" t="s">
        <v>75</v>
      </c>
      <c r="AY97" s="15" t="s">
        <v>127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5" t="s">
        <v>22</v>
      </c>
      <c r="BK97" s="220">
        <f>ROUND(I97*H97,2)</f>
        <v>0</v>
      </c>
      <c r="BL97" s="15" t="s">
        <v>126</v>
      </c>
      <c r="BM97" s="219" t="s">
        <v>161</v>
      </c>
    </row>
    <row r="98" s="2" customFormat="1" ht="48" customHeight="1">
      <c r="A98" s="36"/>
      <c r="B98" s="37"/>
      <c r="C98" s="208" t="s">
        <v>162</v>
      </c>
      <c r="D98" s="208" t="s">
        <v>121</v>
      </c>
      <c r="E98" s="209" t="s">
        <v>163</v>
      </c>
      <c r="F98" s="210" t="s">
        <v>164</v>
      </c>
      <c r="G98" s="211" t="s">
        <v>156</v>
      </c>
      <c r="H98" s="212">
        <v>5</v>
      </c>
      <c r="I98" s="213"/>
      <c r="J98" s="214">
        <f>ROUND(I98*H98,2)</f>
        <v>0</v>
      </c>
      <c r="K98" s="210" t="s">
        <v>125</v>
      </c>
      <c r="L98" s="42"/>
      <c r="M98" s="215" t="s">
        <v>20</v>
      </c>
      <c r="N98" s="216" t="s">
        <v>46</v>
      </c>
      <c r="O98" s="82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9" t="s">
        <v>126</v>
      </c>
      <c r="AT98" s="219" t="s">
        <v>121</v>
      </c>
      <c r="AU98" s="219" t="s">
        <v>75</v>
      </c>
      <c r="AY98" s="15" t="s">
        <v>127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5" t="s">
        <v>22</v>
      </c>
      <c r="BK98" s="220">
        <f>ROUND(I98*H98,2)</f>
        <v>0</v>
      </c>
      <c r="BL98" s="15" t="s">
        <v>126</v>
      </c>
      <c r="BM98" s="219" t="s">
        <v>165</v>
      </c>
    </row>
    <row r="99" s="2" customFormat="1" ht="48" customHeight="1">
      <c r="A99" s="36"/>
      <c r="B99" s="37"/>
      <c r="C99" s="208" t="s">
        <v>166</v>
      </c>
      <c r="D99" s="208" t="s">
        <v>121</v>
      </c>
      <c r="E99" s="209" t="s">
        <v>167</v>
      </c>
      <c r="F99" s="210" t="s">
        <v>168</v>
      </c>
      <c r="G99" s="211" t="s">
        <v>156</v>
      </c>
      <c r="H99" s="212">
        <v>5</v>
      </c>
      <c r="I99" s="213"/>
      <c r="J99" s="214">
        <f>ROUND(I99*H99,2)</f>
        <v>0</v>
      </c>
      <c r="K99" s="210" t="s">
        <v>125</v>
      </c>
      <c r="L99" s="42"/>
      <c r="M99" s="215" t="s">
        <v>20</v>
      </c>
      <c r="N99" s="216" t="s">
        <v>46</v>
      </c>
      <c r="O99" s="82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9" t="s">
        <v>126</v>
      </c>
      <c r="AT99" s="219" t="s">
        <v>121</v>
      </c>
      <c r="AU99" s="219" t="s">
        <v>75</v>
      </c>
      <c r="AY99" s="15" t="s">
        <v>127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5" t="s">
        <v>22</v>
      </c>
      <c r="BK99" s="220">
        <f>ROUND(I99*H99,2)</f>
        <v>0</v>
      </c>
      <c r="BL99" s="15" t="s">
        <v>126</v>
      </c>
      <c r="BM99" s="219" t="s">
        <v>169</v>
      </c>
    </row>
    <row r="100" s="2" customFormat="1" ht="24" customHeight="1">
      <c r="A100" s="36"/>
      <c r="B100" s="37"/>
      <c r="C100" s="208" t="s">
        <v>170</v>
      </c>
      <c r="D100" s="208" t="s">
        <v>121</v>
      </c>
      <c r="E100" s="209" t="s">
        <v>171</v>
      </c>
      <c r="F100" s="210" t="s">
        <v>172</v>
      </c>
      <c r="G100" s="211" t="s">
        <v>124</v>
      </c>
      <c r="H100" s="212">
        <v>10</v>
      </c>
      <c r="I100" s="213"/>
      <c r="J100" s="214">
        <f>ROUND(I100*H100,2)</f>
        <v>0</v>
      </c>
      <c r="K100" s="210" t="s">
        <v>125</v>
      </c>
      <c r="L100" s="42"/>
      <c r="M100" s="215" t="s">
        <v>20</v>
      </c>
      <c r="N100" s="216" t="s">
        <v>46</v>
      </c>
      <c r="O100" s="82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9" t="s">
        <v>126</v>
      </c>
      <c r="AT100" s="219" t="s">
        <v>121</v>
      </c>
      <c r="AU100" s="219" t="s">
        <v>75</v>
      </c>
      <c r="AY100" s="15" t="s">
        <v>127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5" t="s">
        <v>22</v>
      </c>
      <c r="BK100" s="220">
        <f>ROUND(I100*H100,2)</f>
        <v>0</v>
      </c>
      <c r="BL100" s="15" t="s">
        <v>126</v>
      </c>
      <c r="BM100" s="219" t="s">
        <v>173</v>
      </c>
    </row>
    <row r="101" s="2" customFormat="1" ht="36" customHeight="1">
      <c r="A101" s="36"/>
      <c r="B101" s="37"/>
      <c r="C101" s="208" t="s">
        <v>174</v>
      </c>
      <c r="D101" s="208" t="s">
        <v>121</v>
      </c>
      <c r="E101" s="209" t="s">
        <v>175</v>
      </c>
      <c r="F101" s="210" t="s">
        <v>176</v>
      </c>
      <c r="G101" s="211" t="s">
        <v>124</v>
      </c>
      <c r="H101" s="212">
        <v>10</v>
      </c>
      <c r="I101" s="213"/>
      <c r="J101" s="214">
        <f>ROUND(I101*H101,2)</f>
        <v>0</v>
      </c>
      <c r="K101" s="210" t="s">
        <v>125</v>
      </c>
      <c r="L101" s="42"/>
      <c r="M101" s="215" t="s">
        <v>20</v>
      </c>
      <c r="N101" s="216" t="s">
        <v>46</v>
      </c>
      <c r="O101" s="82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9" t="s">
        <v>126</v>
      </c>
      <c r="AT101" s="219" t="s">
        <v>121</v>
      </c>
      <c r="AU101" s="219" t="s">
        <v>75</v>
      </c>
      <c r="AY101" s="15" t="s">
        <v>127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5" t="s">
        <v>22</v>
      </c>
      <c r="BK101" s="220">
        <f>ROUND(I101*H101,2)</f>
        <v>0</v>
      </c>
      <c r="BL101" s="15" t="s">
        <v>126</v>
      </c>
      <c r="BM101" s="219" t="s">
        <v>177</v>
      </c>
    </row>
    <row r="102" s="2" customFormat="1" ht="36" customHeight="1">
      <c r="A102" s="36"/>
      <c r="B102" s="37"/>
      <c r="C102" s="208" t="s">
        <v>178</v>
      </c>
      <c r="D102" s="208" t="s">
        <v>121</v>
      </c>
      <c r="E102" s="209" t="s">
        <v>179</v>
      </c>
      <c r="F102" s="210" t="s">
        <v>180</v>
      </c>
      <c r="G102" s="211" t="s">
        <v>124</v>
      </c>
      <c r="H102" s="212">
        <v>10</v>
      </c>
      <c r="I102" s="213"/>
      <c r="J102" s="214">
        <f>ROUND(I102*H102,2)</f>
        <v>0</v>
      </c>
      <c r="K102" s="210" t="s">
        <v>125</v>
      </c>
      <c r="L102" s="42"/>
      <c r="M102" s="215" t="s">
        <v>20</v>
      </c>
      <c r="N102" s="216" t="s">
        <v>46</v>
      </c>
      <c r="O102" s="82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9" t="s">
        <v>126</v>
      </c>
      <c r="AT102" s="219" t="s">
        <v>121</v>
      </c>
      <c r="AU102" s="219" t="s">
        <v>75</v>
      </c>
      <c r="AY102" s="15" t="s">
        <v>127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5" t="s">
        <v>22</v>
      </c>
      <c r="BK102" s="220">
        <f>ROUND(I102*H102,2)</f>
        <v>0</v>
      </c>
      <c r="BL102" s="15" t="s">
        <v>126</v>
      </c>
      <c r="BM102" s="219" t="s">
        <v>181</v>
      </c>
    </row>
    <row r="103" s="2" customFormat="1" ht="36" customHeight="1">
      <c r="A103" s="36"/>
      <c r="B103" s="37"/>
      <c r="C103" s="208" t="s">
        <v>182</v>
      </c>
      <c r="D103" s="208" t="s">
        <v>121</v>
      </c>
      <c r="E103" s="209" t="s">
        <v>183</v>
      </c>
      <c r="F103" s="210" t="s">
        <v>184</v>
      </c>
      <c r="G103" s="211" t="s">
        <v>124</v>
      </c>
      <c r="H103" s="212">
        <v>10</v>
      </c>
      <c r="I103" s="213"/>
      <c r="J103" s="214">
        <f>ROUND(I103*H103,2)</f>
        <v>0</v>
      </c>
      <c r="K103" s="210" t="s">
        <v>125</v>
      </c>
      <c r="L103" s="42"/>
      <c r="M103" s="215" t="s">
        <v>20</v>
      </c>
      <c r="N103" s="216" t="s">
        <v>46</v>
      </c>
      <c r="O103" s="82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9" t="s">
        <v>126</v>
      </c>
      <c r="AT103" s="219" t="s">
        <v>121</v>
      </c>
      <c r="AU103" s="219" t="s">
        <v>75</v>
      </c>
      <c r="AY103" s="15" t="s">
        <v>127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5" t="s">
        <v>22</v>
      </c>
      <c r="BK103" s="220">
        <f>ROUND(I103*H103,2)</f>
        <v>0</v>
      </c>
      <c r="BL103" s="15" t="s">
        <v>126</v>
      </c>
      <c r="BM103" s="219" t="s">
        <v>185</v>
      </c>
    </row>
    <row r="104" s="2" customFormat="1" ht="36" customHeight="1">
      <c r="A104" s="36"/>
      <c r="B104" s="37"/>
      <c r="C104" s="208" t="s">
        <v>186</v>
      </c>
      <c r="D104" s="208" t="s">
        <v>121</v>
      </c>
      <c r="E104" s="209" t="s">
        <v>187</v>
      </c>
      <c r="F104" s="210" t="s">
        <v>188</v>
      </c>
      <c r="G104" s="211" t="s">
        <v>124</v>
      </c>
      <c r="H104" s="212">
        <v>10</v>
      </c>
      <c r="I104" s="213"/>
      <c r="J104" s="214">
        <f>ROUND(I104*H104,2)</f>
        <v>0</v>
      </c>
      <c r="K104" s="210" t="s">
        <v>125</v>
      </c>
      <c r="L104" s="42"/>
      <c r="M104" s="215" t="s">
        <v>20</v>
      </c>
      <c r="N104" s="216" t="s">
        <v>46</v>
      </c>
      <c r="O104" s="82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9" t="s">
        <v>126</v>
      </c>
      <c r="AT104" s="219" t="s">
        <v>121</v>
      </c>
      <c r="AU104" s="219" t="s">
        <v>75</v>
      </c>
      <c r="AY104" s="15" t="s">
        <v>127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5" t="s">
        <v>22</v>
      </c>
      <c r="BK104" s="220">
        <f>ROUND(I104*H104,2)</f>
        <v>0</v>
      </c>
      <c r="BL104" s="15" t="s">
        <v>126</v>
      </c>
      <c r="BM104" s="219" t="s">
        <v>189</v>
      </c>
    </row>
    <row r="105" s="2" customFormat="1" ht="36" customHeight="1">
      <c r="A105" s="36"/>
      <c r="B105" s="37"/>
      <c r="C105" s="208" t="s">
        <v>190</v>
      </c>
      <c r="D105" s="208" t="s">
        <v>121</v>
      </c>
      <c r="E105" s="209" t="s">
        <v>191</v>
      </c>
      <c r="F105" s="210" t="s">
        <v>192</v>
      </c>
      <c r="G105" s="211" t="s">
        <v>124</v>
      </c>
      <c r="H105" s="212">
        <v>9</v>
      </c>
      <c r="I105" s="213"/>
      <c r="J105" s="214">
        <f>ROUND(I105*H105,2)</f>
        <v>0</v>
      </c>
      <c r="K105" s="210" t="s">
        <v>125</v>
      </c>
      <c r="L105" s="42"/>
      <c r="M105" s="215" t="s">
        <v>20</v>
      </c>
      <c r="N105" s="216" t="s">
        <v>46</v>
      </c>
      <c r="O105" s="82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9" t="s">
        <v>126</v>
      </c>
      <c r="AT105" s="219" t="s">
        <v>121</v>
      </c>
      <c r="AU105" s="219" t="s">
        <v>75</v>
      </c>
      <c r="AY105" s="15" t="s">
        <v>127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5" t="s">
        <v>22</v>
      </c>
      <c r="BK105" s="220">
        <f>ROUND(I105*H105,2)</f>
        <v>0</v>
      </c>
      <c r="BL105" s="15" t="s">
        <v>126</v>
      </c>
      <c r="BM105" s="219" t="s">
        <v>193</v>
      </c>
    </row>
    <row r="106" s="2" customFormat="1" ht="36" customHeight="1">
      <c r="A106" s="36"/>
      <c r="B106" s="37"/>
      <c r="C106" s="208" t="s">
        <v>194</v>
      </c>
      <c r="D106" s="208" t="s">
        <v>121</v>
      </c>
      <c r="E106" s="209" t="s">
        <v>195</v>
      </c>
      <c r="F106" s="210" t="s">
        <v>196</v>
      </c>
      <c r="G106" s="211" t="s">
        <v>124</v>
      </c>
      <c r="H106" s="212">
        <v>32</v>
      </c>
      <c r="I106" s="213"/>
      <c r="J106" s="214">
        <f>ROUND(I106*H106,2)</f>
        <v>0</v>
      </c>
      <c r="K106" s="210" t="s">
        <v>125</v>
      </c>
      <c r="L106" s="42"/>
      <c r="M106" s="215" t="s">
        <v>20</v>
      </c>
      <c r="N106" s="216" t="s">
        <v>46</v>
      </c>
      <c r="O106" s="82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9" t="s">
        <v>126</v>
      </c>
      <c r="AT106" s="219" t="s">
        <v>121</v>
      </c>
      <c r="AU106" s="219" t="s">
        <v>75</v>
      </c>
      <c r="AY106" s="15" t="s">
        <v>127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5" t="s">
        <v>22</v>
      </c>
      <c r="BK106" s="220">
        <f>ROUND(I106*H106,2)</f>
        <v>0</v>
      </c>
      <c r="BL106" s="15" t="s">
        <v>126</v>
      </c>
      <c r="BM106" s="219" t="s">
        <v>197</v>
      </c>
    </row>
    <row r="107" s="2" customFormat="1" ht="36" customHeight="1">
      <c r="A107" s="36"/>
      <c r="B107" s="37"/>
      <c r="C107" s="208" t="s">
        <v>198</v>
      </c>
      <c r="D107" s="208" t="s">
        <v>121</v>
      </c>
      <c r="E107" s="209" t="s">
        <v>199</v>
      </c>
      <c r="F107" s="210" t="s">
        <v>200</v>
      </c>
      <c r="G107" s="211" t="s">
        <v>124</v>
      </c>
      <c r="H107" s="212">
        <v>10</v>
      </c>
      <c r="I107" s="213"/>
      <c r="J107" s="214">
        <f>ROUND(I107*H107,2)</f>
        <v>0</v>
      </c>
      <c r="K107" s="210" t="s">
        <v>125</v>
      </c>
      <c r="L107" s="42"/>
      <c r="M107" s="215" t="s">
        <v>20</v>
      </c>
      <c r="N107" s="216" t="s">
        <v>46</v>
      </c>
      <c r="O107" s="82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9" t="s">
        <v>126</v>
      </c>
      <c r="AT107" s="219" t="s">
        <v>121</v>
      </c>
      <c r="AU107" s="219" t="s">
        <v>75</v>
      </c>
      <c r="AY107" s="15" t="s">
        <v>127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5" t="s">
        <v>22</v>
      </c>
      <c r="BK107" s="220">
        <f>ROUND(I107*H107,2)</f>
        <v>0</v>
      </c>
      <c r="BL107" s="15" t="s">
        <v>126</v>
      </c>
      <c r="BM107" s="219" t="s">
        <v>201</v>
      </c>
    </row>
    <row r="108" s="2" customFormat="1" ht="24" customHeight="1">
      <c r="A108" s="36"/>
      <c r="B108" s="37"/>
      <c r="C108" s="208" t="s">
        <v>202</v>
      </c>
      <c r="D108" s="208" t="s">
        <v>121</v>
      </c>
      <c r="E108" s="209" t="s">
        <v>203</v>
      </c>
      <c r="F108" s="210" t="s">
        <v>204</v>
      </c>
      <c r="G108" s="211" t="s">
        <v>205</v>
      </c>
      <c r="H108" s="212">
        <v>100</v>
      </c>
      <c r="I108" s="213"/>
      <c r="J108" s="214">
        <f>ROUND(I108*H108,2)</f>
        <v>0</v>
      </c>
      <c r="K108" s="210" t="s">
        <v>125</v>
      </c>
      <c r="L108" s="42"/>
      <c r="M108" s="215" t="s">
        <v>20</v>
      </c>
      <c r="N108" s="216" t="s">
        <v>46</v>
      </c>
      <c r="O108" s="82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9" t="s">
        <v>126</v>
      </c>
      <c r="AT108" s="219" t="s">
        <v>121</v>
      </c>
      <c r="AU108" s="219" t="s">
        <v>75</v>
      </c>
      <c r="AY108" s="15" t="s">
        <v>127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5" t="s">
        <v>22</v>
      </c>
      <c r="BK108" s="220">
        <f>ROUND(I108*H108,2)</f>
        <v>0</v>
      </c>
      <c r="BL108" s="15" t="s">
        <v>126</v>
      </c>
      <c r="BM108" s="219" t="s">
        <v>206</v>
      </c>
    </row>
    <row r="109" s="2" customFormat="1" ht="24" customHeight="1">
      <c r="A109" s="36"/>
      <c r="B109" s="37"/>
      <c r="C109" s="208" t="s">
        <v>207</v>
      </c>
      <c r="D109" s="208" t="s">
        <v>121</v>
      </c>
      <c r="E109" s="209" t="s">
        <v>208</v>
      </c>
      <c r="F109" s="210" t="s">
        <v>209</v>
      </c>
      <c r="G109" s="211" t="s">
        <v>124</v>
      </c>
      <c r="H109" s="212">
        <v>30</v>
      </c>
      <c r="I109" s="213"/>
      <c r="J109" s="214">
        <f>ROUND(I109*H109,2)</f>
        <v>0</v>
      </c>
      <c r="K109" s="210" t="s">
        <v>125</v>
      </c>
      <c r="L109" s="42"/>
      <c r="M109" s="215" t="s">
        <v>20</v>
      </c>
      <c r="N109" s="216" t="s">
        <v>46</v>
      </c>
      <c r="O109" s="82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9" t="s">
        <v>126</v>
      </c>
      <c r="AT109" s="219" t="s">
        <v>121</v>
      </c>
      <c r="AU109" s="219" t="s">
        <v>75</v>
      </c>
      <c r="AY109" s="15" t="s">
        <v>127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5" t="s">
        <v>22</v>
      </c>
      <c r="BK109" s="220">
        <f>ROUND(I109*H109,2)</f>
        <v>0</v>
      </c>
      <c r="BL109" s="15" t="s">
        <v>126</v>
      </c>
      <c r="BM109" s="219" t="s">
        <v>210</v>
      </c>
    </row>
    <row r="110" s="2" customFormat="1" ht="24" customHeight="1">
      <c r="A110" s="36"/>
      <c r="B110" s="37"/>
      <c r="C110" s="208" t="s">
        <v>211</v>
      </c>
      <c r="D110" s="208" t="s">
        <v>121</v>
      </c>
      <c r="E110" s="209" t="s">
        <v>212</v>
      </c>
      <c r="F110" s="210" t="s">
        <v>213</v>
      </c>
      <c r="G110" s="211" t="s">
        <v>124</v>
      </c>
      <c r="H110" s="212">
        <v>5</v>
      </c>
      <c r="I110" s="213"/>
      <c r="J110" s="214">
        <f>ROUND(I110*H110,2)</f>
        <v>0</v>
      </c>
      <c r="K110" s="210" t="s">
        <v>125</v>
      </c>
      <c r="L110" s="42"/>
      <c r="M110" s="215" t="s">
        <v>20</v>
      </c>
      <c r="N110" s="216" t="s">
        <v>46</v>
      </c>
      <c r="O110" s="82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9" t="s">
        <v>126</v>
      </c>
      <c r="AT110" s="219" t="s">
        <v>121</v>
      </c>
      <c r="AU110" s="219" t="s">
        <v>75</v>
      </c>
      <c r="AY110" s="15" t="s">
        <v>127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5" t="s">
        <v>22</v>
      </c>
      <c r="BK110" s="220">
        <f>ROUND(I110*H110,2)</f>
        <v>0</v>
      </c>
      <c r="BL110" s="15" t="s">
        <v>126</v>
      </c>
      <c r="BM110" s="219" t="s">
        <v>214</v>
      </c>
    </row>
    <row r="111" s="2" customFormat="1" ht="48" customHeight="1">
      <c r="A111" s="36"/>
      <c r="B111" s="37"/>
      <c r="C111" s="208" t="s">
        <v>215</v>
      </c>
      <c r="D111" s="208" t="s">
        <v>121</v>
      </c>
      <c r="E111" s="209" t="s">
        <v>216</v>
      </c>
      <c r="F111" s="210" t="s">
        <v>217</v>
      </c>
      <c r="G111" s="211" t="s">
        <v>124</v>
      </c>
      <c r="H111" s="212">
        <v>30</v>
      </c>
      <c r="I111" s="213"/>
      <c r="J111" s="214">
        <f>ROUND(I111*H111,2)</f>
        <v>0</v>
      </c>
      <c r="K111" s="210" t="s">
        <v>125</v>
      </c>
      <c r="L111" s="42"/>
      <c r="M111" s="215" t="s">
        <v>20</v>
      </c>
      <c r="N111" s="216" t="s">
        <v>46</v>
      </c>
      <c r="O111" s="82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9" t="s">
        <v>126</v>
      </c>
      <c r="AT111" s="219" t="s">
        <v>121</v>
      </c>
      <c r="AU111" s="219" t="s">
        <v>75</v>
      </c>
      <c r="AY111" s="15" t="s">
        <v>127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5" t="s">
        <v>22</v>
      </c>
      <c r="BK111" s="220">
        <f>ROUND(I111*H111,2)</f>
        <v>0</v>
      </c>
      <c r="BL111" s="15" t="s">
        <v>126</v>
      </c>
      <c r="BM111" s="219" t="s">
        <v>218</v>
      </c>
    </row>
    <row r="112" s="2" customFormat="1" ht="48" customHeight="1">
      <c r="A112" s="36"/>
      <c r="B112" s="37"/>
      <c r="C112" s="208" t="s">
        <v>219</v>
      </c>
      <c r="D112" s="208" t="s">
        <v>121</v>
      </c>
      <c r="E112" s="209" t="s">
        <v>220</v>
      </c>
      <c r="F112" s="210" t="s">
        <v>221</v>
      </c>
      <c r="G112" s="211" t="s">
        <v>124</v>
      </c>
      <c r="H112" s="212">
        <v>5</v>
      </c>
      <c r="I112" s="213"/>
      <c r="J112" s="214">
        <f>ROUND(I112*H112,2)</f>
        <v>0</v>
      </c>
      <c r="K112" s="210" t="s">
        <v>125</v>
      </c>
      <c r="L112" s="42"/>
      <c r="M112" s="215" t="s">
        <v>20</v>
      </c>
      <c r="N112" s="216" t="s">
        <v>46</v>
      </c>
      <c r="O112" s="82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9" t="s">
        <v>126</v>
      </c>
      <c r="AT112" s="219" t="s">
        <v>121</v>
      </c>
      <c r="AU112" s="219" t="s">
        <v>75</v>
      </c>
      <c r="AY112" s="15" t="s">
        <v>127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5" t="s">
        <v>22</v>
      </c>
      <c r="BK112" s="220">
        <f>ROUND(I112*H112,2)</f>
        <v>0</v>
      </c>
      <c r="BL112" s="15" t="s">
        <v>126</v>
      </c>
      <c r="BM112" s="219" t="s">
        <v>222</v>
      </c>
    </row>
    <row r="113" s="2" customFormat="1" ht="48" customHeight="1">
      <c r="A113" s="36"/>
      <c r="B113" s="37"/>
      <c r="C113" s="208" t="s">
        <v>223</v>
      </c>
      <c r="D113" s="208" t="s">
        <v>121</v>
      </c>
      <c r="E113" s="209" t="s">
        <v>224</v>
      </c>
      <c r="F113" s="210" t="s">
        <v>225</v>
      </c>
      <c r="G113" s="211" t="s">
        <v>124</v>
      </c>
      <c r="H113" s="212">
        <v>5</v>
      </c>
      <c r="I113" s="213"/>
      <c r="J113" s="214">
        <f>ROUND(I113*H113,2)</f>
        <v>0</v>
      </c>
      <c r="K113" s="210" t="s">
        <v>125</v>
      </c>
      <c r="L113" s="42"/>
      <c r="M113" s="215" t="s">
        <v>20</v>
      </c>
      <c r="N113" s="216" t="s">
        <v>46</v>
      </c>
      <c r="O113" s="82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9" t="s">
        <v>126</v>
      </c>
      <c r="AT113" s="219" t="s">
        <v>121</v>
      </c>
      <c r="AU113" s="219" t="s">
        <v>75</v>
      </c>
      <c r="AY113" s="15" t="s">
        <v>127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5" t="s">
        <v>22</v>
      </c>
      <c r="BK113" s="220">
        <f>ROUND(I113*H113,2)</f>
        <v>0</v>
      </c>
      <c r="BL113" s="15" t="s">
        <v>126</v>
      </c>
      <c r="BM113" s="219" t="s">
        <v>226</v>
      </c>
    </row>
    <row r="114" s="2" customFormat="1" ht="48" customHeight="1">
      <c r="A114" s="36"/>
      <c r="B114" s="37"/>
      <c r="C114" s="208" t="s">
        <v>227</v>
      </c>
      <c r="D114" s="208" t="s">
        <v>121</v>
      </c>
      <c r="E114" s="209" t="s">
        <v>228</v>
      </c>
      <c r="F114" s="210" t="s">
        <v>229</v>
      </c>
      <c r="G114" s="211" t="s">
        <v>124</v>
      </c>
      <c r="H114" s="212">
        <v>5</v>
      </c>
      <c r="I114" s="213"/>
      <c r="J114" s="214">
        <f>ROUND(I114*H114,2)</f>
        <v>0</v>
      </c>
      <c r="K114" s="210" t="s">
        <v>125</v>
      </c>
      <c r="L114" s="42"/>
      <c r="M114" s="215" t="s">
        <v>20</v>
      </c>
      <c r="N114" s="216" t="s">
        <v>46</v>
      </c>
      <c r="O114" s="82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9" t="s">
        <v>126</v>
      </c>
      <c r="AT114" s="219" t="s">
        <v>121</v>
      </c>
      <c r="AU114" s="219" t="s">
        <v>75</v>
      </c>
      <c r="AY114" s="15" t="s">
        <v>127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5" t="s">
        <v>22</v>
      </c>
      <c r="BK114" s="220">
        <f>ROUND(I114*H114,2)</f>
        <v>0</v>
      </c>
      <c r="BL114" s="15" t="s">
        <v>126</v>
      </c>
      <c r="BM114" s="219" t="s">
        <v>230</v>
      </c>
    </row>
    <row r="115" s="2" customFormat="1" ht="48" customHeight="1">
      <c r="A115" s="36"/>
      <c r="B115" s="37"/>
      <c r="C115" s="208" t="s">
        <v>231</v>
      </c>
      <c r="D115" s="208" t="s">
        <v>121</v>
      </c>
      <c r="E115" s="209" t="s">
        <v>232</v>
      </c>
      <c r="F115" s="210" t="s">
        <v>233</v>
      </c>
      <c r="G115" s="211" t="s">
        <v>124</v>
      </c>
      <c r="H115" s="212">
        <v>30</v>
      </c>
      <c r="I115" s="213"/>
      <c r="J115" s="214">
        <f>ROUND(I115*H115,2)</f>
        <v>0</v>
      </c>
      <c r="K115" s="210" t="s">
        <v>125</v>
      </c>
      <c r="L115" s="42"/>
      <c r="M115" s="215" t="s">
        <v>20</v>
      </c>
      <c r="N115" s="216" t="s">
        <v>46</v>
      </c>
      <c r="O115" s="82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9" t="s">
        <v>126</v>
      </c>
      <c r="AT115" s="219" t="s">
        <v>121</v>
      </c>
      <c r="AU115" s="219" t="s">
        <v>75</v>
      </c>
      <c r="AY115" s="15" t="s">
        <v>127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5" t="s">
        <v>22</v>
      </c>
      <c r="BK115" s="220">
        <f>ROUND(I115*H115,2)</f>
        <v>0</v>
      </c>
      <c r="BL115" s="15" t="s">
        <v>126</v>
      </c>
      <c r="BM115" s="219" t="s">
        <v>234</v>
      </c>
    </row>
    <row r="116" s="2" customFormat="1" ht="48" customHeight="1">
      <c r="A116" s="36"/>
      <c r="B116" s="37"/>
      <c r="C116" s="208" t="s">
        <v>235</v>
      </c>
      <c r="D116" s="208" t="s">
        <v>121</v>
      </c>
      <c r="E116" s="209" t="s">
        <v>236</v>
      </c>
      <c r="F116" s="210" t="s">
        <v>237</v>
      </c>
      <c r="G116" s="211" t="s">
        <v>124</v>
      </c>
      <c r="H116" s="212">
        <v>15</v>
      </c>
      <c r="I116" s="213"/>
      <c r="J116" s="214">
        <f>ROUND(I116*H116,2)</f>
        <v>0</v>
      </c>
      <c r="K116" s="210" t="s">
        <v>125</v>
      </c>
      <c r="L116" s="42"/>
      <c r="M116" s="215" t="s">
        <v>20</v>
      </c>
      <c r="N116" s="216" t="s">
        <v>46</v>
      </c>
      <c r="O116" s="82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9" t="s">
        <v>126</v>
      </c>
      <c r="AT116" s="219" t="s">
        <v>121</v>
      </c>
      <c r="AU116" s="219" t="s">
        <v>75</v>
      </c>
      <c r="AY116" s="15" t="s">
        <v>127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5" t="s">
        <v>22</v>
      </c>
      <c r="BK116" s="220">
        <f>ROUND(I116*H116,2)</f>
        <v>0</v>
      </c>
      <c r="BL116" s="15" t="s">
        <v>126</v>
      </c>
      <c r="BM116" s="219" t="s">
        <v>238</v>
      </c>
    </row>
    <row r="117" s="2" customFormat="1" ht="48" customHeight="1">
      <c r="A117" s="36"/>
      <c r="B117" s="37"/>
      <c r="C117" s="208" t="s">
        <v>239</v>
      </c>
      <c r="D117" s="208" t="s">
        <v>121</v>
      </c>
      <c r="E117" s="209" t="s">
        <v>240</v>
      </c>
      <c r="F117" s="210" t="s">
        <v>241</v>
      </c>
      <c r="G117" s="211" t="s">
        <v>124</v>
      </c>
      <c r="H117" s="212">
        <v>30</v>
      </c>
      <c r="I117" s="213"/>
      <c r="J117" s="214">
        <f>ROUND(I117*H117,2)</f>
        <v>0</v>
      </c>
      <c r="K117" s="210" t="s">
        <v>125</v>
      </c>
      <c r="L117" s="42"/>
      <c r="M117" s="215" t="s">
        <v>20</v>
      </c>
      <c r="N117" s="216" t="s">
        <v>46</v>
      </c>
      <c r="O117" s="82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9" t="s">
        <v>126</v>
      </c>
      <c r="AT117" s="219" t="s">
        <v>121</v>
      </c>
      <c r="AU117" s="219" t="s">
        <v>75</v>
      </c>
      <c r="AY117" s="15" t="s">
        <v>127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5" t="s">
        <v>22</v>
      </c>
      <c r="BK117" s="220">
        <f>ROUND(I117*H117,2)</f>
        <v>0</v>
      </c>
      <c r="BL117" s="15" t="s">
        <v>126</v>
      </c>
      <c r="BM117" s="219" t="s">
        <v>242</v>
      </c>
    </row>
    <row r="118" s="2" customFormat="1" ht="48" customHeight="1">
      <c r="A118" s="36"/>
      <c r="B118" s="37"/>
      <c r="C118" s="208" t="s">
        <v>243</v>
      </c>
      <c r="D118" s="208" t="s">
        <v>121</v>
      </c>
      <c r="E118" s="209" t="s">
        <v>244</v>
      </c>
      <c r="F118" s="210" t="s">
        <v>245</v>
      </c>
      <c r="G118" s="211" t="s">
        <v>124</v>
      </c>
      <c r="H118" s="212">
        <v>30</v>
      </c>
      <c r="I118" s="213"/>
      <c r="J118" s="214">
        <f>ROUND(I118*H118,2)</f>
        <v>0</v>
      </c>
      <c r="K118" s="210" t="s">
        <v>125</v>
      </c>
      <c r="L118" s="42"/>
      <c r="M118" s="215" t="s">
        <v>20</v>
      </c>
      <c r="N118" s="216" t="s">
        <v>46</v>
      </c>
      <c r="O118" s="82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19" t="s">
        <v>126</v>
      </c>
      <c r="AT118" s="219" t="s">
        <v>121</v>
      </c>
      <c r="AU118" s="219" t="s">
        <v>75</v>
      </c>
      <c r="AY118" s="15" t="s">
        <v>127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5" t="s">
        <v>22</v>
      </c>
      <c r="BK118" s="220">
        <f>ROUND(I118*H118,2)</f>
        <v>0</v>
      </c>
      <c r="BL118" s="15" t="s">
        <v>126</v>
      </c>
      <c r="BM118" s="219" t="s">
        <v>246</v>
      </c>
    </row>
    <row r="119" s="2" customFormat="1" ht="48" customHeight="1">
      <c r="A119" s="36"/>
      <c r="B119" s="37"/>
      <c r="C119" s="208" t="s">
        <v>247</v>
      </c>
      <c r="D119" s="208" t="s">
        <v>121</v>
      </c>
      <c r="E119" s="209" t="s">
        <v>248</v>
      </c>
      <c r="F119" s="210" t="s">
        <v>249</v>
      </c>
      <c r="G119" s="211" t="s">
        <v>124</v>
      </c>
      <c r="H119" s="212">
        <v>30</v>
      </c>
      <c r="I119" s="213"/>
      <c r="J119" s="214">
        <f>ROUND(I119*H119,2)</f>
        <v>0</v>
      </c>
      <c r="K119" s="210" t="s">
        <v>125</v>
      </c>
      <c r="L119" s="42"/>
      <c r="M119" s="215" t="s">
        <v>20</v>
      </c>
      <c r="N119" s="216" t="s">
        <v>46</v>
      </c>
      <c r="O119" s="82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9" t="s">
        <v>126</v>
      </c>
      <c r="AT119" s="219" t="s">
        <v>121</v>
      </c>
      <c r="AU119" s="219" t="s">
        <v>75</v>
      </c>
      <c r="AY119" s="15" t="s">
        <v>127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5" t="s">
        <v>22</v>
      </c>
      <c r="BK119" s="220">
        <f>ROUND(I119*H119,2)</f>
        <v>0</v>
      </c>
      <c r="BL119" s="15" t="s">
        <v>126</v>
      </c>
      <c r="BM119" s="219" t="s">
        <v>250</v>
      </c>
    </row>
    <row r="120" s="2" customFormat="1" ht="48" customHeight="1">
      <c r="A120" s="36"/>
      <c r="B120" s="37"/>
      <c r="C120" s="208" t="s">
        <v>251</v>
      </c>
      <c r="D120" s="208" t="s">
        <v>121</v>
      </c>
      <c r="E120" s="209" t="s">
        <v>252</v>
      </c>
      <c r="F120" s="210" t="s">
        <v>253</v>
      </c>
      <c r="G120" s="211" t="s">
        <v>124</v>
      </c>
      <c r="H120" s="212">
        <v>30</v>
      </c>
      <c r="I120" s="213"/>
      <c r="J120" s="214">
        <f>ROUND(I120*H120,2)</f>
        <v>0</v>
      </c>
      <c r="K120" s="210" t="s">
        <v>125</v>
      </c>
      <c r="L120" s="42"/>
      <c r="M120" s="215" t="s">
        <v>20</v>
      </c>
      <c r="N120" s="216" t="s">
        <v>46</v>
      </c>
      <c r="O120" s="82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9" t="s">
        <v>126</v>
      </c>
      <c r="AT120" s="219" t="s">
        <v>121</v>
      </c>
      <c r="AU120" s="219" t="s">
        <v>75</v>
      </c>
      <c r="AY120" s="15" t="s">
        <v>127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5" t="s">
        <v>22</v>
      </c>
      <c r="BK120" s="220">
        <f>ROUND(I120*H120,2)</f>
        <v>0</v>
      </c>
      <c r="BL120" s="15" t="s">
        <v>126</v>
      </c>
      <c r="BM120" s="219" t="s">
        <v>254</v>
      </c>
    </row>
    <row r="121" s="2" customFormat="1" ht="48" customHeight="1">
      <c r="A121" s="36"/>
      <c r="B121" s="37"/>
      <c r="C121" s="208" t="s">
        <v>255</v>
      </c>
      <c r="D121" s="208" t="s">
        <v>121</v>
      </c>
      <c r="E121" s="209" t="s">
        <v>256</v>
      </c>
      <c r="F121" s="210" t="s">
        <v>257</v>
      </c>
      <c r="G121" s="211" t="s">
        <v>124</v>
      </c>
      <c r="H121" s="212">
        <v>30</v>
      </c>
      <c r="I121" s="213"/>
      <c r="J121" s="214">
        <f>ROUND(I121*H121,2)</f>
        <v>0</v>
      </c>
      <c r="K121" s="210" t="s">
        <v>125</v>
      </c>
      <c r="L121" s="42"/>
      <c r="M121" s="215" t="s">
        <v>20</v>
      </c>
      <c r="N121" s="216" t="s">
        <v>46</v>
      </c>
      <c r="O121" s="82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9" t="s">
        <v>126</v>
      </c>
      <c r="AT121" s="219" t="s">
        <v>121</v>
      </c>
      <c r="AU121" s="219" t="s">
        <v>75</v>
      </c>
      <c r="AY121" s="15" t="s">
        <v>127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5" t="s">
        <v>22</v>
      </c>
      <c r="BK121" s="220">
        <f>ROUND(I121*H121,2)</f>
        <v>0</v>
      </c>
      <c r="BL121" s="15" t="s">
        <v>126</v>
      </c>
      <c r="BM121" s="219" t="s">
        <v>258</v>
      </c>
    </row>
    <row r="122" s="2" customFormat="1" ht="48" customHeight="1">
      <c r="A122" s="36"/>
      <c r="B122" s="37"/>
      <c r="C122" s="208" t="s">
        <v>259</v>
      </c>
      <c r="D122" s="208" t="s">
        <v>121</v>
      </c>
      <c r="E122" s="209" t="s">
        <v>260</v>
      </c>
      <c r="F122" s="210" t="s">
        <v>261</v>
      </c>
      <c r="G122" s="211" t="s">
        <v>124</v>
      </c>
      <c r="H122" s="212">
        <v>30</v>
      </c>
      <c r="I122" s="213"/>
      <c r="J122" s="214">
        <f>ROUND(I122*H122,2)</f>
        <v>0</v>
      </c>
      <c r="K122" s="210" t="s">
        <v>125</v>
      </c>
      <c r="L122" s="42"/>
      <c r="M122" s="215" t="s">
        <v>20</v>
      </c>
      <c r="N122" s="216" t="s">
        <v>46</v>
      </c>
      <c r="O122" s="82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9" t="s">
        <v>126</v>
      </c>
      <c r="AT122" s="219" t="s">
        <v>121</v>
      </c>
      <c r="AU122" s="219" t="s">
        <v>75</v>
      </c>
      <c r="AY122" s="15" t="s">
        <v>127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5" t="s">
        <v>22</v>
      </c>
      <c r="BK122" s="220">
        <f>ROUND(I122*H122,2)</f>
        <v>0</v>
      </c>
      <c r="BL122" s="15" t="s">
        <v>126</v>
      </c>
      <c r="BM122" s="219" t="s">
        <v>262</v>
      </c>
    </row>
    <row r="123" s="2" customFormat="1" ht="48" customHeight="1">
      <c r="A123" s="36"/>
      <c r="B123" s="37"/>
      <c r="C123" s="208" t="s">
        <v>263</v>
      </c>
      <c r="D123" s="208" t="s">
        <v>121</v>
      </c>
      <c r="E123" s="209" t="s">
        <v>264</v>
      </c>
      <c r="F123" s="210" t="s">
        <v>265</v>
      </c>
      <c r="G123" s="211" t="s">
        <v>124</v>
      </c>
      <c r="H123" s="212">
        <v>30</v>
      </c>
      <c r="I123" s="213"/>
      <c r="J123" s="214">
        <f>ROUND(I123*H123,2)</f>
        <v>0</v>
      </c>
      <c r="K123" s="210" t="s">
        <v>125</v>
      </c>
      <c r="L123" s="42"/>
      <c r="M123" s="215" t="s">
        <v>20</v>
      </c>
      <c r="N123" s="216" t="s">
        <v>46</v>
      </c>
      <c r="O123" s="82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9" t="s">
        <v>126</v>
      </c>
      <c r="AT123" s="219" t="s">
        <v>121</v>
      </c>
      <c r="AU123" s="219" t="s">
        <v>75</v>
      </c>
      <c r="AY123" s="15" t="s">
        <v>127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5" t="s">
        <v>22</v>
      </c>
      <c r="BK123" s="220">
        <f>ROUND(I123*H123,2)</f>
        <v>0</v>
      </c>
      <c r="BL123" s="15" t="s">
        <v>126</v>
      </c>
      <c r="BM123" s="219" t="s">
        <v>266</v>
      </c>
    </row>
    <row r="124" s="2" customFormat="1" ht="48" customHeight="1">
      <c r="A124" s="36"/>
      <c r="B124" s="37"/>
      <c r="C124" s="208" t="s">
        <v>267</v>
      </c>
      <c r="D124" s="208" t="s">
        <v>121</v>
      </c>
      <c r="E124" s="209" t="s">
        <v>268</v>
      </c>
      <c r="F124" s="210" t="s">
        <v>269</v>
      </c>
      <c r="G124" s="211" t="s">
        <v>124</v>
      </c>
      <c r="H124" s="212">
        <v>30</v>
      </c>
      <c r="I124" s="213"/>
      <c r="J124" s="214">
        <f>ROUND(I124*H124,2)</f>
        <v>0</v>
      </c>
      <c r="K124" s="210" t="s">
        <v>125</v>
      </c>
      <c r="L124" s="42"/>
      <c r="M124" s="215" t="s">
        <v>20</v>
      </c>
      <c r="N124" s="216" t="s">
        <v>46</v>
      </c>
      <c r="O124" s="82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9" t="s">
        <v>126</v>
      </c>
      <c r="AT124" s="219" t="s">
        <v>121</v>
      </c>
      <c r="AU124" s="219" t="s">
        <v>75</v>
      </c>
      <c r="AY124" s="15" t="s">
        <v>127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5" t="s">
        <v>22</v>
      </c>
      <c r="BK124" s="220">
        <f>ROUND(I124*H124,2)</f>
        <v>0</v>
      </c>
      <c r="BL124" s="15" t="s">
        <v>126</v>
      </c>
      <c r="BM124" s="219" t="s">
        <v>270</v>
      </c>
    </row>
    <row r="125" s="2" customFormat="1" ht="24" customHeight="1">
      <c r="A125" s="36"/>
      <c r="B125" s="37"/>
      <c r="C125" s="208" t="s">
        <v>271</v>
      </c>
      <c r="D125" s="208" t="s">
        <v>121</v>
      </c>
      <c r="E125" s="209" t="s">
        <v>272</v>
      </c>
      <c r="F125" s="210" t="s">
        <v>273</v>
      </c>
      <c r="G125" s="211" t="s">
        <v>124</v>
      </c>
      <c r="H125" s="212">
        <v>20</v>
      </c>
      <c r="I125" s="213"/>
      <c r="J125" s="214">
        <f>ROUND(I125*H125,2)</f>
        <v>0</v>
      </c>
      <c r="K125" s="210" t="s">
        <v>125</v>
      </c>
      <c r="L125" s="42"/>
      <c r="M125" s="215" t="s">
        <v>20</v>
      </c>
      <c r="N125" s="216" t="s">
        <v>46</v>
      </c>
      <c r="O125" s="82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9" t="s">
        <v>126</v>
      </c>
      <c r="AT125" s="219" t="s">
        <v>121</v>
      </c>
      <c r="AU125" s="219" t="s">
        <v>75</v>
      </c>
      <c r="AY125" s="15" t="s">
        <v>127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5" t="s">
        <v>22</v>
      </c>
      <c r="BK125" s="220">
        <f>ROUND(I125*H125,2)</f>
        <v>0</v>
      </c>
      <c r="BL125" s="15" t="s">
        <v>126</v>
      </c>
      <c r="BM125" s="219" t="s">
        <v>274</v>
      </c>
    </row>
    <row r="126" s="2" customFormat="1" ht="24" customHeight="1">
      <c r="A126" s="36"/>
      <c r="B126" s="37"/>
      <c r="C126" s="208" t="s">
        <v>275</v>
      </c>
      <c r="D126" s="208" t="s">
        <v>121</v>
      </c>
      <c r="E126" s="209" t="s">
        <v>276</v>
      </c>
      <c r="F126" s="210" t="s">
        <v>277</v>
      </c>
      <c r="G126" s="211" t="s">
        <v>156</v>
      </c>
      <c r="H126" s="212">
        <v>60</v>
      </c>
      <c r="I126" s="213"/>
      <c r="J126" s="214">
        <f>ROUND(I126*H126,2)</f>
        <v>0</v>
      </c>
      <c r="K126" s="210" t="s">
        <v>125</v>
      </c>
      <c r="L126" s="42"/>
      <c r="M126" s="215" t="s">
        <v>20</v>
      </c>
      <c r="N126" s="216" t="s">
        <v>46</v>
      </c>
      <c r="O126" s="82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9" t="s">
        <v>126</v>
      </c>
      <c r="AT126" s="219" t="s">
        <v>121</v>
      </c>
      <c r="AU126" s="219" t="s">
        <v>75</v>
      </c>
      <c r="AY126" s="15" t="s">
        <v>127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5" t="s">
        <v>22</v>
      </c>
      <c r="BK126" s="220">
        <f>ROUND(I126*H126,2)</f>
        <v>0</v>
      </c>
      <c r="BL126" s="15" t="s">
        <v>126</v>
      </c>
      <c r="BM126" s="219" t="s">
        <v>278</v>
      </c>
    </row>
    <row r="127" s="2" customFormat="1" ht="48" customHeight="1">
      <c r="A127" s="36"/>
      <c r="B127" s="37"/>
      <c r="C127" s="208" t="s">
        <v>279</v>
      </c>
      <c r="D127" s="208" t="s">
        <v>121</v>
      </c>
      <c r="E127" s="209" t="s">
        <v>280</v>
      </c>
      <c r="F127" s="210" t="s">
        <v>281</v>
      </c>
      <c r="G127" s="211" t="s">
        <v>124</v>
      </c>
      <c r="H127" s="212">
        <v>10</v>
      </c>
      <c r="I127" s="213"/>
      <c r="J127" s="214">
        <f>ROUND(I127*H127,2)</f>
        <v>0</v>
      </c>
      <c r="K127" s="210" t="s">
        <v>125</v>
      </c>
      <c r="L127" s="42"/>
      <c r="M127" s="215" t="s">
        <v>20</v>
      </c>
      <c r="N127" s="216" t="s">
        <v>46</v>
      </c>
      <c r="O127" s="82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9" t="s">
        <v>126</v>
      </c>
      <c r="AT127" s="219" t="s">
        <v>121</v>
      </c>
      <c r="AU127" s="219" t="s">
        <v>75</v>
      </c>
      <c r="AY127" s="15" t="s">
        <v>127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5" t="s">
        <v>22</v>
      </c>
      <c r="BK127" s="220">
        <f>ROUND(I127*H127,2)</f>
        <v>0</v>
      </c>
      <c r="BL127" s="15" t="s">
        <v>126</v>
      </c>
      <c r="BM127" s="219" t="s">
        <v>282</v>
      </c>
    </row>
    <row r="128" s="2" customFormat="1" ht="48" customHeight="1">
      <c r="A128" s="36"/>
      <c r="B128" s="37"/>
      <c r="C128" s="208" t="s">
        <v>283</v>
      </c>
      <c r="D128" s="208" t="s">
        <v>121</v>
      </c>
      <c r="E128" s="209" t="s">
        <v>284</v>
      </c>
      <c r="F128" s="210" t="s">
        <v>285</v>
      </c>
      <c r="G128" s="211" t="s">
        <v>124</v>
      </c>
      <c r="H128" s="212">
        <v>10</v>
      </c>
      <c r="I128" s="213"/>
      <c r="J128" s="214">
        <f>ROUND(I128*H128,2)</f>
        <v>0</v>
      </c>
      <c r="K128" s="210" t="s">
        <v>125</v>
      </c>
      <c r="L128" s="42"/>
      <c r="M128" s="215" t="s">
        <v>20</v>
      </c>
      <c r="N128" s="216" t="s">
        <v>46</v>
      </c>
      <c r="O128" s="82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9" t="s">
        <v>126</v>
      </c>
      <c r="AT128" s="219" t="s">
        <v>121</v>
      </c>
      <c r="AU128" s="219" t="s">
        <v>75</v>
      </c>
      <c r="AY128" s="15" t="s">
        <v>127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5" t="s">
        <v>22</v>
      </c>
      <c r="BK128" s="220">
        <f>ROUND(I128*H128,2)</f>
        <v>0</v>
      </c>
      <c r="BL128" s="15" t="s">
        <v>126</v>
      </c>
      <c r="BM128" s="219" t="s">
        <v>286</v>
      </c>
    </row>
    <row r="129" s="2" customFormat="1" ht="48" customHeight="1">
      <c r="A129" s="36"/>
      <c r="B129" s="37"/>
      <c r="C129" s="208" t="s">
        <v>287</v>
      </c>
      <c r="D129" s="208" t="s">
        <v>121</v>
      </c>
      <c r="E129" s="209" t="s">
        <v>288</v>
      </c>
      <c r="F129" s="210" t="s">
        <v>289</v>
      </c>
      <c r="G129" s="211" t="s">
        <v>124</v>
      </c>
      <c r="H129" s="212">
        <v>10</v>
      </c>
      <c r="I129" s="213"/>
      <c r="J129" s="214">
        <f>ROUND(I129*H129,2)</f>
        <v>0</v>
      </c>
      <c r="K129" s="210" t="s">
        <v>125</v>
      </c>
      <c r="L129" s="42"/>
      <c r="M129" s="215" t="s">
        <v>20</v>
      </c>
      <c r="N129" s="216" t="s">
        <v>46</v>
      </c>
      <c r="O129" s="82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9" t="s">
        <v>126</v>
      </c>
      <c r="AT129" s="219" t="s">
        <v>121</v>
      </c>
      <c r="AU129" s="219" t="s">
        <v>75</v>
      </c>
      <c r="AY129" s="15" t="s">
        <v>127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5" t="s">
        <v>22</v>
      </c>
      <c r="BK129" s="220">
        <f>ROUND(I129*H129,2)</f>
        <v>0</v>
      </c>
      <c r="BL129" s="15" t="s">
        <v>126</v>
      </c>
      <c r="BM129" s="219" t="s">
        <v>290</v>
      </c>
    </row>
    <row r="130" s="2" customFormat="1" ht="48" customHeight="1">
      <c r="A130" s="36"/>
      <c r="B130" s="37"/>
      <c r="C130" s="208" t="s">
        <v>291</v>
      </c>
      <c r="D130" s="208" t="s">
        <v>121</v>
      </c>
      <c r="E130" s="209" t="s">
        <v>292</v>
      </c>
      <c r="F130" s="210" t="s">
        <v>293</v>
      </c>
      <c r="G130" s="211" t="s">
        <v>124</v>
      </c>
      <c r="H130" s="212">
        <v>10</v>
      </c>
      <c r="I130" s="213"/>
      <c r="J130" s="214">
        <f>ROUND(I130*H130,2)</f>
        <v>0</v>
      </c>
      <c r="K130" s="210" t="s">
        <v>125</v>
      </c>
      <c r="L130" s="42"/>
      <c r="M130" s="215" t="s">
        <v>20</v>
      </c>
      <c r="N130" s="216" t="s">
        <v>46</v>
      </c>
      <c r="O130" s="82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9" t="s">
        <v>126</v>
      </c>
      <c r="AT130" s="219" t="s">
        <v>121</v>
      </c>
      <c r="AU130" s="219" t="s">
        <v>75</v>
      </c>
      <c r="AY130" s="15" t="s">
        <v>127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5" t="s">
        <v>22</v>
      </c>
      <c r="BK130" s="220">
        <f>ROUND(I130*H130,2)</f>
        <v>0</v>
      </c>
      <c r="BL130" s="15" t="s">
        <v>126</v>
      </c>
      <c r="BM130" s="219" t="s">
        <v>294</v>
      </c>
    </row>
    <row r="131" s="2" customFormat="1" ht="48" customHeight="1">
      <c r="A131" s="36"/>
      <c r="B131" s="37"/>
      <c r="C131" s="208" t="s">
        <v>295</v>
      </c>
      <c r="D131" s="208" t="s">
        <v>121</v>
      </c>
      <c r="E131" s="209" t="s">
        <v>296</v>
      </c>
      <c r="F131" s="210" t="s">
        <v>297</v>
      </c>
      <c r="G131" s="211" t="s">
        <v>124</v>
      </c>
      <c r="H131" s="212">
        <v>10</v>
      </c>
      <c r="I131" s="213"/>
      <c r="J131" s="214">
        <f>ROUND(I131*H131,2)</f>
        <v>0</v>
      </c>
      <c r="K131" s="210" t="s">
        <v>125</v>
      </c>
      <c r="L131" s="42"/>
      <c r="M131" s="215" t="s">
        <v>20</v>
      </c>
      <c r="N131" s="216" t="s">
        <v>46</v>
      </c>
      <c r="O131" s="82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9" t="s">
        <v>126</v>
      </c>
      <c r="AT131" s="219" t="s">
        <v>121</v>
      </c>
      <c r="AU131" s="219" t="s">
        <v>75</v>
      </c>
      <c r="AY131" s="15" t="s">
        <v>127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5" t="s">
        <v>22</v>
      </c>
      <c r="BK131" s="220">
        <f>ROUND(I131*H131,2)</f>
        <v>0</v>
      </c>
      <c r="BL131" s="15" t="s">
        <v>126</v>
      </c>
      <c r="BM131" s="219" t="s">
        <v>298</v>
      </c>
    </row>
    <row r="132" s="2" customFormat="1" ht="48" customHeight="1">
      <c r="A132" s="36"/>
      <c r="B132" s="37"/>
      <c r="C132" s="208" t="s">
        <v>299</v>
      </c>
      <c r="D132" s="208" t="s">
        <v>121</v>
      </c>
      <c r="E132" s="209" t="s">
        <v>300</v>
      </c>
      <c r="F132" s="210" t="s">
        <v>301</v>
      </c>
      <c r="G132" s="211" t="s">
        <v>124</v>
      </c>
      <c r="H132" s="212">
        <v>10</v>
      </c>
      <c r="I132" s="213"/>
      <c r="J132" s="214">
        <f>ROUND(I132*H132,2)</f>
        <v>0</v>
      </c>
      <c r="K132" s="210" t="s">
        <v>125</v>
      </c>
      <c r="L132" s="42"/>
      <c r="M132" s="215" t="s">
        <v>20</v>
      </c>
      <c r="N132" s="216" t="s">
        <v>46</v>
      </c>
      <c r="O132" s="82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9" t="s">
        <v>126</v>
      </c>
      <c r="AT132" s="219" t="s">
        <v>121</v>
      </c>
      <c r="AU132" s="219" t="s">
        <v>75</v>
      </c>
      <c r="AY132" s="15" t="s">
        <v>127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5" t="s">
        <v>22</v>
      </c>
      <c r="BK132" s="220">
        <f>ROUND(I132*H132,2)</f>
        <v>0</v>
      </c>
      <c r="BL132" s="15" t="s">
        <v>126</v>
      </c>
      <c r="BM132" s="219" t="s">
        <v>302</v>
      </c>
    </row>
    <row r="133" s="2" customFormat="1" ht="24" customHeight="1">
      <c r="A133" s="36"/>
      <c r="B133" s="37"/>
      <c r="C133" s="208" t="s">
        <v>303</v>
      </c>
      <c r="D133" s="208" t="s">
        <v>121</v>
      </c>
      <c r="E133" s="209" t="s">
        <v>304</v>
      </c>
      <c r="F133" s="210" t="s">
        <v>305</v>
      </c>
      <c r="G133" s="211" t="s">
        <v>124</v>
      </c>
      <c r="H133" s="212">
        <v>10</v>
      </c>
      <c r="I133" s="213"/>
      <c r="J133" s="214">
        <f>ROUND(I133*H133,2)</f>
        <v>0</v>
      </c>
      <c r="K133" s="210" t="s">
        <v>125</v>
      </c>
      <c r="L133" s="42"/>
      <c r="M133" s="215" t="s">
        <v>20</v>
      </c>
      <c r="N133" s="216" t="s">
        <v>46</v>
      </c>
      <c r="O133" s="82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9" t="s">
        <v>126</v>
      </c>
      <c r="AT133" s="219" t="s">
        <v>121</v>
      </c>
      <c r="AU133" s="219" t="s">
        <v>75</v>
      </c>
      <c r="AY133" s="15" t="s">
        <v>127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5" t="s">
        <v>22</v>
      </c>
      <c r="BK133" s="220">
        <f>ROUND(I133*H133,2)</f>
        <v>0</v>
      </c>
      <c r="BL133" s="15" t="s">
        <v>126</v>
      </c>
      <c r="BM133" s="219" t="s">
        <v>306</v>
      </c>
    </row>
    <row r="134" s="2" customFormat="1" ht="24" customHeight="1">
      <c r="A134" s="36"/>
      <c r="B134" s="37"/>
      <c r="C134" s="208" t="s">
        <v>307</v>
      </c>
      <c r="D134" s="208" t="s">
        <v>121</v>
      </c>
      <c r="E134" s="209" t="s">
        <v>308</v>
      </c>
      <c r="F134" s="210" t="s">
        <v>309</v>
      </c>
      <c r="G134" s="211" t="s">
        <v>124</v>
      </c>
      <c r="H134" s="212">
        <v>10</v>
      </c>
      <c r="I134" s="213"/>
      <c r="J134" s="214">
        <f>ROUND(I134*H134,2)</f>
        <v>0</v>
      </c>
      <c r="K134" s="210" t="s">
        <v>125</v>
      </c>
      <c r="L134" s="42"/>
      <c r="M134" s="215" t="s">
        <v>20</v>
      </c>
      <c r="N134" s="216" t="s">
        <v>46</v>
      </c>
      <c r="O134" s="82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9" t="s">
        <v>126</v>
      </c>
      <c r="AT134" s="219" t="s">
        <v>121</v>
      </c>
      <c r="AU134" s="219" t="s">
        <v>75</v>
      </c>
      <c r="AY134" s="15" t="s">
        <v>127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5" t="s">
        <v>22</v>
      </c>
      <c r="BK134" s="220">
        <f>ROUND(I134*H134,2)</f>
        <v>0</v>
      </c>
      <c r="BL134" s="15" t="s">
        <v>126</v>
      </c>
      <c r="BM134" s="219" t="s">
        <v>310</v>
      </c>
    </row>
    <row r="135" s="2" customFormat="1" ht="24" customHeight="1">
      <c r="A135" s="36"/>
      <c r="B135" s="37"/>
      <c r="C135" s="208" t="s">
        <v>311</v>
      </c>
      <c r="D135" s="208" t="s">
        <v>121</v>
      </c>
      <c r="E135" s="209" t="s">
        <v>312</v>
      </c>
      <c r="F135" s="210" t="s">
        <v>313</v>
      </c>
      <c r="G135" s="211" t="s">
        <v>124</v>
      </c>
      <c r="H135" s="212">
        <v>10</v>
      </c>
      <c r="I135" s="213"/>
      <c r="J135" s="214">
        <f>ROUND(I135*H135,2)</f>
        <v>0</v>
      </c>
      <c r="K135" s="210" t="s">
        <v>125</v>
      </c>
      <c r="L135" s="42"/>
      <c r="M135" s="215" t="s">
        <v>20</v>
      </c>
      <c r="N135" s="216" t="s">
        <v>46</v>
      </c>
      <c r="O135" s="82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9" t="s">
        <v>126</v>
      </c>
      <c r="AT135" s="219" t="s">
        <v>121</v>
      </c>
      <c r="AU135" s="219" t="s">
        <v>75</v>
      </c>
      <c r="AY135" s="15" t="s">
        <v>127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5" t="s">
        <v>22</v>
      </c>
      <c r="BK135" s="220">
        <f>ROUND(I135*H135,2)</f>
        <v>0</v>
      </c>
      <c r="BL135" s="15" t="s">
        <v>126</v>
      </c>
      <c r="BM135" s="219" t="s">
        <v>314</v>
      </c>
    </row>
    <row r="136" s="2" customFormat="1" ht="24" customHeight="1">
      <c r="A136" s="36"/>
      <c r="B136" s="37"/>
      <c r="C136" s="208" t="s">
        <v>315</v>
      </c>
      <c r="D136" s="208" t="s">
        <v>121</v>
      </c>
      <c r="E136" s="209" t="s">
        <v>316</v>
      </c>
      <c r="F136" s="210" t="s">
        <v>317</v>
      </c>
      <c r="G136" s="211" t="s">
        <v>124</v>
      </c>
      <c r="H136" s="212">
        <v>10</v>
      </c>
      <c r="I136" s="213"/>
      <c r="J136" s="214">
        <f>ROUND(I136*H136,2)</f>
        <v>0</v>
      </c>
      <c r="K136" s="210" t="s">
        <v>125</v>
      </c>
      <c r="L136" s="42"/>
      <c r="M136" s="215" t="s">
        <v>20</v>
      </c>
      <c r="N136" s="216" t="s">
        <v>46</v>
      </c>
      <c r="O136" s="82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9" t="s">
        <v>126</v>
      </c>
      <c r="AT136" s="219" t="s">
        <v>121</v>
      </c>
      <c r="AU136" s="219" t="s">
        <v>75</v>
      </c>
      <c r="AY136" s="15" t="s">
        <v>127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5" t="s">
        <v>22</v>
      </c>
      <c r="BK136" s="220">
        <f>ROUND(I136*H136,2)</f>
        <v>0</v>
      </c>
      <c r="BL136" s="15" t="s">
        <v>126</v>
      </c>
      <c r="BM136" s="219" t="s">
        <v>318</v>
      </c>
    </row>
    <row r="137" s="2" customFormat="1" ht="24" customHeight="1">
      <c r="A137" s="36"/>
      <c r="B137" s="37"/>
      <c r="C137" s="208" t="s">
        <v>319</v>
      </c>
      <c r="D137" s="208" t="s">
        <v>121</v>
      </c>
      <c r="E137" s="209" t="s">
        <v>320</v>
      </c>
      <c r="F137" s="210" t="s">
        <v>321</v>
      </c>
      <c r="G137" s="211" t="s">
        <v>124</v>
      </c>
      <c r="H137" s="212">
        <v>10</v>
      </c>
      <c r="I137" s="213"/>
      <c r="J137" s="214">
        <f>ROUND(I137*H137,2)</f>
        <v>0</v>
      </c>
      <c r="K137" s="210" t="s">
        <v>125</v>
      </c>
      <c r="L137" s="42"/>
      <c r="M137" s="215" t="s">
        <v>20</v>
      </c>
      <c r="N137" s="216" t="s">
        <v>46</v>
      </c>
      <c r="O137" s="82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9" t="s">
        <v>126</v>
      </c>
      <c r="AT137" s="219" t="s">
        <v>121</v>
      </c>
      <c r="AU137" s="219" t="s">
        <v>75</v>
      </c>
      <c r="AY137" s="15" t="s">
        <v>127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5" t="s">
        <v>22</v>
      </c>
      <c r="BK137" s="220">
        <f>ROUND(I137*H137,2)</f>
        <v>0</v>
      </c>
      <c r="BL137" s="15" t="s">
        <v>126</v>
      </c>
      <c r="BM137" s="219" t="s">
        <v>322</v>
      </c>
    </row>
    <row r="138" s="2" customFormat="1" ht="24" customHeight="1">
      <c r="A138" s="36"/>
      <c r="B138" s="37"/>
      <c r="C138" s="208" t="s">
        <v>323</v>
      </c>
      <c r="D138" s="208" t="s">
        <v>121</v>
      </c>
      <c r="E138" s="209" t="s">
        <v>324</v>
      </c>
      <c r="F138" s="210" t="s">
        <v>325</v>
      </c>
      <c r="G138" s="211" t="s">
        <v>124</v>
      </c>
      <c r="H138" s="212">
        <v>10</v>
      </c>
      <c r="I138" s="213"/>
      <c r="J138" s="214">
        <f>ROUND(I138*H138,2)</f>
        <v>0</v>
      </c>
      <c r="K138" s="210" t="s">
        <v>125</v>
      </c>
      <c r="L138" s="42"/>
      <c r="M138" s="215" t="s">
        <v>20</v>
      </c>
      <c r="N138" s="216" t="s">
        <v>46</v>
      </c>
      <c r="O138" s="82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9" t="s">
        <v>126</v>
      </c>
      <c r="AT138" s="219" t="s">
        <v>121</v>
      </c>
      <c r="AU138" s="219" t="s">
        <v>75</v>
      </c>
      <c r="AY138" s="15" t="s">
        <v>127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5" t="s">
        <v>22</v>
      </c>
      <c r="BK138" s="220">
        <f>ROUND(I138*H138,2)</f>
        <v>0</v>
      </c>
      <c r="BL138" s="15" t="s">
        <v>126</v>
      </c>
      <c r="BM138" s="219" t="s">
        <v>326</v>
      </c>
    </row>
    <row r="139" s="2" customFormat="1" ht="24" customHeight="1">
      <c r="A139" s="36"/>
      <c r="B139" s="37"/>
      <c r="C139" s="208" t="s">
        <v>327</v>
      </c>
      <c r="D139" s="208" t="s">
        <v>121</v>
      </c>
      <c r="E139" s="209" t="s">
        <v>328</v>
      </c>
      <c r="F139" s="210" t="s">
        <v>329</v>
      </c>
      <c r="G139" s="211" t="s">
        <v>124</v>
      </c>
      <c r="H139" s="212">
        <v>10</v>
      </c>
      <c r="I139" s="213"/>
      <c r="J139" s="214">
        <f>ROUND(I139*H139,2)</f>
        <v>0</v>
      </c>
      <c r="K139" s="210" t="s">
        <v>125</v>
      </c>
      <c r="L139" s="42"/>
      <c r="M139" s="215" t="s">
        <v>20</v>
      </c>
      <c r="N139" s="216" t="s">
        <v>46</v>
      </c>
      <c r="O139" s="82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9" t="s">
        <v>126</v>
      </c>
      <c r="AT139" s="219" t="s">
        <v>121</v>
      </c>
      <c r="AU139" s="219" t="s">
        <v>75</v>
      </c>
      <c r="AY139" s="15" t="s">
        <v>127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5" t="s">
        <v>22</v>
      </c>
      <c r="BK139" s="220">
        <f>ROUND(I139*H139,2)</f>
        <v>0</v>
      </c>
      <c r="BL139" s="15" t="s">
        <v>126</v>
      </c>
      <c r="BM139" s="219" t="s">
        <v>330</v>
      </c>
    </row>
    <row r="140" s="2" customFormat="1" ht="24" customHeight="1">
      <c r="A140" s="36"/>
      <c r="B140" s="37"/>
      <c r="C140" s="208" t="s">
        <v>331</v>
      </c>
      <c r="D140" s="208" t="s">
        <v>121</v>
      </c>
      <c r="E140" s="209" t="s">
        <v>332</v>
      </c>
      <c r="F140" s="210" t="s">
        <v>333</v>
      </c>
      <c r="G140" s="211" t="s">
        <v>124</v>
      </c>
      <c r="H140" s="212">
        <v>10</v>
      </c>
      <c r="I140" s="213"/>
      <c r="J140" s="214">
        <f>ROUND(I140*H140,2)</f>
        <v>0</v>
      </c>
      <c r="K140" s="210" t="s">
        <v>125</v>
      </c>
      <c r="L140" s="42"/>
      <c r="M140" s="215" t="s">
        <v>20</v>
      </c>
      <c r="N140" s="216" t="s">
        <v>46</v>
      </c>
      <c r="O140" s="82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9" t="s">
        <v>126</v>
      </c>
      <c r="AT140" s="219" t="s">
        <v>121</v>
      </c>
      <c r="AU140" s="219" t="s">
        <v>75</v>
      </c>
      <c r="AY140" s="15" t="s">
        <v>127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5" t="s">
        <v>22</v>
      </c>
      <c r="BK140" s="220">
        <f>ROUND(I140*H140,2)</f>
        <v>0</v>
      </c>
      <c r="BL140" s="15" t="s">
        <v>126</v>
      </c>
      <c r="BM140" s="219" t="s">
        <v>334</v>
      </c>
    </row>
    <row r="141" s="2" customFormat="1" ht="24" customHeight="1">
      <c r="A141" s="36"/>
      <c r="B141" s="37"/>
      <c r="C141" s="208" t="s">
        <v>335</v>
      </c>
      <c r="D141" s="208" t="s">
        <v>121</v>
      </c>
      <c r="E141" s="209" t="s">
        <v>336</v>
      </c>
      <c r="F141" s="210" t="s">
        <v>337</v>
      </c>
      <c r="G141" s="211" t="s">
        <v>124</v>
      </c>
      <c r="H141" s="212">
        <v>10</v>
      </c>
      <c r="I141" s="213"/>
      <c r="J141" s="214">
        <f>ROUND(I141*H141,2)</f>
        <v>0</v>
      </c>
      <c r="K141" s="210" t="s">
        <v>125</v>
      </c>
      <c r="L141" s="42"/>
      <c r="M141" s="215" t="s">
        <v>20</v>
      </c>
      <c r="N141" s="216" t="s">
        <v>46</v>
      </c>
      <c r="O141" s="82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9" t="s">
        <v>126</v>
      </c>
      <c r="AT141" s="219" t="s">
        <v>121</v>
      </c>
      <c r="AU141" s="219" t="s">
        <v>75</v>
      </c>
      <c r="AY141" s="15" t="s">
        <v>127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5" t="s">
        <v>22</v>
      </c>
      <c r="BK141" s="220">
        <f>ROUND(I141*H141,2)</f>
        <v>0</v>
      </c>
      <c r="BL141" s="15" t="s">
        <v>126</v>
      </c>
      <c r="BM141" s="219" t="s">
        <v>338</v>
      </c>
    </row>
    <row r="142" s="2" customFormat="1" ht="24" customHeight="1">
      <c r="A142" s="36"/>
      <c r="B142" s="37"/>
      <c r="C142" s="208" t="s">
        <v>339</v>
      </c>
      <c r="D142" s="208" t="s">
        <v>121</v>
      </c>
      <c r="E142" s="209" t="s">
        <v>340</v>
      </c>
      <c r="F142" s="210" t="s">
        <v>341</v>
      </c>
      <c r="G142" s="211" t="s">
        <v>124</v>
      </c>
      <c r="H142" s="212">
        <v>10</v>
      </c>
      <c r="I142" s="213"/>
      <c r="J142" s="214">
        <f>ROUND(I142*H142,2)</f>
        <v>0</v>
      </c>
      <c r="K142" s="210" t="s">
        <v>125</v>
      </c>
      <c r="L142" s="42"/>
      <c r="M142" s="215" t="s">
        <v>20</v>
      </c>
      <c r="N142" s="216" t="s">
        <v>46</v>
      </c>
      <c r="O142" s="82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9" t="s">
        <v>126</v>
      </c>
      <c r="AT142" s="219" t="s">
        <v>121</v>
      </c>
      <c r="AU142" s="219" t="s">
        <v>75</v>
      </c>
      <c r="AY142" s="15" t="s">
        <v>127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5" t="s">
        <v>22</v>
      </c>
      <c r="BK142" s="220">
        <f>ROUND(I142*H142,2)</f>
        <v>0</v>
      </c>
      <c r="BL142" s="15" t="s">
        <v>126</v>
      </c>
      <c r="BM142" s="219" t="s">
        <v>342</v>
      </c>
    </row>
    <row r="143" s="2" customFormat="1" ht="24" customHeight="1">
      <c r="A143" s="36"/>
      <c r="B143" s="37"/>
      <c r="C143" s="208" t="s">
        <v>343</v>
      </c>
      <c r="D143" s="208" t="s">
        <v>121</v>
      </c>
      <c r="E143" s="209" t="s">
        <v>344</v>
      </c>
      <c r="F143" s="210" t="s">
        <v>345</v>
      </c>
      <c r="G143" s="211" t="s">
        <v>124</v>
      </c>
      <c r="H143" s="212">
        <v>7</v>
      </c>
      <c r="I143" s="213"/>
      <c r="J143" s="214">
        <f>ROUND(I143*H143,2)</f>
        <v>0</v>
      </c>
      <c r="K143" s="210" t="s">
        <v>125</v>
      </c>
      <c r="L143" s="42"/>
      <c r="M143" s="215" t="s">
        <v>20</v>
      </c>
      <c r="N143" s="216" t="s">
        <v>46</v>
      </c>
      <c r="O143" s="82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9" t="s">
        <v>126</v>
      </c>
      <c r="AT143" s="219" t="s">
        <v>121</v>
      </c>
      <c r="AU143" s="219" t="s">
        <v>75</v>
      </c>
      <c r="AY143" s="15" t="s">
        <v>127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5" t="s">
        <v>22</v>
      </c>
      <c r="BK143" s="220">
        <f>ROUND(I143*H143,2)</f>
        <v>0</v>
      </c>
      <c r="BL143" s="15" t="s">
        <v>126</v>
      </c>
      <c r="BM143" s="219" t="s">
        <v>346</v>
      </c>
    </row>
    <row r="144" s="2" customFormat="1" ht="48" customHeight="1">
      <c r="A144" s="36"/>
      <c r="B144" s="37"/>
      <c r="C144" s="208" t="s">
        <v>347</v>
      </c>
      <c r="D144" s="208" t="s">
        <v>121</v>
      </c>
      <c r="E144" s="209" t="s">
        <v>348</v>
      </c>
      <c r="F144" s="210" t="s">
        <v>349</v>
      </c>
      <c r="G144" s="211" t="s">
        <v>124</v>
      </c>
      <c r="H144" s="212">
        <v>15</v>
      </c>
      <c r="I144" s="213"/>
      <c r="J144" s="214">
        <f>ROUND(I144*H144,2)</f>
        <v>0</v>
      </c>
      <c r="K144" s="210" t="s">
        <v>125</v>
      </c>
      <c r="L144" s="42"/>
      <c r="M144" s="215" t="s">
        <v>20</v>
      </c>
      <c r="N144" s="216" t="s">
        <v>46</v>
      </c>
      <c r="O144" s="82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9" t="s">
        <v>126</v>
      </c>
      <c r="AT144" s="219" t="s">
        <v>121</v>
      </c>
      <c r="AU144" s="219" t="s">
        <v>75</v>
      </c>
      <c r="AY144" s="15" t="s">
        <v>127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5" t="s">
        <v>22</v>
      </c>
      <c r="BK144" s="220">
        <f>ROUND(I144*H144,2)</f>
        <v>0</v>
      </c>
      <c r="BL144" s="15" t="s">
        <v>126</v>
      </c>
      <c r="BM144" s="219" t="s">
        <v>350</v>
      </c>
    </row>
    <row r="145" s="2" customFormat="1" ht="48" customHeight="1">
      <c r="A145" s="36"/>
      <c r="B145" s="37"/>
      <c r="C145" s="208" t="s">
        <v>351</v>
      </c>
      <c r="D145" s="208" t="s">
        <v>121</v>
      </c>
      <c r="E145" s="209" t="s">
        <v>352</v>
      </c>
      <c r="F145" s="210" t="s">
        <v>353</v>
      </c>
      <c r="G145" s="211" t="s">
        <v>124</v>
      </c>
      <c r="H145" s="212">
        <v>15</v>
      </c>
      <c r="I145" s="213"/>
      <c r="J145" s="214">
        <f>ROUND(I145*H145,2)</f>
        <v>0</v>
      </c>
      <c r="K145" s="210" t="s">
        <v>125</v>
      </c>
      <c r="L145" s="42"/>
      <c r="M145" s="215" t="s">
        <v>20</v>
      </c>
      <c r="N145" s="216" t="s">
        <v>46</v>
      </c>
      <c r="O145" s="82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9" t="s">
        <v>126</v>
      </c>
      <c r="AT145" s="219" t="s">
        <v>121</v>
      </c>
      <c r="AU145" s="219" t="s">
        <v>75</v>
      </c>
      <c r="AY145" s="15" t="s">
        <v>127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5" t="s">
        <v>22</v>
      </c>
      <c r="BK145" s="220">
        <f>ROUND(I145*H145,2)</f>
        <v>0</v>
      </c>
      <c r="BL145" s="15" t="s">
        <v>126</v>
      </c>
      <c r="BM145" s="219" t="s">
        <v>354</v>
      </c>
    </row>
    <row r="146" s="2" customFormat="1" ht="48" customHeight="1">
      <c r="A146" s="36"/>
      <c r="B146" s="37"/>
      <c r="C146" s="208" t="s">
        <v>355</v>
      </c>
      <c r="D146" s="208" t="s">
        <v>121</v>
      </c>
      <c r="E146" s="209" t="s">
        <v>356</v>
      </c>
      <c r="F146" s="210" t="s">
        <v>357</v>
      </c>
      <c r="G146" s="211" t="s">
        <v>124</v>
      </c>
      <c r="H146" s="212">
        <v>15</v>
      </c>
      <c r="I146" s="213"/>
      <c r="J146" s="214">
        <f>ROUND(I146*H146,2)</f>
        <v>0</v>
      </c>
      <c r="K146" s="210" t="s">
        <v>125</v>
      </c>
      <c r="L146" s="42"/>
      <c r="M146" s="215" t="s">
        <v>20</v>
      </c>
      <c r="N146" s="216" t="s">
        <v>46</v>
      </c>
      <c r="O146" s="82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9" t="s">
        <v>126</v>
      </c>
      <c r="AT146" s="219" t="s">
        <v>121</v>
      </c>
      <c r="AU146" s="219" t="s">
        <v>75</v>
      </c>
      <c r="AY146" s="15" t="s">
        <v>127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5" t="s">
        <v>22</v>
      </c>
      <c r="BK146" s="220">
        <f>ROUND(I146*H146,2)</f>
        <v>0</v>
      </c>
      <c r="BL146" s="15" t="s">
        <v>126</v>
      </c>
      <c r="BM146" s="219" t="s">
        <v>358</v>
      </c>
    </row>
    <row r="147" s="2" customFormat="1" ht="24" customHeight="1">
      <c r="A147" s="36"/>
      <c r="B147" s="37"/>
      <c r="C147" s="208" t="s">
        <v>359</v>
      </c>
      <c r="D147" s="208" t="s">
        <v>121</v>
      </c>
      <c r="E147" s="209" t="s">
        <v>360</v>
      </c>
      <c r="F147" s="210" t="s">
        <v>361</v>
      </c>
      <c r="G147" s="211" t="s">
        <v>124</v>
      </c>
      <c r="H147" s="212">
        <v>45</v>
      </c>
      <c r="I147" s="213"/>
      <c r="J147" s="214">
        <f>ROUND(I147*H147,2)</f>
        <v>0</v>
      </c>
      <c r="K147" s="210" t="s">
        <v>125</v>
      </c>
      <c r="L147" s="42"/>
      <c r="M147" s="215" t="s">
        <v>20</v>
      </c>
      <c r="N147" s="216" t="s">
        <v>46</v>
      </c>
      <c r="O147" s="82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9" t="s">
        <v>126</v>
      </c>
      <c r="AT147" s="219" t="s">
        <v>121</v>
      </c>
      <c r="AU147" s="219" t="s">
        <v>75</v>
      </c>
      <c r="AY147" s="15" t="s">
        <v>127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5" t="s">
        <v>22</v>
      </c>
      <c r="BK147" s="220">
        <f>ROUND(I147*H147,2)</f>
        <v>0</v>
      </c>
      <c r="BL147" s="15" t="s">
        <v>126</v>
      </c>
      <c r="BM147" s="219" t="s">
        <v>362</v>
      </c>
    </row>
    <row r="148" s="2" customFormat="1" ht="24" customHeight="1">
      <c r="A148" s="36"/>
      <c r="B148" s="37"/>
      <c r="C148" s="208" t="s">
        <v>363</v>
      </c>
      <c r="D148" s="208" t="s">
        <v>121</v>
      </c>
      <c r="E148" s="209" t="s">
        <v>364</v>
      </c>
      <c r="F148" s="210" t="s">
        <v>365</v>
      </c>
      <c r="G148" s="211" t="s">
        <v>124</v>
      </c>
      <c r="H148" s="212">
        <v>45</v>
      </c>
      <c r="I148" s="213"/>
      <c r="J148" s="214">
        <f>ROUND(I148*H148,2)</f>
        <v>0</v>
      </c>
      <c r="K148" s="210" t="s">
        <v>125</v>
      </c>
      <c r="L148" s="42"/>
      <c r="M148" s="215" t="s">
        <v>20</v>
      </c>
      <c r="N148" s="216" t="s">
        <v>46</v>
      </c>
      <c r="O148" s="82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9" t="s">
        <v>126</v>
      </c>
      <c r="AT148" s="219" t="s">
        <v>121</v>
      </c>
      <c r="AU148" s="219" t="s">
        <v>75</v>
      </c>
      <c r="AY148" s="15" t="s">
        <v>127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5" t="s">
        <v>22</v>
      </c>
      <c r="BK148" s="220">
        <f>ROUND(I148*H148,2)</f>
        <v>0</v>
      </c>
      <c r="BL148" s="15" t="s">
        <v>126</v>
      </c>
      <c r="BM148" s="219" t="s">
        <v>366</v>
      </c>
    </row>
    <row r="149" s="2" customFormat="1" ht="24" customHeight="1">
      <c r="A149" s="36"/>
      <c r="B149" s="37"/>
      <c r="C149" s="208" t="s">
        <v>28</v>
      </c>
      <c r="D149" s="208" t="s">
        <v>121</v>
      </c>
      <c r="E149" s="209" t="s">
        <v>367</v>
      </c>
      <c r="F149" s="210" t="s">
        <v>368</v>
      </c>
      <c r="G149" s="211" t="s">
        <v>124</v>
      </c>
      <c r="H149" s="212">
        <v>45</v>
      </c>
      <c r="I149" s="213"/>
      <c r="J149" s="214">
        <f>ROUND(I149*H149,2)</f>
        <v>0</v>
      </c>
      <c r="K149" s="210" t="s">
        <v>125</v>
      </c>
      <c r="L149" s="42"/>
      <c r="M149" s="215" t="s">
        <v>20</v>
      </c>
      <c r="N149" s="216" t="s">
        <v>46</v>
      </c>
      <c r="O149" s="82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9" t="s">
        <v>126</v>
      </c>
      <c r="AT149" s="219" t="s">
        <v>121</v>
      </c>
      <c r="AU149" s="219" t="s">
        <v>75</v>
      </c>
      <c r="AY149" s="15" t="s">
        <v>127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5" t="s">
        <v>22</v>
      </c>
      <c r="BK149" s="220">
        <f>ROUND(I149*H149,2)</f>
        <v>0</v>
      </c>
      <c r="BL149" s="15" t="s">
        <v>126</v>
      </c>
      <c r="BM149" s="219" t="s">
        <v>369</v>
      </c>
    </row>
    <row r="150" s="2" customFormat="1" ht="24" customHeight="1">
      <c r="A150" s="36"/>
      <c r="B150" s="37"/>
      <c r="C150" s="208" t="s">
        <v>370</v>
      </c>
      <c r="D150" s="208" t="s">
        <v>121</v>
      </c>
      <c r="E150" s="209" t="s">
        <v>371</v>
      </c>
      <c r="F150" s="210" t="s">
        <v>372</v>
      </c>
      <c r="G150" s="211" t="s">
        <v>124</v>
      </c>
      <c r="H150" s="212">
        <v>70</v>
      </c>
      <c r="I150" s="213"/>
      <c r="J150" s="214">
        <f>ROUND(I150*H150,2)</f>
        <v>0</v>
      </c>
      <c r="K150" s="210" t="s">
        <v>125</v>
      </c>
      <c r="L150" s="42"/>
      <c r="M150" s="215" t="s">
        <v>20</v>
      </c>
      <c r="N150" s="216" t="s">
        <v>46</v>
      </c>
      <c r="O150" s="82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9" t="s">
        <v>126</v>
      </c>
      <c r="AT150" s="219" t="s">
        <v>121</v>
      </c>
      <c r="AU150" s="219" t="s">
        <v>75</v>
      </c>
      <c r="AY150" s="15" t="s">
        <v>127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5" t="s">
        <v>22</v>
      </c>
      <c r="BK150" s="220">
        <f>ROUND(I150*H150,2)</f>
        <v>0</v>
      </c>
      <c r="BL150" s="15" t="s">
        <v>126</v>
      </c>
      <c r="BM150" s="219" t="s">
        <v>373</v>
      </c>
    </row>
    <row r="151" s="2" customFormat="1" ht="24" customHeight="1">
      <c r="A151" s="36"/>
      <c r="B151" s="37"/>
      <c r="C151" s="208" t="s">
        <v>374</v>
      </c>
      <c r="D151" s="208" t="s">
        <v>121</v>
      </c>
      <c r="E151" s="209" t="s">
        <v>375</v>
      </c>
      <c r="F151" s="210" t="s">
        <v>376</v>
      </c>
      <c r="G151" s="211" t="s">
        <v>124</v>
      </c>
      <c r="H151" s="212">
        <v>45</v>
      </c>
      <c r="I151" s="213"/>
      <c r="J151" s="214">
        <f>ROUND(I151*H151,2)</f>
        <v>0</v>
      </c>
      <c r="K151" s="210" t="s">
        <v>125</v>
      </c>
      <c r="L151" s="42"/>
      <c r="M151" s="215" t="s">
        <v>20</v>
      </c>
      <c r="N151" s="216" t="s">
        <v>46</v>
      </c>
      <c r="O151" s="82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9" t="s">
        <v>126</v>
      </c>
      <c r="AT151" s="219" t="s">
        <v>121</v>
      </c>
      <c r="AU151" s="219" t="s">
        <v>75</v>
      </c>
      <c r="AY151" s="15" t="s">
        <v>127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5" t="s">
        <v>22</v>
      </c>
      <c r="BK151" s="220">
        <f>ROUND(I151*H151,2)</f>
        <v>0</v>
      </c>
      <c r="BL151" s="15" t="s">
        <v>126</v>
      </c>
      <c r="BM151" s="219" t="s">
        <v>377</v>
      </c>
    </row>
    <row r="152" s="2" customFormat="1" ht="24" customHeight="1">
      <c r="A152" s="36"/>
      <c r="B152" s="37"/>
      <c r="C152" s="208" t="s">
        <v>378</v>
      </c>
      <c r="D152" s="208" t="s">
        <v>121</v>
      </c>
      <c r="E152" s="209" t="s">
        <v>379</v>
      </c>
      <c r="F152" s="210" t="s">
        <v>380</v>
      </c>
      <c r="G152" s="211" t="s">
        <v>124</v>
      </c>
      <c r="H152" s="212">
        <v>45</v>
      </c>
      <c r="I152" s="213"/>
      <c r="J152" s="214">
        <f>ROUND(I152*H152,2)</f>
        <v>0</v>
      </c>
      <c r="K152" s="210" t="s">
        <v>125</v>
      </c>
      <c r="L152" s="42"/>
      <c r="M152" s="215" t="s">
        <v>20</v>
      </c>
      <c r="N152" s="216" t="s">
        <v>46</v>
      </c>
      <c r="O152" s="82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9" t="s">
        <v>126</v>
      </c>
      <c r="AT152" s="219" t="s">
        <v>121</v>
      </c>
      <c r="AU152" s="219" t="s">
        <v>75</v>
      </c>
      <c r="AY152" s="15" t="s">
        <v>127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5" t="s">
        <v>22</v>
      </c>
      <c r="BK152" s="220">
        <f>ROUND(I152*H152,2)</f>
        <v>0</v>
      </c>
      <c r="BL152" s="15" t="s">
        <v>126</v>
      </c>
      <c r="BM152" s="219" t="s">
        <v>381</v>
      </c>
    </row>
    <row r="153" s="2" customFormat="1" ht="24" customHeight="1">
      <c r="A153" s="36"/>
      <c r="B153" s="37"/>
      <c r="C153" s="208" t="s">
        <v>382</v>
      </c>
      <c r="D153" s="208" t="s">
        <v>121</v>
      </c>
      <c r="E153" s="209" t="s">
        <v>383</v>
      </c>
      <c r="F153" s="210" t="s">
        <v>384</v>
      </c>
      <c r="G153" s="211" t="s">
        <v>124</v>
      </c>
      <c r="H153" s="212">
        <v>20</v>
      </c>
      <c r="I153" s="213"/>
      <c r="J153" s="214">
        <f>ROUND(I153*H153,2)</f>
        <v>0</v>
      </c>
      <c r="K153" s="210" t="s">
        <v>125</v>
      </c>
      <c r="L153" s="42"/>
      <c r="M153" s="215" t="s">
        <v>20</v>
      </c>
      <c r="N153" s="216" t="s">
        <v>46</v>
      </c>
      <c r="O153" s="82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9" t="s">
        <v>126</v>
      </c>
      <c r="AT153" s="219" t="s">
        <v>121</v>
      </c>
      <c r="AU153" s="219" t="s">
        <v>75</v>
      </c>
      <c r="AY153" s="15" t="s">
        <v>127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5" t="s">
        <v>22</v>
      </c>
      <c r="BK153" s="220">
        <f>ROUND(I153*H153,2)</f>
        <v>0</v>
      </c>
      <c r="BL153" s="15" t="s">
        <v>126</v>
      </c>
      <c r="BM153" s="219" t="s">
        <v>385</v>
      </c>
    </row>
    <row r="154" s="2" customFormat="1" ht="24" customHeight="1">
      <c r="A154" s="36"/>
      <c r="B154" s="37"/>
      <c r="C154" s="208" t="s">
        <v>386</v>
      </c>
      <c r="D154" s="208" t="s">
        <v>121</v>
      </c>
      <c r="E154" s="209" t="s">
        <v>387</v>
      </c>
      <c r="F154" s="210" t="s">
        <v>388</v>
      </c>
      <c r="G154" s="211" t="s">
        <v>124</v>
      </c>
      <c r="H154" s="212">
        <v>20</v>
      </c>
      <c r="I154" s="213"/>
      <c r="J154" s="214">
        <f>ROUND(I154*H154,2)</f>
        <v>0</v>
      </c>
      <c r="K154" s="210" t="s">
        <v>125</v>
      </c>
      <c r="L154" s="42"/>
      <c r="M154" s="215" t="s">
        <v>20</v>
      </c>
      <c r="N154" s="216" t="s">
        <v>46</v>
      </c>
      <c r="O154" s="82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9" t="s">
        <v>126</v>
      </c>
      <c r="AT154" s="219" t="s">
        <v>121</v>
      </c>
      <c r="AU154" s="219" t="s">
        <v>75</v>
      </c>
      <c r="AY154" s="15" t="s">
        <v>127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5" t="s">
        <v>22</v>
      </c>
      <c r="BK154" s="220">
        <f>ROUND(I154*H154,2)</f>
        <v>0</v>
      </c>
      <c r="BL154" s="15" t="s">
        <v>126</v>
      </c>
      <c r="BM154" s="219" t="s">
        <v>389</v>
      </c>
    </row>
    <row r="155" s="2" customFormat="1" ht="24" customHeight="1">
      <c r="A155" s="36"/>
      <c r="B155" s="37"/>
      <c r="C155" s="208" t="s">
        <v>390</v>
      </c>
      <c r="D155" s="208" t="s">
        <v>121</v>
      </c>
      <c r="E155" s="209" t="s">
        <v>391</v>
      </c>
      <c r="F155" s="210" t="s">
        <v>392</v>
      </c>
      <c r="G155" s="211" t="s">
        <v>124</v>
      </c>
      <c r="H155" s="212">
        <v>20</v>
      </c>
      <c r="I155" s="213"/>
      <c r="J155" s="214">
        <f>ROUND(I155*H155,2)</f>
        <v>0</v>
      </c>
      <c r="K155" s="210" t="s">
        <v>125</v>
      </c>
      <c r="L155" s="42"/>
      <c r="M155" s="215" t="s">
        <v>20</v>
      </c>
      <c r="N155" s="216" t="s">
        <v>46</v>
      </c>
      <c r="O155" s="82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9" t="s">
        <v>126</v>
      </c>
      <c r="AT155" s="219" t="s">
        <v>121</v>
      </c>
      <c r="AU155" s="219" t="s">
        <v>75</v>
      </c>
      <c r="AY155" s="15" t="s">
        <v>127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5" t="s">
        <v>22</v>
      </c>
      <c r="BK155" s="220">
        <f>ROUND(I155*H155,2)</f>
        <v>0</v>
      </c>
      <c r="BL155" s="15" t="s">
        <v>126</v>
      </c>
      <c r="BM155" s="219" t="s">
        <v>393</v>
      </c>
    </row>
    <row r="156" s="2" customFormat="1" ht="24" customHeight="1">
      <c r="A156" s="36"/>
      <c r="B156" s="37"/>
      <c r="C156" s="208" t="s">
        <v>394</v>
      </c>
      <c r="D156" s="208" t="s">
        <v>121</v>
      </c>
      <c r="E156" s="209" t="s">
        <v>395</v>
      </c>
      <c r="F156" s="210" t="s">
        <v>396</v>
      </c>
      <c r="G156" s="211" t="s">
        <v>124</v>
      </c>
      <c r="H156" s="212">
        <v>20</v>
      </c>
      <c r="I156" s="213"/>
      <c r="J156" s="214">
        <f>ROUND(I156*H156,2)</f>
        <v>0</v>
      </c>
      <c r="K156" s="210" t="s">
        <v>125</v>
      </c>
      <c r="L156" s="42"/>
      <c r="M156" s="215" t="s">
        <v>20</v>
      </c>
      <c r="N156" s="216" t="s">
        <v>46</v>
      </c>
      <c r="O156" s="82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9" t="s">
        <v>126</v>
      </c>
      <c r="AT156" s="219" t="s">
        <v>121</v>
      </c>
      <c r="AU156" s="219" t="s">
        <v>75</v>
      </c>
      <c r="AY156" s="15" t="s">
        <v>127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5" t="s">
        <v>22</v>
      </c>
      <c r="BK156" s="220">
        <f>ROUND(I156*H156,2)</f>
        <v>0</v>
      </c>
      <c r="BL156" s="15" t="s">
        <v>126</v>
      </c>
      <c r="BM156" s="219" t="s">
        <v>397</v>
      </c>
    </row>
    <row r="157" s="2" customFormat="1" ht="24" customHeight="1">
      <c r="A157" s="36"/>
      <c r="B157" s="37"/>
      <c r="C157" s="208" t="s">
        <v>398</v>
      </c>
      <c r="D157" s="208" t="s">
        <v>121</v>
      </c>
      <c r="E157" s="209" t="s">
        <v>399</v>
      </c>
      <c r="F157" s="210" t="s">
        <v>400</v>
      </c>
      <c r="G157" s="211" t="s">
        <v>124</v>
      </c>
      <c r="H157" s="212">
        <v>20</v>
      </c>
      <c r="I157" s="213"/>
      <c r="J157" s="214">
        <f>ROUND(I157*H157,2)</f>
        <v>0</v>
      </c>
      <c r="K157" s="210" t="s">
        <v>125</v>
      </c>
      <c r="L157" s="42"/>
      <c r="M157" s="215" t="s">
        <v>20</v>
      </c>
      <c r="N157" s="216" t="s">
        <v>46</v>
      </c>
      <c r="O157" s="82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9" t="s">
        <v>126</v>
      </c>
      <c r="AT157" s="219" t="s">
        <v>121</v>
      </c>
      <c r="AU157" s="219" t="s">
        <v>75</v>
      </c>
      <c r="AY157" s="15" t="s">
        <v>127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5" t="s">
        <v>22</v>
      </c>
      <c r="BK157" s="220">
        <f>ROUND(I157*H157,2)</f>
        <v>0</v>
      </c>
      <c r="BL157" s="15" t="s">
        <v>126</v>
      </c>
      <c r="BM157" s="219" t="s">
        <v>401</v>
      </c>
    </row>
    <row r="158" s="2" customFormat="1" ht="24" customHeight="1">
      <c r="A158" s="36"/>
      <c r="B158" s="37"/>
      <c r="C158" s="208" t="s">
        <v>402</v>
      </c>
      <c r="D158" s="208" t="s">
        <v>121</v>
      </c>
      <c r="E158" s="209" t="s">
        <v>403</v>
      </c>
      <c r="F158" s="210" t="s">
        <v>404</v>
      </c>
      <c r="G158" s="211" t="s">
        <v>124</v>
      </c>
      <c r="H158" s="212">
        <v>19</v>
      </c>
      <c r="I158" s="213"/>
      <c r="J158" s="214">
        <f>ROUND(I158*H158,2)</f>
        <v>0</v>
      </c>
      <c r="K158" s="210" t="s">
        <v>125</v>
      </c>
      <c r="L158" s="42"/>
      <c r="M158" s="215" t="s">
        <v>20</v>
      </c>
      <c r="N158" s="216" t="s">
        <v>46</v>
      </c>
      <c r="O158" s="82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9" t="s">
        <v>126</v>
      </c>
      <c r="AT158" s="219" t="s">
        <v>121</v>
      </c>
      <c r="AU158" s="219" t="s">
        <v>75</v>
      </c>
      <c r="AY158" s="15" t="s">
        <v>127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5" t="s">
        <v>22</v>
      </c>
      <c r="BK158" s="220">
        <f>ROUND(I158*H158,2)</f>
        <v>0</v>
      </c>
      <c r="BL158" s="15" t="s">
        <v>126</v>
      </c>
      <c r="BM158" s="219" t="s">
        <v>405</v>
      </c>
    </row>
    <row r="159" s="2" customFormat="1" ht="24" customHeight="1">
      <c r="A159" s="36"/>
      <c r="B159" s="37"/>
      <c r="C159" s="208" t="s">
        <v>406</v>
      </c>
      <c r="D159" s="208" t="s">
        <v>121</v>
      </c>
      <c r="E159" s="209" t="s">
        <v>407</v>
      </c>
      <c r="F159" s="210" t="s">
        <v>408</v>
      </c>
      <c r="G159" s="211" t="s">
        <v>124</v>
      </c>
      <c r="H159" s="212">
        <v>25</v>
      </c>
      <c r="I159" s="213"/>
      <c r="J159" s="214">
        <f>ROUND(I159*H159,2)</f>
        <v>0</v>
      </c>
      <c r="K159" s="210" t="s">
        <v>125</v>
      </c>
      <c r="L159" s="42"/>
      <c r="M159" s="215" t="s">
        <v>20</v>
      </c>
      <c r="N159" s="216" t="s">
        <v>46</v>
      </c>
      <c r="O159" s="82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9" t="s">
        <v>126</v>
      </c>
      <c r="AT159" s="219" t="s">
        <v>121</v>
      </c>
      <c r="AU159" s="219" t="s">
        <v>75</v>
      </c>
      <c r="AY159" s="15" t="s">
        <v>127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5" t="s">
        <v>22</v>
      </c>
      <c r="BK159" s="220">
        <f>ROUND(I159*H159,2)</f>
        <v>0</v>
      </c>
      <c r="BL159" s="15" t="s">
        <v>126</v>
      </c>
      <c r="BM159" s="219" t="s">
        <v>409</v>
      </c>
    </row>
    <row r="160" s="2" customFormat="1" ht="24" customHeight="1">
      <c r="A160" s="36"/>
      <c r="B160" s="37"/>
      <c r="C160" s="208" t="s">
        <v>410</v>
      </c>
      <c r="D160" s="208" t="s">
        <v>121</v>
      </c>
      <c r="E160" s="209" t="s">
        <v>411</v>
      </c>
      <c r="F160" s="210" t="s">
        <v>412</v>
      </c>
      <c r="G160" s="211" t="s">
        <v>124</v>
      </c>
      <c r="H160" s="212">
        <v>45</v>
      </c>
      <c r="I160" s="213"/>
      <c r="J160" s="214">
        <f>ROUND(I160*H160,2)</f>
        <v>0</v>
      </c>
      <c r="K160" s="210" t="s">
        <v>125</v>
      </c>
      <c r="L160" s="42"/>
      <c r="M160" s="215" t="s">
        <v>20</v>
      </c>
      <c r="N160" s="216" t="s">
        <v>46</v>
      </c>
      <c r="O160" s="82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9" t="s">
        <v>126</v>
      </c>
      <c r="AT160" s="219" t="s">
        <v>121</v>
      </c>
      <c r="AU160" s="219" t="s">
        <v>75</v>
      </c>
      <c r="AY160" s="15" t="s">
        <v>127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5" t="s">
        <v>22</v>
      </c>
      <c r="BK160" s="220">
        <f>ROUND(I160*H160,2)</f>
        <v>0</v>
      </c>
      <c r="BL160" s="15" t="s">
        <v>126</v>
      </c>
      <c r="BM160" s="219" t="s">
        <v>413</v>
      </c>
    </row>
    <row r="161" s="2" customFormat="1" ht="24" customHeight="1">
      <c r="A161" s="36"/>
      <c r="B161" s="37"/>
      <c r="C161" s="208" t="s">
        <v>414</v>
      </c>
      <c r="D161" s="208" t="s">
        <v>121</v>
      </c>
      <c r="E161" s="209" t="s">
        <v>415</v>
      </c>
      <c r="F161" s="210" t="s">
        <v>416</v>
      </c>
      <c r="G161" s="211" t="s">
        <v>124</v>
      </c>
      <c r="H161" s="212">
        <v>10</v>
      </c>
      <c r="I161" s="213"/>
      <c r="J161" s="214">
        <f>ROUND(I161*H161,2)</f>
        <v>0</v>
      </c>
      <c r="K161" s="210" t="s">
        <v>125</v>
      </c>
      <c r="L161" s="42"/>
      <c r="M161" s="215" t="s">
        <v>20</v>
      </c>
      <c r="N161" s="216" t="s">
        <v>46</v>
      </c>
      <c r="O161" s="82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9" t="s">
        <v>126</v>
      </c>
      <c r="AT161" s="219" t="s">
        <v>121</v>
      </c>
      <c r="AU161" s="219" t="s">
        <v>75</v>
      </c>
      <c r="AY161" s="15" t="s">
        <v>127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5" t="s">
        <v>22</v>
      </c>
      <c r="BK161" s="220">
        <f>ROUND(I161*H161,2)</f>
        <v>0</v>
      </c>
      <c r="BL161" s="15" t="s">
        <v>126</v>
      </c>
      <c r="BM161" s="219" t="s">
        <v>417</v>
      </c>
    </row>
    <row r="162" s="2" customFormat="1" ht="24" customHeight="1">
      <c r="A162" s="36"/>
      <c r="B162" s="37"/>
      <c r="C162" s="208" t="s">
        <v>418</v>
      </c>
      <c r="D162" s="208" t="s">
        <v>121</v>
      </c>
      <c r="E162" s="209" t="s">
        <v>419</v>
      </c>
      <c r="F162" s="210" t="s">
        <v>420</v>
      </c>
      <c r="G162" s="211" t="s">
        <v>124</v>
      </c>
      <c r="H162" s="212">
        <v>10</v>
      </c>
      <c r="I162" s="213"/>
      <c r="J162" s="214">
        <f>ROUND(I162*H162,2)</f>
        <v>0</v>
      </c>
      <c r="K162" s="210" t="s">
        <v>125</v>
      </c>
      <c r="L162" s="42"/>
      <c r="M162" s="215" t="s">
        <v>20</v>
      </c>
      <c r="N162" s="216" t="s">
        <v>46</v>
      </c>
      <c r="O162" s="82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9" t="s">
        <v>126</v>
      </c>
      <c r="AT162" s="219" t="s">
        <v>121</v>
      </c>
      <c r="AU162" s="219" t="s">
        <v>75</v>
      </c>
      <c r="AY162" s="15" t="s">
        <v>127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5" t="s">
        <v>22</v>
      </c>
      <c r="BK162" s="220">
        <f>ROUND(I162*H162,2)</f>
        <v>0</v>
      </c>
      <c r="BL162" s="15" t="s">
        <v>126</v>
      </c>
      <c r="BM162" s="219" t="s">
        <v>421</v>
      </c>
    </row>
    <row r="163" s="2" customFormat="1" ht="24" customHeight="1">
      <c r="A163" s="36"/>
      <c r="B163" s="37"/>
      <c r="C163" s="208" t="s">
        <v>422</v>
      </c>
      <c r="D163" s="208" t="s">
        <v>121</v>
      </c>
      <c r="E163" s="209" t="s">
        <v>423</v>
      </c>
      <c r="F163" s="210" t="s">
        <v>424</v>
      </c>
      <c r="G163" s="211" t="s">
        <v>124</v>
      </c>
      <c r="H163" s="212">
        <v>10</v>
      </c>
      <c r="I163" s="213"/>
      <c r="J163" s="214">
        <f>ROUND(I163*H163,2)</f>
        <v>0</v>
      </c>
      <c r="K163" s="210" t="s">
        <v>125</v>
      </c>
      <c r="L163" s="42"/>
      <c r="M163" s="215" t="s">
        <v>20</v>
      </c>
      <c r="N163" s="216" t="s">
        <v>46</v>
      </c>
      <c r="O163" s="82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9" t="s">
        <v>126</v>
      </c>
      <c r="AT163" s="219" t="s">
        <v>121</v>
      </c>
      <c r="AU163" s="219" t="s">
        <v>75</v>
      </c>
      <c r="AY163" s="15" t="s">
        <v>127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5" t="s">
        <v>22</v>
      </c>
      <c r="BK163" s="220">
        <f>ROUND(I163*H163,2)</f>
        <v>0</v>
      </c>
      <c r="BL163" s="15" t="s">
        <v>126</v>
      </c>
      <c r="BM163" s="219" t="s">
        <v>425</v>
      </c>
    </row>
    <row r="164" s="2" customFormat="1" ht="24" customHeight="1">
      <c r="A164" s="36"/>
      <c r="B164" s="37"/>
      <c r="C164" s="208" t="s">
        <v>426</v>
      </c>
      <c r="D164" s="208" t="s">
        <v>121</v>
      </c>
      <c r="E164" s="209" t="s">
        <v>427</v>
      </c>
      <c r="F164" s="210" t="s">
        <v>428</v>
      </c>
      <c r="G164" s="211" t="s">
        <v>124</v>
      </c>
      <c r="H164" s="212">
        <v>10</v>
      </c>
      <c r="I164" s="213"/>
      <c r="J164" s="214">
        <f>ROUND(I164*H164,2)</f>
        <v>0</v>
      </c>
      <c r="K164" s="210" t="s">
        <v>125</v>
      </c>
      <c r="L164" s="42"/>
      <c r="M164" s="215" t="s">
        <v>20</v>
      </c>
      <c r="N164" s="216" t="s">
        <v>46</v>
      </c>
      <c r="O164" s="82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9" t="s">
        <v>126</v>
      </c>
      <c r="AT164" s="219" t="s">
        <v>121</v>
      </c>
      <c r="AU164" s="219" t="s">
        <v>75</v>
      </c>
      <c r="AY164" s="15" t="s">
        <v>127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5" t="s">
        <v>22</v>
      </c>
      <c r="BK164" s="220">
        <f>ROUND(I164*H164,2)</f>
        <v>0</v>
      </c>
      <c r="BL164" s="15" t="s">
        <v>126</v>
      </c>
      <c r="BM164" s="219" t="s">
        <v>429</v>
      </c>
    </row>
    <row r="165" s="2" customFormat="1" ht="36" customHeight="1">
      <c r="A165" s="36"/>
      <c r="B165" s="37"/>
      <c r="C165" s="208" t="s">
        <v>430</v>
      </c>
      <c r="D165" s="208" t="s">
        <v>121</v>
      </c>
      <c r="E165" s="209" t="s">
        <v>431</v>
      </c>
      <c r="F165" s="210" t="s">
        <v>432</v>
      </c>
      <c r="G165" s="211" t="s">
        <v>124</v>
      </c>
      <c r="H165" s="212">
        <v>10</v>
      </c>
      <c r="I165" s="213"/>
      <c r="J165" s="214">
        <f>ROUND(I165*H165,2)</f>
        <v>0</v>
      </c>
      <c r="K165" s="210" t="s">
        <v>125</v>
      </c>
      <c r="L165" s="42"/>
      <c r="M165" s="215" t="s">
        <v>20</v>
      </c>
      <c r="N165" s="216" t="s">
        <v>46</v>
      </c>
      <c r="O165" s="82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9" t="s">
        <v>126</v>
      </c>
      <c r="AT165" s="219" t="s">
        <v>121</v>
      </c>
      <c r="AU165" s="219" t="s">
        <v>75</v>
      </c>
      <c r="AY165" s="15" t="s">
        <v>127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5" t="s">
        <v>22</v>
      </c>
      <c r="BK165" s="220">
        <f>ROUND(I165*H165,2)</f>
        <v>0</v>
      </c>
      <c r="BL165" s="15" t="s">
        <v>126</v>
      </c>
      <c r="BM165" s="219" t="s">
        <v>433</v>
      </c>
    </row>
    <row r="166" s="2" customFormat="1" ht="24" customHeight="1">
      <c r="A166" s="36"/>
      <c r="B166" s="37"/>
      <c r="C166" s="208" t="s">
        <v>434</v>
      </c>
      <c r="D166" s="208" t="s">
        <v>121</v>
      </c>
      <c r="E166" s="209" t="s">
        <v>435</v>
      </c>
      <c r="F166" s="210" t="s">
        <v>436</v>
      </c>
      <c r="G166" s="211" t="s">
        <v>124</v>
      </c>
      <c r="H166" s="212">
        <v>10</v>
      </c>
      <c r="I166" s="213"/>
      <c r="J166" s="214">
        <f>ROUND(I166*H166,2)</f>
        <v>0</v>
      </c>
      <c r="K166" s="210" t="s">
        <v>125</v>
      </c>
      <c r="L166" s="42"/>
      <c r="M166" s="215" t="s">
        <v>20</v>
      </c>
      <c r="N166" s="216" t="s">
        <v>46</v>
      </c>
      <c r="O166" s="82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9" t="s">
        <v>22</v>
      </c>
      <c r="AT166" s="219" t="s">
        <v>121</v>
      </c>
      <c r="AU166" s="219" t="s">
        <v>75</v>
      </c>
      <c r="AY166" s="15" t="s">
        <v>127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5" t="s">
        <v>22</v>
      </c>
      <c r="BK166" s="220">
        <f>ROUND(I166*H166,2)</f>
        <v>0</v>
      </c>
      <c r="BL166" s="15" t="s">
        <v>22</v>
      </c>
      <c r="BM166" s="219" t="s">
        <v>437</v>
      </c>
    </row>
    <row r="167" s="2" customFormat="1" ht="24" customHeight="1">
      <c r="A167" s="36"/>
      <c r="B167" s="37"/>
      <c r="C167" s="208" t="s">
        <v>438</v>
      </c>
      <c r="D167" s="208" t="s">
        <v>121</v>
      </c>
      <c r="E167" s="209" t="s">
        <v>439</v>
      </c>
      <c r="F167" s="210" t="s">
        <v>440</v>
      </c>
      <c r="G167" s="211" t="s">
        <v>124</v>
      </c>
      <c r="H167" s="212">
        <v>20</v>
      </c>
      <c r="I167" s="213"/>
      <c r="J167" s="214">
        <f>ROUND(I167*H167,2)</f>
        <v>0</v>
      </c>
      <c r="K167" s="210" t="s">
        <v>125</v>
      </c>
      <c r="L167" s="42"/>
      <c r="M167" s="215" t="s">
        <v>20</v>
      </c>
      <c r="N167" s="216" t="s">
        <v>46</v>
      </c>
      <c r="O167" s="82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9" t="s">
        <v>126</v>
      </c>
      <c r="AT167" s="219" t="s">
        <v>121</v>
      </c>
      <c r="AU167" s="219" t="s">
        <v>75</v>
      </c>
      <c r="AY167" s="15" t="s">
        <v>127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5" t="s">
        <v>22</v>
      </c>
      <c r="BK167" s="220">
        <f>ROUND(I167*H167,2)</f>
        <v>0</v>
      </c>
      <c r="BL167" s="15" t="s">
        <v>126</v>
      </c>
      <c r="BM167" s="219" t="s">
        <v>441</v>
      </c>
    </row>
    <row r="168" s="2" customFormat="1" ht="24" customHeight="1">
      <c r="A168" s="36"/>
      <c r="B168" s="37"/>
      <c r="C168" s="208" t="s">
        <v>442</v>
      </c>
      <c r="D168" s="208" t="s">
        <v>121</v>
      </c>
      <c r="E168" s="209" t="s">
        <v>443</v>
      </c>
      <c r="F168" s="210" t="s">
        <v>444</v>
      </c>
      <c r="G168" s="211" t="s">
        <v>124</v>
      </c>
      <c r="H168" s="212">
        <v>20</v>
      </c>
      <c r="I168" s="213"/>
      <c r="J168" s="214">
        <f>ROUND(I168*H168,2)</f>
        <v>0</v>
      </c>
      <c r="K168" s="210" t="s">
        <v>125</v>
      </c>
      <c r="L168" s="42"/>
      <c r="M168" s="215" t="s">
        <v>20</v>
      </c>
      <c r="N168" s="216" t="s">
        <v>46</v>
      </c>
      <c r="O168" s="82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9" t="s">
        <v>126</v>
      </c>
      <c r="AT168" s="219" t="s">
        <v>121</v>
      </c>
      <c r="AU168" s="219" t="s">
        <v>75</v>
      </c>
      <c r="AY168" s="15" t="s">
        <v>127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5" t="s">
        <v>22</v>
      </c>
      <c r="BK168" s="220">
        <f>ROUND(I168*H168,2)</f>
        <v>0</v>
      </c>
      <c r="BL168" s="15" t="s">
        <v>126</v>
      </c>
      <c r="BM168" s="219" t="s">
        <v>445</v>
      </c>
    </row>
    <row r="169" s="2" customFormat="1" ht="24" customHeight="1">
      <c r="A169" s="36"/>
      <c r="B169" s="37"/>
      <c r="C169" s="208" t="s">
        <v>446</v>
      </c>
      <c r="D169" s="208" t="s">
        <v>121</v>
      </c>
      <c r="E169" s="209" t="s">
        <v>447</v>
      </c>
      <c r="F169" s="210" t="s">
        <v>448</v>
      </c>
      <c r="G169" s="211" t="s">
        <v>124</v>
      </c>
      <c r="H169" s="212">
        <v>5</v>
      </c>
      <c r="I169" s="213"/>
      <c r="J169" s="214">
        <f>ROUND(I169*H169,2)</f>
        <v>0</v>
      </c>
      <c r="K169" s="210" t="s">
        <v>125</v>
      </c>
      <c r="L169" s="42"/>
      <c r="M169" s="215" t="s">
        <v>20</v>
      </c>
      <c r="N169" s="216" t="s">
        <v>46</v>
      </c>
      <c r="O169" s="82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9" t="s">
        <v>126</v>
      </c>
      <c r="AT169" s="219" t="s">
        <v>121</v>
      </c>
      <c r="AU169" s="219" t="s">
        <v>75</v>
      </c>
      <c r="AY169" s="15" t="s">
        <v>127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5" t="s">
        <v>22</v>
      </c>
      <c r="BK169" s="220">
        <f>ROUND(I169*H169,2)</f>
        <v>0</v>
      </c>
      <c r="BL169" s="15" t="s">
        <v>126</v>
      </c>
      <c r="BM169" s="219" t="s">
        <v>449</v>
      </c>
    </row>
    <row r="170" s="2" customFormat="1" ht="24" customHeight="1">
      <c r="A170" s="36"/>
      <c r="B170" s="37"/>
      <c r="C170" s="208" t="s">
        <v>450</v>
      </c>
      <c r="D170" s="208" t="s">
        <v>121</v>
      </c>
      <c r="E170" s="209" t="s">
        <v>451</v>
      </c>
      <c r="F170" s="210" t="s">
        <v>452</v>
      </c>
      <c r="G170" s="211" t="s">
        <v>124</v>
      </c>
      <c r="H170" s="212">
        <v>5</v>
      </c>
      <c r="I170" s="213"/>
      <c r="J170" s="214">
        <f>ROUND(I170*H170,2)</f>
        <v>0</v>
      </c>
      <c r="K170" s="210" t="s">
        <v>125</v>
      </c>
      <c r="L170" s="42"/>
      <c r="M170" s="215" t="s">
        <v>20</v>
      </c>
      <c r="N170" s="216" t="s">
        <v>46</v>
      </c>
      <c r="O170" s="82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9" t="s">
        <v>126</v>
      </c>
      <c r="AT170" s="219" t="s">
        <v>121</v>
      </c>
      <c r="AU170" s="219" t="s">
        <v>75</v>
      </c>
      <c r="AY170" s="15" t="s">
        <v>127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5" t="s">
        <v>22</v>
      </c>
      <c r="BK170" s="220">
        <f>ROUND(I170*H170,2)</f>
        <v>0</v>
      </c>
      <c r="BL170" s="15" t="s">
        <v>126</v>
      </c>
      <c r="BM170" s="219" t="s">
        <v>453</v>
      </c>
    </row>
    <row r="171" s="2" customFormat="1" ht="24" customHeight="1">
      <c r="A171" s="36"/>
      <c r="B171" s="37"/>
      <c r="C171" s="208" t="s">
        <v>454</v>
      </c>
      <c r="D171" s="208" t="s">
        <v>121</v>
      </c>
      <c r="E171" s="209" t="s">
        <v>455</v>
      </c>
      <c r="F171" s="210" t="s">
        <v>456</v>
      </c>
      <c r="G171" s="211" t="s">
        <v>124</v>
      </c>
      <c r="H171" s="212">
        <v>6</v>
      </c>
      <c r="I171" s="213"/>
      <c r="J171" s="214">
        <f>ROUND(I171*H171,2)</f>
        <v>0</v>
      </c>
      <c r="K171" s="210" t="s">
        <v>125</v>
      </c>
      <c r="L171" s="42"/>
      <c r="M171" s="215" t="s">
        <v>20</v>
      </c>
      <c r="N171" s="216" t="s">
        <v>46</v>
      </c>
      <c r="O171" s="82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9" t="s">
        <v>126</v>
      </c>
      <c r="AT171" s="219" t="s">
        <v>121</v>
      </c>
      <c r="AU171" s="219" t="s">
        <v>75</v>
      </c>
      <c r="AY171" s="15" t="s">
        <v>127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5" t="s">
        <v>22</v>
      </c>
      <c r="BK171" s="220">
        <f>ROUND(I171*H171,2)</f>
        <v>0</v>
      </c>
      <c r="BL171" s="15" t="s">
        <v>126</v>
      </c>
      <c r="BM171" s="219" t="s">
        <v>457</v>
      </c>
    </row>
    <row r="172" s="2" customFormat="1" ht="24" customHeight="1">
      <c r="A172" s="36"/>
      <c r="B172" s="37"/>
      <c r="C172" s="208" t="s">
        <v>458</v>
      </c>
      <c r="D172" s="208" t="s">
        <v>121</v>
      </c>
      <c r="E172" s="209" t="s">
        <v>459</v>
      </c>
      <c r="F172" s="210" t="s">
        <v>460</v>
      </c>
      <c r="G172" s="211" t="s">
        <v>124</v>
      </c>
      <c r="H172" s="212">
        <v>6</v>
      </c>
      <c r="I172" s="213"/>
      <c r="J172" s="214">
        <f>ROUND(I172*H172,2)</f>
        <v>0</v>
      </c>
      <c r="K172" s="210" t="s">
        <v>125</v>
      </c>
      <c r="L172" s="42"/>
      <c r="M172" s="215" t="s">
        <v>20</v>
      </c>
      <c r="N172" s="216" t="s">
        <v>46</v>
      </c>
      <c r="O172" s="82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9" t="s">
        <v>126</v>
      </c>
      <c r="AT172" s="219" t="s">
        <v>121</v>
      </c>
      <c r="AU172" s="219" t="s">
        <v>75</v>
      </c>
      <c r="AY172" s="15" t="s">
        <v>127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5" t="s">
        <v>22</v>
      </c>
      <c r="BK172" s="220">
        <f>ROUND(I172*H172,2)</f>
        <v>0</v>
      </c>
      <c r="BL172" s="15" t="s">
        <v>126</v>
      </c>
      <c r="BM172" s="219" t="s">
        <v>461</v>
      </c>
    </row>
    <row r="173" s="2" customFormat="1" ht="36" customHeight="1">
      <c r="A173" s="36"/>
      <c r="B173" s="37"/>
      <c r="C173" s="208" t="s">
        <v>462</v>
      </c>
      <c r="D173" s="208" t="s">
        <v>121</v>
      </c>
      <c r="E173" s="209" t="s">
        <v>463</v>
      </c>
      <c r="F173" s="210" t="s">
        <v>464</v>
      </c>
      <c r="G173" s="211" t="s">
        <v>124</v>
      </c>
      <c r="H173" s="212">
        <v>6</v>
      </c>
      <c r="I173" s="213"/>
      <c r="J173" s="214">
        <f>ROUND(I173*H173,2)</f>
        <v>0</v>
      </c>
      <c r="K173" s="210" t="s">
        <v>125</v>
      </c>
      <c r="L173" s="42"/>
      <c r="M173" s="215" t="s">
        <v>20</v>
      </c>
      <c r="N173" s="216" t="s">
        <v>46</v>
      </c>
      <c r="O173" s="82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9" t="s">
        <v>126</v>
      </c>
      <c r="AT173" s="219" t="s">
        <v>121</v>
      </c>
      <c r="AU173" s="219" t="s">
        <v>75</v>
      </c>
      <c r="AY173" s="15" t="s">
        <v>127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5" t="s">
        <v>22</v>
      </c>
      <c r="BK173" s="220">
        <f>ROUND(I173*H173,2)</f>
        <v>0</v>
      </c>
      <c r="BL173" s="15" t="s">
        <v>126</v>
      </c>
      <c r="BM173" s="219" t="s">
        <v>465</v>
      </c>
    </row>
    <row r="174" s="2" customFormat="1" ht="24" customHeight="1">
      <c r="A174" s="36"/>
      <c r="B174" s="37"/>
      <c r="C174" s="208" t="s">
        <v>466</v>
      </c>
      <c r="D174" s="208" t="s">
        <v>121</v>
      </c>
      <c r="E174" s="209" t="s">
        <v>467</v>
      </c>
      <c r="F174" s="210" t="s">
        <v>468</v>
      </c>
      <c r="G174" s="211" t="s">
        <v>124</v>
      </c>
      <c r="H174" s="212">
        <v>10</v>
      </c>
      <c r="I174" s="213"/>
      <c r="J174" s="214">
        <f>ROUND(I174*H174,2)</f>
        <v>0</v>
      </c>
      <c r="K174" s="210" t="s">
        <v>125</v>
      </c>
      <c r="L174" s="42"/>
      <c r="M174" s="215" t="s">
        <v>20</v>
      </c>
      <c r="N174" s="216" t="s">
        <v>46</v>
      </c>
      <c r="O174" s="82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9" t="s">
        <v>126</v>
      </c>
      <c r="AT174" s="219" t="s">
        <v>121</v>
      </c>
      <c r="AU174" s="219" t="s">
        <v>75</v>
      </c>
      <c r="AY174" s="15" t="s">
        <v>127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5" t="s">
        <v>22</v>
      </c>
      <c r="BK174" s="220">
        <f>ROUND(I174*H174,2)</f>
        <v>0</v>
      </c>
      <c r="BL174" s="15" t="s">
        <v>126</v>
      </c>
      <c r="BM174" s="219" t="s">
        <v>469</v>
      </c>
    </row>
    <row r="175" s="2" customFormat="1" ht="24" customHeight="1">
      <c r="A175" s="36"/>
      <c r="B175" s="37"/>
      <c r="C175" s="208" t="s">
        <v>470</v>
      </c>
      <c r="D175" s="208" t="s">
        <v>121</v>
      </c>
      <c r="E175" s="209" t="s">
        <v>471</v>
      </c>
      <c r="F175" s="210" t="s">
        <v>472</v>
      </c>
      <c r="G175" s="211" t="s">
        <v>124</v>
      </c>
      <c r="H175" s="212">
        <v>10</v>
      </c>
      <c r="I175" s="213"/>
      <c r="J175" s="214">
        <f>ROUND(I175*H175,2)</f>
        <v>0</v>
      </c>
      <c r="K175" s="210" t="s">
        <v>125</v>
      </c>
      <c r="L175" s="42"/>
      <c r="M175" s="215" t="s">
        <v>20</v>
      </c>
      <c r="N175" s="216" t="s">
        <v>46</v>
      </c>
      <c r="O175" s="82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9" t="s">
        <v>126</v>
      </c>
      <c r="AT175" s="219" t="s">
        <v>121</v>
      </c>
      <c r="AU175" s="219" t="s">
        <v>75</v>
      </c>
      <c r="AY175" s="15" t="s">
        <v>127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5" t="s">
        <v>22</v>
      </c>
      <c r="BK175" s="220">
        <f>ROUND(I175*H175,2)</f>
        <v>0</v>
      </c>
      <c r="BL175" s="15" t="s">
        <v>126</v>
      </c>
      <c r="BM175" s="219" t="s">
        <v>473</v>
      </c>
    </row>
    <row r="176" s="2" customFormat="1" ht="24" customHeight="1">
      <c r="A176" s="36"/>
      <c r="B176" s="37"/>
      <c r="C176" s="208" t="s">
        <v>474</v>
      </c>
      <c r="D176" s="208" t="s">
        <v>121</v>
      </c>
      <c r="E176" s="209" t="s">
        <v>475</v>
      </c>
      <c r="F176" s="210" t="s">
        <v>476</v>
      </c>
      <c r="G176" s="211" t="s">
        <v>124</v>
      </c>
      <c r="H176" s="212">
        <v>10</v>
      </c>
      <c r="I176" s="213"/>
      <c r="J176" s="214">
        <f>ROUND(I176*H176,2)</f>
        <v>0</v>
      </c>
      <c r="K176" s="210" t="s">
        <v>125</v>
      </c>
      <c r="L176" s="42"/>
      <c r="M176" s="215" t="s">
        <v>20</v>
      </c>
      <c r="N176" s="216" t="s">
        <v>46</v>
      </c>
      <c r="O176" s="82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9" t="s">
        <v>126</v>
      </c>
      <c r="AT176" s="219" t="s">
        <v>121</v>
      </c>
      <c r="AU176" s="219" t="s">
        <v>75</v>
      </c>
      <c r="AY176" s="15" t="s">
        <v>127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5" t="s">
        <v>22</v>
      </c>
      <c r="BK176" s="220">
        <f>ROUND(I176*H176,2)</f>
        <v>0</v>
      </c>
      <c r="BL176" s="15" t="s">
        <v>126</v>
      </c>
      <c r="BM176" s="219" t="s">
        <v>477</v>
      </c>
    </row>
    <row r="177" s="2" customFormat="1" ht="24" customHeight="1">
      <c r="A177" s="36"/>
      <c r="B177" s="37"/>
      <c r="C177" s="208" t="s">
        <v>478</v>
      </c>
      <c r="D177" s="208" t="s">
        <v>121</v>
      </c>
      <c r="E177" s="209" t="s">
        <v>479</v>
      </c>
      <c r="F177" s="210" t="s">
        <v>480</v>
      </c>
      <c r="G177" s="211" t="s">
        <v>124</v>
      </c>
      <c r="H177" s="212">
        <v>10</v>
      </c>
      <c r="I177" s="213"/>
      <c r="J177" s="214">
        <f>ROUND(I177*H177,2)</f>
        <v>0</v>
      </c>
      <c r="K177" s="210" t="s">
        <v>125</v>
      </c>
      <c r="L177" s="42"/>
      <c r="M177" s="215" t="s">
        <v>20</v>
      </c>
      <c r="N177" s="216" t="s">
        <v>46</v>
      </c>
      <c r="O177" s="82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9" t="s">
        <v>126</v>
      </c>
      <c r="AT177" s="219" t="s">
        <v>121</v>
      </c>
      <c r="AU177" s="219" t="s">
        <v>75</v>
      </c>
      <c r="AY177" s="15" t="s">
        <v>127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5" t="s">
        <v>22</v>
      </c>
      <c r="BK177" s="220">
        <f>ROUND(I177*H177,2)</f>
        <v>0</v>
      </c>
      <c r="BL177" s="15" t="s">
        <v>126</v>
      </c>
      <c r="BM177" s="219" t="s">
        <v>481</v>
      </c>
    </row>
    <row r="178" s="2" customFormat="1" ht="24" customHeight="1">
      <c r="A178" s="36"/>
      <c r="B178" s="37"/>
      <c r="C178" s="208" t="s">
        <v>482</v>
      </c>
      <c r="D178" s="208" t="s">
        <v>121</v>
      </c>
      <c r="E178" s="209" t="s">
        <v>483</v>
      </c>
      <c r="F178" s="210" t="s">
        <v>484</v>
      </c>
      <c r="G178" s="211" t="s">
        <v>124</v>
      </c>
      <c r="H178" s="212">
        <v>300</v>
      </c>
      <c r="I178" s="213"/>
      <c r="J178" s="214">
        <f>ROUND(I178*H178,2)</f>
        <v>0</v>
      </c>
      <c r="K178" s="210" t="s">
        <v>125</v>
      </c>
      <c r="L178" s="42"/>
      <c r="M178" s="215" t="s">
        <v>20</v>
      </c>
      <c r="N178" s="216" t="s">
        <v>46</v>
      </c>
      <c r="O178" s="82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9" t="s">
        <v>126</v>
      </c>
      <c r="AT178" s="219" t="s">
        <v>121</v>
      </c>
      <c r="AU178" s="219" t="s">
        <v>75</v>
      </c>
      <c r="AY178" s="15" t="s">
        <v>127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5" t="s">
        <v>22</v>
      </c>
      <c r="BK178" s="220">
        <f>ROUND(I178*H178,2)</f>
        <v>0</v>
      </c>
      <c r="BL178" s="15" t="s">
        <v>126</v>
      </c>
      <c r="BM178" s="219" t="s">
        <v>485</v>
      </c>
    </row>
    <row r="179" s="2" customFormat="1" ht="24" customHeight="1">
      <c r="A179" s="36"/>
      <c r="B179" s="37"/>
      <c r="C179" s="208" t="s">
        <v>486</v>
      </c>
      <c r="D179" s="208" t="s">
        <v>121</v>
      </c>
      <c r="E179" s="209" t="s">
        <v>487</v>
      </c>
      <c r="F179" s="210" t="s">
        <v>488</v>
      </c>
      <c r="G179" s="211" t="s">
        <v>124</v>
      </c>
      <c r="H179" s="212">
        <v>5</v>
      </c>
      <c r="I179" s="213"/>
      <c r="J179" s="214">
        <f>ROUND(I179*H179,2)</f>
        <v>0</v>
      </c>
      <c r="K179" s="210" t="s">
        <v>125</v>
      </c>
      <c r="L179" s="42"/>
      <c r="M179" s="215" t="s">
        <v>20</v>
      </c>
      <c r="N179" s="216" t="s">
        <v>46</v>
      </c>
      <c r="O179" s="82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19" t="s">
        <v>126</v>
      </c>
      <c r="AT179" s="219" t="s">
        <v>121</v>
      </c>
      <c r="AU179" s="219" t="s">
        <v>75</v>
      </c>
      <c r="AY179" s="15" t="s">
        <v>127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5" t="s">
        <v>22</v>
      </c>
      <c r="BK179" s="220">
        <f>ROUND(I179*H179,2)</f>
        <v>0</v>
      </c>
      <c r="BL179" s="15" t="s">
        <v>126</v>
      </c>
      <c r="BM179" s="219" t="s">
        <v>489</v>
      </c>
    </row>
    <row r="180" s="2" customFormat="1" ht="24" customHeight="1">
      <c r="A180" s="36"/>
      <c r="B180" s="37"/>
      <c r="C180" s="208" t="s">
        <v>490</v>
      </c>
      <c r="D180" s="208" t="s">
        <v>121</v>
      </c>
      <c r="E180" s="209" t="s">
        <v>491</v>
      </c>
      <c r="F180" s="210" t="s">
        <v>492</v>
      </c>
      <c r="G180" s="211" t="s">
        <v>124</v>
      </c>
      <c r="H180" s="212">
        <v>10</v>
      </c>
      <c r="I180" s="213"/>
      <c r="J180" s="214">
        <f>ROUND(I180*H180,2)</f>
        <v>0</v>
      </c>
      <c r="K180" s="210" t="s">
        <v>125</v>
      </c>
      <c r="L180" s="42"/>
      <c r="M180" s="215" t="s">
        <v>20</v>
      </c>
      <c r="N180" s="216" t="s">
        <v>46</v>
      </c>
      <c r="O180" s="82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9" t="s">
        <v>126</v>
      </c>
      <c r="AT180" s="219" t="s">
        <v>121</v>
      </c>
      <c r="AU180" s="219" t="s">
        <v>75</v>
      </c>
      <c r="AY180" s="15" t="s">
        <v>127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5" t="s">
        <v>22</v>
      </c>
      <c r="BK180" s="220">
        <f>ROUND(I180*H180,2)</f>
        <v>0</v>
      </c>
      <c r="BL180" s="15" t="s">
        <v>126</v>
      </c>
      <c r="BM180" s="219" t="s">
        <v>493</v>
      </c>
    </row>
    <row r="181" s="2" customFormat="1" ht="24" customHeight="1">
      <c r="A181" s="36"/>
      <c r="B181" s="37"/>
      <c r="C181" s="208" t="s">
        <v>494</v>
      </c>
      <c r="D181" s="208" t="s">
        <v>121</v>
      </c>
      <c r="E181" s="209" t="s">
        <v>495</v>
      </c>
      <c r="F181" s="210" t="s">
        <v>496</v>
      </c>
      <c r="G181" s="211" t="s">
        <v>124</v>
      </c>
      <c r="H181" s="212">
        <v>10</v>
      </c>
      <c r="I181" s="213"/>
      <c r="J181" s="214">
        <f>ROUND(I181*H181,2)</f>
        <v>0</v>
      </c>
      <c r="K181" s="210" t="s">
        <v>125</v>
      </c>
      <c r="L181" s="42"/>
      <c r="M181" s="215" t="s">
        <v>20</v>
      </c>
      <c r="N181" s="216" t="s">
        <v>46</v>
      </c>
      <c r="O181" s="82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9" t="s">
        <v>126</v>
      </c>
      <c r="AT181" s="219" t="s">
        <v>121</v>
      </c>
      <c r="AU181" s="219" t="s">
        <v>75</v>
      </c>
      <c r="AY181" s="15" t="s">
        <v>127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5" t="s">
        <v>22</v>
      </c>
      <c r="BK181" s="220">
        <f>ROUND(I181*H181,2)</f>
        <v>0</v>
      </c>
      <c r="BL181" s="15" t="s">
        <v>126</v>
      </c>
      <c r="BM181" s="219" t="s">
        <v>497</v>
      </c>
    </row>
    <row r="182" s="2" customFormat="1" ht="24" customHeight="1">
      <c r="A182" s="36"/>
      <c r="B182" s="37"/>
      <c r="C182" s="208" t="s">
        <v>498</v>
      </c>
      <c r="D182" s="208" t="s">
        <v>121</v>
      </c>
      <c r="E182" s="209" t="s">
        <v>499</v>
      </c>
      <c r="F182" s="210" t="s">
        <v>500</v>
      </c>
      <c r="G182" s="211" t="s">
        <v>124</v>
      </c>
      <c r="H182" s="212">
        <v>10</v>
      </c>
      <c r="I182" s="213"/>
      <c r="J182" s="214">
        <f>ROUND(I182*H182,2)</f>
        <v>0</v>
      </c>
      <c r="K182" s="210" t="s">
        <v>125</v>
      </c>
      <c r="L182" s="42"/>
      <c r="M182" s="215" t="s">
        <v>20</v>
      </c>
      <c r="N182" s="216" t="s">
        <v>46</v>
      </c>
      <c r="O182" s="82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9" t="s">
        <v>126</v>
      </c>
      <c r="AT182" s="219" t="s">
        <v>121</v>
      </c>
      <c r="AU182" s="219" t="s">
        <v>75</v>
      </c>
      <c r="AY182" s="15" t="s">
        <v>127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5" t="s">
        <v>22</v>
      </c>
      <c r="BK182" s="220">
        <f>ROUND(I182*H182,2)</f>
        <v>0</v>
      </c>
      <c r="BL182" s="15" t="s">
        <v>126</v>
      </c>
      <c r="BM182" s="219" t="s">
        <v>501</v>
      </c>
    </row>
    <row r="183" s="2" customFormat="1" ht="24" customHeight="1">
      <c r="A183" s="36"/>
      <c r="B183" s="37"/>
      <c r="C183" s="208" t="s">
        <v>502</v>
      </c>
      <c r="D183" s="208" t="s">
        <v>121</v>
      </c>
      <c r="E183" s="209" t="s">
        <v>503</v>
      </c>
      <c r="F183" s="210" t="s">
        <v>504</v>
      </c>
      <c r="G183" s="211" t="s">
        <v>124</v>
      </c>
      <c r="H183" s="212">
        <v>10</v>
      </c>
      <c r="I183" s="213"/>
      <c r="J183" s="214">
        <f>ROUND(I183*H183,2)</f>
        <v>0</v>
      </c>
      <c r="K183" s="210" t="s">
        <v>125</v>
      </c>
      <c r="L183" s="42"/>
      <c r="M183" s="215" t="s">
        <v>20</v>
      </c>
      <c r="N183" s="216" t="s">
        <v>46</v>
      </c>
      <c r="O183" s="82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9" t="s">
        <v>126</v>
      </c>
      <c r="AT183" s="219" t="s">
        <v>121</v>
      </c>
      <c r="AU183" s="219" t="s">
        <v>75</v>
      </c>
      <c r="AY183" s="15" t="s">
        <v>127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5" t="s">
        <v>22</v>
      </c>
      <c r="BK183" s="220">
        <f>ROUND(I183*H183,2)</f>
        <v>0</v>
      </c>
      <c r="BL183" s="15" t="s">
        <v>126</v>
      </c>
      <c r="BM183" s="219" t="s">
        <v>505</v>
      </c>
    </row>
    <row r="184" s="2" customFormat="1" ht="24" customHeight="1">
      <c r="A184" s="36"/>
      <c r="B184" s="37"/>
      <c r="C184" s="208" t="s">
        <v>506</v>
      </c>
      <c r="D184" s="208" t="s">
        <v>121</v>
      </c>
      <c r="E184" s="209" t="s">
        <v>507</v>
      </c>
      <c r="F184" s="210" t="s">
        <v>508</v>
      </c>
      <c r="G184" s="211" t="s">
        <v>124</v>
      </c>
      <c r="H184" s="212">
        <v>30</v>
      </c>
      <c r="I184" s="213"/>
      <c r="J184" s="214">
        <f>ROUND(I184*H184,2)</f>
        <v>0</v>
      </c>
      <c r="K184" s="210" t="s">
        <v>125</v>
      </c>
      <c r="L184" s="42"/>
      <c r="M184" s="215" t="s">
        <v>20</v>
      </c>
      <c r="N184" s="216" t="s">
        <v>46</v>
      </c>
      <c r="O184" s="82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9" t="s">
        <v>126</v>
      </c>
      <c r="AT184" s="219" t="s">
        <v>121</v>
      </c>
      <c r="AU184" s="219" t="s">
        <v>75</v>
      </c>
      <c r="AY184" s="15" t="s">
        <v>127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5" t="s">
        <v>22</v>
      </c>
      <c r="BK184" s="220">
        <f>ROUND(I184*H184,2)</f>
        <v>0</v>
      </c>
      <c r="BL184" s="15" t="s">
        <v>126</v>
      </c>
      <c r="BM184" s="219" t="s">
        <v>509</v>
      </c>
    </row>
    <row r="185" s="2" customFormat="1" ht="24" customHeight="1">
      <c r="A185" s="36"/>
      <c r="B185" s="37"/>
      <c r="C185" s="208" t="s">
        <v>510</v>
      </c>
      <c r="D185" s="208" t="s">
        <v>121</v>
      </c>
      <c r="E185" s="209" t="s">
        <v>511</v>
      </c>
      <c r="F185" s="210" t="s">
        <v>512</v>
      </c>
      <c r="G185" s="211" t="s">
        <v>124</v>
      </c>
      <c r="H185" s="212">
        <v>30</v>
      </c>
      <c r="I185" s="213"/>
      <c r="J185" s="214">
        <f>ROUND(I185*H185,2)</f>
        <v>0</v>
      </c>
      <c r="K185" s="210" t="s">
        <v>125</v>
      </c>
      <c r="L185" s="42"/>
      <c r="M185" s="215" t="s">
        <v>20</v>
      </c>
      <c r="N185" s="216" t="s">
        <v>46</v>
      </c>
      <c r="O185" s="82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19" t="s">
        <v>126</v>
      </c>
      <c r="AT185" s="219" t="s">
        <v>121</v>
      </c>
      <c r="AU185" s="219" t="s">
        <v>75</v>
      </c>
      <c r="AY185" s="15" t="s">
        <v>127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5" t="s">
        <v>22</v>
      </c>
      <c r="BK185" s="220">
        <f>ROUND(I185*H185,2)</f>
        <v>0</v>
      </c>
      <c r="BL185" s="15" t="s">
        <v>126</v>
      </c>
      <c r="BM185" s="219" t="s">
        <v>513</v>
      </c>
    </row>
    <row r="186" s="2" customFormat="1" ht="24" customHeight="1">
      <c r="A186" s="36"/>
      <c r="B186" s="37"/>
      <c r="C186" s="208" t="s">
        <v>514</v>
      </c>
      <c r="D186" s="208" t="s">
        <v>121</v>
      </c>
      <c r="E186" s="209" t="s">
        <v>515</v>
      </c>
      <c r="F186" s="210" t="s">
        <v>516</v>
      </c>
      <c r="G186" s="211" t="s">
        <v>124</v>
      </c>
      <c r="H186" s="212">
        <v>5</v>
      </c>
      <c r="I186" s="213"/>
      <c r="J186" s="214">
        <f>ROUND(I186*H186,2)</f>
        <v>0</v>
      </c>
      <c r="K186" s="210" t="s">
        <v>125</v>
      </c>
      <c r="L186" s="42"/>
      <c r="M186" s="215" t="s">
        <v>20</v>
      </c>
      <c r="N186" s="216" t="s">
        <v>46</v>
      </c>
      <c r="O186" s="82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9" t="s">
        <v>126</v>
      </c>
      <c r="AT186" s="219" t="s">
        <v>121</v>
      </c>
      <c r="AU186" s="219" t="s">
        <v>75</v>
      </c>
      <c r="AY186" s="15" t="s">
        <v>127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5" t="s">
        <v>22</v>
      </c>
      <c r="BK186" s="220">
        <f>ROUND(I186*H186,2)</f>
        <v>0</v>
      </c>
      <c r="BL186" s="15" t="s">
        <v>126</v>
      </c>
      <c r="BM186" s="219" t="s">
        <v>517</v>
      </c>
    </row>
    <row r="187" s="2" customFormat="1" ht="24" customHeight="1">
      <c r="A187" s="36"/>
      <c r="B187" s="37"/>
      <c r="C187" s="208" t="s">
        <v>518</v>
      </c>
      <c r="D187" s="208" t="s">
        <v>121</v>
      </c>
      <c r="E187" s="209" t="s">
        <v>519</v>
      </c>
      <c r="F187" s="210" t="s">
        <v>520</v>
      </c>
      <c r="G187" s="211" t="s">
        <v>124</v>
      </c>
      <c r="H187" s="212">
        <v>30</v>
      </c>
      <c r="I187" s="213"/>
      <c r="J187" s="214">
        <f>ROUND(I187*H187,2)</f>
        <v>0</v>
      </c>
      <c r="K187" s="210" t="s">
        <v>125</v>
      </c>
      <c r="L187" s="42"/>
      <c r="M187" s="215" t="s">
        <v>20</v>
      </c>
      <c r="N187" s="216" t="s">
        <v>46</v>
      </c>
      <c r="O187" s="82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9" t="s">
        <v>126</v>
      </c>
      <c r="AT187" s="219" t="s">
        <v>121</v>
      </c>
      <c r="AU187" s="219" t="s">
        <v>75</v>
      </c>
      <c r="AY187" s="15" t="s">
        <v>127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5" t="s">
        <v>22</v>
      </c>
      <c r="BK187" s="220">
        <f>ROUND(I187*H187,2)</f>
        <v>0</v>
      </c>
      <c r="BL187" s="15" t="s">
        <v>126</v>
      </c>
      <c r="BM187" s="219" t="s">
        <v>521</v>
      </c>
    </row>
    <row r="188" s="2" customFormat="1" ht="24" customHeight="1">
      <c r="A188" s="36"/>
      <c r="B188" s="37"/>
      <c r="C188" s="208" t="s">
        <v>522</v>
      </c>
      <c r="D188" s="208" t="s">
        <v>121</v>
      </c>
      <c r="E188" s="209" t="s">
        <v>523</v>
      </c>
      <c r="F188" s="210" t="s">
        <v>524</v>
      </c>
      <c r="G188" s="211" t="s">
        <v>124</v>
      </c>
      <c r="H188" s="212">
        <v>5</v>
      </c>
      <c r="I188" s="213"/>
      <c r="J188" s="214">
        <f>ROUND(I188*H188,2)</f>
        <v>0</v>
      </c>
      <c r="K188" s="210" t="s">
        <v>125</v>
      </c>
      <c r="L188" s="42"/>
      <c r="M188" s="215" t="s">
        <v>20</v>
      </c>
      <c r="N188" s="216" t="s">
        <v>46</v>
      </c>
      <c r="O188" s="82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19" t="s">
        <v>126</v>
      </c>
      <c r="AT188" s="219" t="s">
        <v>121</v>
      </c>
      <c r="AU188" s="219" t="s">
        <v>75</v>
      </c>
      <c r="AY188" s="15" t="s">
        <v>127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5" t="s">
        <v>22</v>
      </c>
      <c r="BK188" s="220">
        <f>ROUND(I188*H188,2)</f>
        <v>0</v>
      </c>
      <c r="BL188" s="15" t="s">
        <v>126</v>
      </c>
      <c r="BM188" s="219" t="s">
        <v>525</v>
      </c>
    </row>
    <row r="189" s="2" customFormat="1" ht="36" customHeight="1">
      <c r="A189" s="36"/>
      <c r="B189" s="37"/>
      <c r="C189" s="208" t="s">
        <v>526</v>
      </c>
      <c r="D189" s="208" t="s">
        <v>121</v>
      </c>
      <c r="E189" s="209" t="s">
        <v>527</v>
      </c>
      <c r="F189" s="210" t="s">
        <v>528</v>
      </c>
      <c r="G189" s="211" t="s">
        <v>124</v>
      </c>
      <c r="H189" s="212">
        <v>1</v>
      </c>
      <c r="I189" s="213"/>
      <c r="J189" s="214">
        <f>ROUND(I189*H189,2)</f>
        <v>0</v>
      </c>
      <c r="K189" s="210" t="s">
        <v>125</v>
      </c>
      <c r="L189" s="42"/>
      <c r="M189" s="215" t="s">
        <v>20</v>
      </c>
      <c r="N189" s="216" t="s">
        <v>46</v>
      </c>
      <c r="O189" s="82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9" t="s">
        <v>126</v>
      </c>
      <c r="AT189" s="219" t="s">
        <v>121</v>
      </c>
      <c r="AU189" s="219" t="s">
        <v>75</v>
      </c>
      <c r="AY189" s="15" t="s">
        <v>127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5" t="s">
        <v>22</v>
      </c>
      <c r="BK189" s="220">
        <f>ROUND(I189*H189,2)</f>
        <v>0</v>
      </c>
      <c r="BL189" s="15" t="s">
        <v>126</v>
      </c>
      <c r="BM189" s="219" t="s">
        <v>529</v>
      </c>
    </row>
    <row r="190" s="2" customFormat="1" ht="36" customHeight="1">
      <c r="A190" s="36"/>
      <c r="B190" s="37"/>
      <c r="C190" s="208" t="s">
        <v>530</v>
      </c>
      <c r="D190" s="208" t="s">
        <v>121</v>
      </c>
      <c r="E190" s="209" t="s">
        <v>531</v>
      </c>
      <c r="F190" s="210" t="s">
        <v>532</v>
      </c>
      <c r="G190" s="211" t="s">
        <v>124</v>
      </c>
      <c r="H190" s="212">
        <v>10</v>
      </c>
      <c r="I190" s="213"/>
      <c r="J190" s="214">
        <f>ROUND(I190*H190,2)</f>
        <v>0</v>
      </c>
      <c r="K190" s="210" t="s">
        <v>125</v>
      </c>
      <c r="L190" s="42"/>
      <c r="M190" s="215" t="s">
        <v>20</v>
      </c>
      <c r="N190" s="216" t="s">
        <v>46</v>
      </c>
      <c r="O190" s="82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9" t="s">
        <v>126</v>
      </c>
      <c r="AT190" s="219" t="s">
        <v>121</v>
      </c>
      <c r="AU190" s="219" t="s">
        <v>75</v>
      </c>
      <c r="AY190" s="15" t="s">
        <v>127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5" t="s">
        <v>22</v>
      </c>
      <c r="BK190" s="220">
        <f>ROUND(I190*H190,2)</f>
        <v>0</v>
      </c>
      <c r="BL190" s="15" t="s">
        <v>126</v>
      </c>
      <c r="BM190" s="219" t="s">
        <v>533</v>
      </c>
    </row>
    <row r="191" s="2" customFormat="1" ht="24" customHeight="1">
      <c r="A191" s="36"/>
      <c r="B191" s="37"/>
      <c r="C191" s="208" t="s">
        <v>534</v>
      </c>
      <c r="D191" s="208" t="s">
        <v>121</v>
      </c>
      <c r="E191" s="209" t="s">
        <v>535</v>
      </c>
      <c r="F191" s="210" t="s">
        <v>536</v>
      </c>
      <c r="G191" s="211" t="s">
        <v>124</v>
      </c>
      <c r="H191" s="212">
        <v>10</v>
      </c>
      <c r="I191" s="213"/>
      <c r="J191" s="214">
        <f>ROUND(I191*H191,2)</f>
        <v>0</v>
      </c>
      <c r="K191" s="210" t="s">
        <v>125</v>
      </c>
      <c r="L191" s="42"/>
      <c r="M191" s="215" t="s">
        <v>20</v>
      </c>
      <c r="N191" s="216" t="s">
        <v>46</v>
      </c>
      <c r="O191" s="82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19" t="s">
        <v>126</v>
      </c>
      <c r="AT191" s="219" t="s">
        <v>121</v>
      </c>
      <c r="AU191" s="219" t="s">
        <v>75</v>
      </c>
      <c r="AY191" s="15" t="s">
        <v>127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5" t="s">
        <v>22</v>
      </c>
      <c r="BK191" s="220">
        <f>ROUND(I191*H191,2)</f>
        <v>0</v>
      </c>
      <c r="BL191" s="15" t="s">
        <v>126</v>
      </c>
      <c r="BM191" s="219" t="s">
        <v>537</v>
      </c>
    </row>
    <row r="192" s="2" customFormat="1" ht="36" customHeight="1">
      <c r="A192" s="36"/>
      <c r="B192" s="37"/>
      <c r="C192" s="208" t="s">
        <v>538</v>
      </c>
      <c r="D192" s="208" t="s">
        <v>121</v>
      </c>
      <c r="E192" s="209" t="s">
        <v>539</v>
      </c>
      <c r="F192" s="210" t="s">
        <v>540</v>
      </c>
      <c r="G192" s="211" t="s">
        <v>124</v>
      </c>
      <c r="H192" s="212">
        <v>10</v>
      </c>
      <c r="I192" s="213"/>
      <c r="J192" s="214">
        <f>ROUND(I192*H192,2)</f>
        <v>0</v>
      </c>
      <c r="K192" s="210" t="s">
        <v>125</v>
      </c>
      <c r="L192" s="42"/>
      <c r="M192" s="215" t="s">
        <v>20</v>
      </c>
      <c r="N192" s="216" t="s">
        <v>46</v>
      </c>
      <c r="O192" s="82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9" t="s">
        <v>126</v>
      </c>
      <c r="AT192" s="219" t="s">
        <v>121</v>
      </c>
      <c r="AU192" s="219" t="s">
        <v>75</v>
      </c>
      <c r="AY192" s="15" t="s">
        <v>127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5" t="s">
        <v>22</v>
      </c>
      <c r="BK192" s="220">
        <f>ROUND(I192*H192,2)</f>
        <v>0</v>
      </c>
      <c r="BL192" s="15" t="s">
        <v>126</v>
      </c>
      <c r="BM192" s="219" t="s">
        <v>541</v>
      </c>
    </row>
    <row r="193" s="2" customFormat="1" ht="36" customHeight="1">
      <c r="A193" s="36"/>
      <c r="B193" s="37"/>
      <c r="C193" s="208" t="s">
        <v>542</v>
      </c>
      <c r="D193" s="208" t="s">
        <v>121</v>
      </c>
      <c r="E193" s="209" t="s">
        <v>543</v>
      </c>
      <c r="F193" s="210" t="s">
        <v>544</v>
      </c>
      <c r="G193" s="211" t="s">
        <v>124</v>
      </c>
      <c r="H193" s="212">
        <v>10</v>
      </c>
      <c r="I193" s="213"/>
      <c r="J193" s="214">
        <f>ROUND(I193*H193,2)</f>
        <v>0</v>
      </c>
      <c r="K193" s="210" t="s">
        <v>125</v>
      </c>
      <c r="L193" s="42"/>
      <c r="M193" s="215" t="s">
        <v>20</v>
      </c>
      <c r="N193" s="216" t="s">
        <v>46</v>
      </c>
      <c r="O193" s="82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9" t="s">
        <v>126</v>
      </c>
      <c r="AT193" s="219" t="s">
        <v>121</v>
      </c>
      <c r="AU193" s="219" t="s">
        <v>75</v>
      </c>
      <c r="AY193" s="15" t="s">
        <v>127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5" t="s">
        <v>22</v>
      </c>
      <c r="BK193" s="220">
        <f>ROUND(I193*H193,2)</f>
        <v>0</v>
      </c>
      <c r="BL193" s="15" t="s">
        <v>126</v>
      </c>
      <c r="BM193" s="219" t="s">
        <v>545</v>
      </c>
    </row>
    <row r="194" s="2" customFormat="1" ht="24" customHeight="1">
      <c r="A194" s="36"/>
      <c r="B194" s="37"/>
      <c r="C194" s="208" t="s">
        <v>546</v>
      </c>
      <c r="D194" s="208" t="s">
        <v>121</v>
      </c>
      <c r="E194" s="209" t="s">
        <v>547</v>
      </c>
      <c r="F194" s="210" t="s">
        <v>548</v>
      </c>
      <c r="G194" s="211" t="s">
        <v>124</v>
      </c>
      <c r="H194" s="212">
        <v>3</v>
      </c>
      <c r="I194" s="213"/>
      <c r="J194" s="214">
        <f>ROUND(I194*H194,2)</f>
        <v>0</v>
      </c>
      <c r="K194" s="210" t="s">
        <v>125</v>
      </c>
      <c r="L194" s="42"/>
      <c r="M194" s="215" t="s">
        <v>20</v>
      </c>
      <c r="N194" s="216" t="s">
        <v>46</v>
      </c>
      <c r="O194" s="82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19" t="s">
        <v>126</v>
      </c>
      <c r="AT194" s="219" t="s">
        <v>121</v>
      </c>
      <c r="AU194" s="219" t="s">
        <v>75</v>
      </c>
      <c r="AY194" s="15" t="s">
        <v>127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5" t="s">
        <v>22</v>
      </c>
      <c r="BK194" s="220">
        <f>ROUND(I194*H194,2)</f>
        <v>0</v>
      </c>
      <c r="BL194" s="15" t="s">
        <v>126</v>
      </c>
      <c r="BM194" s="219" t="s">
        <v>549</v>
      </c>
    </row>
    <row r="195" s="2" customFormat="1" ht="24" customHeight="1">
      <c r="A195" s="36"/>
      <c r="B195" s="37"/>
      <c r="C195" s="221" t="s">
        <v>550</v>
      </c>
      <c r="D195" s="221" t="s">
        <v>551</v>
      </c>
      <c r="E195" s="222" t="s">
        <v>552</v>
      </c>
      <c r="F195" s="223" t="s">
        <v>553</v>
      </c>
      <c r="G195" s="224" t="s">
        <v>156</v>
      </c>
      <c r="H195" s="225">
        <v>30</v>
      </c>
      <c r="I195" s="226"/>
      <c r="J195" s="227">
        <f>ROUND(I195*H195,2)</f>
        <v>0</v>
      </c>
      <c r="K195" s="223" t="s">
        <v>125</v>
      </c>
      <c r="L195" s="228"/>
      <c r="M195" s="229" t="s">
        <v>20</v>
      </c>
      <c r="N195" s="230" t="s">
        <v>46</v>
      </c>
      <c r="O195" s="82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9" t="s">
        <v>554</v>
      </c>
      <c r="AT195" s="219" t="s">
        <v>551</v>
      </c>
      <c r="AU195" s="219" t="s">
        <v>75</v>
      </c>
      <c r="AY195" s="15" t="s">
        <v>127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5" t="s">
        <v>22</v>
      </c>
      <c r="BK195" s="220">
        <f>ROUND(I195*H195,2)</f>
        <v>0</v>
      </c>
      <c r="BL195" s="15" t="s">
        <v>247</v>
      </c>
      <c r="BM195" s="219" t="s">
        <v>555</v>
      </c>
    </row>
    <row r="196" s="2" customFormat="1" ht="24" customHeight="1">
      <c r="A196" s="36"/>
      <c r="B196" s="37"/>
      <c r="C196" s="221" t="s">
        <v>556</v>
      </c>
      <c r="D196" s="221" t="s">
        <v>551</v>
      </c>
      <c r="E196" s="222" t="s">
        <v>557</v>
      </c>
      <c r="F196" s="223" t="s">
        <v>558</v>
      </c>
      <c r="G196" s="224" t="s">
        <v>156</v>
      </c>
      <c r="H196" s="225">
        <v>30</v>
      </c>
      <c r="I196" s="226"/>
      <c r="J196" s="227">
        <f>ROUND(I196*H196,2)</f>
        <v>0</v>
      </c>
      <c r="K196" s="223" t="s">
        <v>125</v>
      </c>
      <c r="L196" s="228"/>
      <c r="M196" s="229" t="s">
        <v>20</v>
      </c>
      <c r="N196" s="230" t="s">
        <v>46</v>
      </c>
      <c r="O196" s="82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9" t="s">
        <v>554</v>
      </c>
      <c r="AT196" s="219" t="s">
        <v>551</v>
      </c>
      <c r="AU196" s="219" t="s">
        <v>75</v>
      </c>
      <c r="AY196" s="15" t="s">
        <v>127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5" t="s">
        <v>22</v>
      </c>
      <c r="BK196" s="220">
        <f>ROUND(I196*H196,2)</f>
        <v>0</v>
      </c>
      <c r="BL196" s="15" t="s">
        <v>247</v>
      </c>
      <c r="BM196" s="219" t="s">
        <v>559</v>
      </c>
    </row>
    <row r="197" s="2" customFormat="1" ht="24" customHeight="1">
      <c r="A197" s="36"/>
      <c r="B197" s="37"/>
      <c r="C197" s="221" t="s">
        <v>560</v>
      </c>
      <c r="D197" s="221" t="s">
        <v>551</v>
      </c>
      <c r="E197" s="222" t="s">
        <v>561</v>
      </c>
      <c r="F197" s="223" t="s">
        <v>562</v>
      </c>
      <c r="G197" s="224" t="s">
        <v>156</v>
      </c>
      <c r="H197" s="225">
        <v>30</v>
      </c>
      <c r="I197" s="226"/>
      <c r="J197" s="227">
        <f>ROUND(I197*H197,2)</f>
        <v>0</v>
      </c>
      <c r="K197" s="223" t="s">
        <v>125</v>
      </c>
      <c r="L197" s="228"/>
      <c r="M197" s="229" t="s">
        <v>20</v>
      </c>
      <c r="N197" s="230" t="s">
        <v>46</v>
      </c>
      <c r="O197" s="82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19" t="s">
        <v>554</v>
      </c>
      <c r="AT197" s="219" t="s">
        <v>551</v>
      </c>
      <c r="AU197" s="219" t="s">
        <v>75</v>
      </c>
      <c r="AY197" s="15" t="s">
        <v>127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5" t="s">
        <v>22</v>
      </c>
      <c r="BK197" s="220">
        <f>ROUND(I197*H197,2)</f>
        <v>0</v>
      </c>
      <c r="BL197" s="15" t="s">
        <v>247</v>
      </c>
      <c r="BM197" s="219" t="s">
        <v>563</v>
      </c>
    </row>
    <row r="198" s="2" customFormat="1" ht="24" customHeight="1">
      <c r="A198" s="36"/>
      <c r="B198" s="37"/>
      <c r="C198" s="221" t="s">
        <v>564</v>
      </c>
      <c r="D198" s="221" t="s">
        <v>551</v>
      </c>
      <c r="E198" s="222" t="s">
        <v>565</v>
      </c>
      <c r="F198" s="223" t="s">
        <v>566</v>
      </c>
      <c r="G198" s="224" t="s">
        <v>156</v>
      </c>
      <c r="H198" s="225">
        <v>30</v>
      </c>
      <c r="I198" s="226"/>
      <c r="J198" s="227">
        <f>ROUND(I198*H198,2)</f>
        <v>0</v>
      </c>
      <c r="K198" s="223" t="s">
        <v>125</v>
      </c>
      <c r="L198" s="228"/>
      <c r="M198" s="229" t="s">
        <v>20</v>
      </c>
      <c r="N198" s="230" t="s">
        <v>46</v>
      </c>
      <c r="O198" s="82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9" t="s">
        <v>554</v>
      </c>
      <c r="AT198" s="219" t="s">
        <v>551</v>
      </c>
      <c r="AU198" s="219" t="s">
        <v>75</v>
      </c>
      <c r="AY198" s="15" t="s">
        <v>127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5" t="s">
        <v>22</v>
      </c>
      <c r="BK198" s="220">
        <f>ROUND(I198*H198,2)</f>
        <v>0</v>
      </c>
      <c r="BL198" s="15" t="s">
        <v>247</v>
      </c>
      <c r="BM198" s="219" t="s">
        <v>567</v>
      </c>
    </row>
    <row r="199" s="2" customFormat="1" ht="24" customHeight="1">
      <c r="A199" s="36"/>
      <c r="B199" s="37"/>
      <c r="C199" s="221" t="s">
        <v>568</v>
      </c>
      <c r="D199" s="221" t="s">
        <v>551</v>
      </c>
      <c r="E199" s="222" t="s">
        <v>569</v>
      </c>
      <c r="F199" s="223" t="s">
        <v>570</v>
      </c>
      <c r="G199" s="224" t="s">
        <v>124</v>
      </c>
      <c r="H199" s="225">
        <v>5</v>
      </c>
      <c r="I199" s="226"/>
      <c r="J199" s="227">
        <f>ROUND(I199*H199,2)</f>
        <v>0</v>
      </c>
      <c r="K199" s="223" t="s">
        <v>125</v>
      </c>
      <c r="L199" s="228"/>
      <c r="M199" s="229" t="s">
        <v>20</v>
      </c>
      <c r="N199" s="230" t="s">
        <v>46</v>
      </c>
      <c r="O199" s="82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9" t="s">
        <v>554</v>
      </c>
      <c r="AT199" s="219" t="s">
        <v>551</v>
      </c>
      <c r="AU199" s="219" t="s">
        <v>75</v>
      </c>
      <c r="AY199" s="15" t="s">
        <v>127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5" t="s">
        <v>22</v>
      </c>
      <c r="BK199" s="220">
        <f>ROUND(I199*H199,2)</f>
        <v>0</v>
      </c>
      <c r="BL199" s="15" t="s">
        <v>247</v>
      </c>
      <c r="BM199" s="219" t="s">
        <v>571</v>
      </c>
    </row>
    <row r="200" s="2" customFormat="1" ht="24" customHeight="1">
      <c r="A200" s="36"/>
      <c r="B200" s="37"/>
      <c r="C200" s="221" t="s">
        <v>572</v>
      </c>
      <c r="D200" s="221" t="s">
        <v>551</v>
      </c>
      <c r="E200" s="222" t="s">
        <v>573</v>
      </c>
      <c r="F200" s="223" t="s">
        <v>574</v>
      </c>
      <c r="G200" s="224" t="s">
        <v>124</v>
      </c>
      <c r="H200" s="225">
        <v>5</v>
      </c>
      <c r="I200" s="226"/>
      <c r="J200" s="227">
        <f>ROUND(I200*H200,2)</f>
        <v>0</v>
      </c>
      <c r="K200" s="223" t="s">
        <v>125</v>
      </c>
      <c r="L200" s="228"/>
      <c r="M200" s="229" t="s">
        <v>20</v>
      </c>
      <c r="N200" s="230" t="s">
        <v>46</v>
      </c>
      <c r="O200" s="82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9" t="s">
        <v>554</v>
      </c>
      <c r="AT200" s="219" t="s">
        <v>551</v>
      </c>
      <c r="AU200" s="219" t="s">
        <v>75</v>
      </c>
      <c r="AY200" s="15" t="s">
        <v>127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5" t="s">
        <v>22</v>
      </c>
      <c r="BK200" s="220">
        <f>ROUND(I200*H200,2)</f>
        <v>0</v>
      </c>
      <c r="BL200" s="15" t="s">
        <v>247</v>
      </c>
      <c r="BM200" s="219" t="s">
        <v>575</v>
      </c>
    </row>
    <row r="201" s="2" customFormat="1" ht="24" customHeight="1">
      <c r="A201" s="36"/>
      <c r="B201" s="37"/>
      <c r="C201" s="221" t="s">
        <v>576</v>
      </c>
      <c r="D201" s="221" t="s">
        <v>551</v>
      </c>
      <c r="E201" s="222" t="s">
        <v>577</v>
      </c>
      <c r="F201" s="223" t="s">
        <v>578</v>
      </c>
      <c r="G201" s="224" t="s">
        <v>124</v>
      </c>
      <c r="H201" s="225">
        <v>5</v>
      </c>
      <c r="I201" s="226"/>
      <c r="J201" s="227">
        <f>ROUND(I201*H201,2)</f>
        <v>0</v>
      </c>
      <c r="K201" s="223" t="s">
        <v>125</v>
      </c>
      <c r="L201" s="228"/>
      <c r="M201" s="229" t="s">
        <v>20</v>
      </c>
      <c r="N201" s="230" t="s">
        <v>46</v>
      </c>
      <c r="O201" s="82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19" t="s">
        <v>554</v>
      </c>
      <c r="AT201" s="219" t="s">
        <v>551</v>
      </c>
      <c r="AU201" s="219" t="s">
        <v>75</v>
      </c>
      <c r="AY201" s="15" t="s">
        <v>127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5" t="s">
        <v>22</v>
      </c>
      <c r="BK201" s="220">
        <f>ROUND(I201*H201,2)</f>
        <v>0</v>
      </c>
      <c r="BL201" s="15" t="s">
        <v>247</v>
      </c>
      <c r="BM201" s="219" t="s">
        <v>579</v>
      </c>
    </row>
    <row r="202" s="2" customFormat="1" ht="24" customHeight="1">
      <c r="A202" s="36"/>
      <c r="B202" s="37"/>
      <c r="C202" s="221" t="s">
        <v>580</v>
      </c>
      <c r="D202" s="221" t="s">
        <v>551</v>
      </c>
      <c r="E202" s="222" t="s">
        <v>581</v>
      </c>
      <c r="F202" s="223" t="s">
        <v>582</v>
      </c>
      <c r="G202" s="224" t="s">
        <v>124</v>
      </c>
      <c r="H202" s="225">
        <v>5</v>
      </c>
      <c r="I202" s="226"/>
      <c r="J202" s="227">
        <f>ROUND(I202*H202,2)</f>
        <v>0</v>
      </c>
      <c r="K202" s="223" t="s">
        <v>125</v>
      </c>
      <c r="L202" s="228"/>
      <c r="M202" s="229" t="s">
        <v>20</v>
      </c>
      <c r="N202" s="230" t="s">
        <v>46</v>
      </c>
      <c r="O202" s="82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9" t="s">
        <v>554</v>
      </c>
      <c r="AT202" s="219" t="s">
        <v>551</v>
      </c>
      <c r="AU202" s="219" t="s">
        <v>75</v>
      </c>
      <c r="AY202" s="15" t="s">
        <v>127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5" t="s">
        <v>22</v>
      </c>
      <c r="BK202" s="220">
        <f>ROUND(I202*H202,2)</f>
        <v>0</v>
      </c>
      <c r="BL202" s="15" t="s">
        <v>247</v>
      </c>
      <c r="BM202" s="219" t="s">
        <v>583</v>
      </c>
    </row>
    <row r="203" s="2" customFormat="1" ht="24" customHeight="1">
      <c r="A203" s="36"/>
      <c r="B203" s="37"/>
      <c r="C203" s="221" t="s">
        <v>584</v>
      </c>
      <c r="D203" s="221" t="s">
        <v>551</v>
      </c>
      <c r="E203" s="222" t="s">
        <v>585</v>
      </c>
      <c r="F203" s="223" t="s">
        <v>586</v>
      </c>
      <c r="G203" s="224" t="s">
        <v>124</v>
      </c>
      <c r="H203" s="225">
        <v>20</v>
      </c>
      <c r="I203" s="226"/>
      <c r="J203" s="227">
        <f>ROUND(I203*H203,2)</f>
        <v>0</v>
      </c>
      <c r="K203" s="223" t="s">
        <v>125</v>
      </c>
      <c r="L203" s="228"/>
      <c r="M203" s="229" t="s">
        <v>20</v>
      </c>
      <c r="N203" s="230" t="s">
        <v>46</v>
      </c>
      <c r="O203" s="82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19" t="s">
        <v>554</v>
      </c>
      <c r="AT203" s="219" t="s">
        <v>551</v>
      </c>
      <c r="AU203" s="219" t="s">
        <v>75</v>
      </c>
      <c r="AY203" s="15" t="s">
        <v>127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5" t="s">
        <v>22</v>
      </c>
      <c r="BK203" s="220">
        <f>ROUND(I203*H203,2)</f>
        <v>0</v>
      </c>
      <c r="BL203" s="15" t="s">
        <v>247</v>
      </c>
      <c r="BM203" s="219" t="s">
        <v>587</v>
      </c>
    </row>
    <row r="204" s="2" customFormat="1" ht="24" customHeight="1">
      <c r="A204" s="36"/>
      <c r="B204" s="37"/>
      <c r="C204" s="221" t="s">
        <v>588</v>
      </c>
      <c r="D204" s="221" t="s">
        <v>551</v>
      </c>
      <c r="E204" s="222" t="s">
        <v>589</v>
      </c>
      <c r="F204" s="223" t="s">
        <v>590</v>
      </c>
      <c r="G204" s="224" t="s">
        <v>124</v>
      </c>
      <c r="H204" s="225">
        <v>5</v>
      </c>
      <c r="I204" s="226"/>
      <c r="J204" s="227">
        <f>ROUND(I204*H204,2)</f>
        <v>0</v>
      </c>
      <c r="K204" s="223" t="s">
        <v>125</v>
      </c>
      <c r="L204" s="228"/>
      <c r="M204" s="229" t="s">
        <v>20</v>
      </c>
      <c r="N204" s="230" t="s">
        <v>46</v>
      </c>
      <c r="O204" s="82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9" t="s">
        <v>554</v>
      </c>
      <c r="AT204" s="219" t="s">
        <v>551</v>
      </c>
      <c r="AU204" s="219" t="s">
        <v>75</v>
      </c>
      <c r="AY204" s="15" t="s">
        <v>127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5" t="s">
        <v>22</v>
      </c>
      <c r="BK204" s="220">
        <f>ROUND(I204*H204,2)</f>
        <v>0</v>
      </c>
      <c r="BL204" s="15" t="s">
        <v>247</v>
      </c>
      <c r="BM204" s="219" t="s">
        <v>591</v>
      </c>
    </row>
    <row r="205" s="2" customFormat="1" ht="24" customHeight="1">
      <c r="A205" s="36"/>
      <c r="B205" s="37"/>
      <c r="C205" s="221" t="s">
        <v>592</v>
      </c>
      <c r="D205" s="221" t="s">
        <v>551</v>
      </c>
      <c r="E205" s="222" t="s">
        <v>593</v>
      </c>
      <c r="F205" s="223" t="s">
        <v>594</v>
      </c>
      <c r="G205" s="224" t="s">
        <v>124</v>
      </c>
      <c r="H205" s="225">
        <v>3</v>
      </c>
      <c r="I205" s="226"/>
      <c r="J205" s="227">
        <f>ROUND(I205*H205,2)</f>
        <v>0</v>
      </c>
      <c r="K205" s="223" t="s">
        <v>125</v>
      </c>
      <c r="L205" s="228"/>
      <c r="M205" s="229" t="s">
        <v>20</v>
      </c>
      <c r="N205" s="230" t="s">
        <v>46</v>
      </c>
      <c r="O205" s="82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19" t="s">
        <v>554</v>
      </c>
      <c r="AT205" s="219" t="s">
        <v>551</v>
      </c>
      <c r="AU205" s="219" t="s">
        <v>75</v>
      </c>
      <c r="AY205" s="15" t="s">
        <v>127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5" t="s">
        <v>22</v>
      </c>
      <c r="BK205" s="220">
        <f>ROUND(I205*H205,2)</f>
        <v>0</v>
      </c>
      <c r="BL205" s="15" t="s">
        <v>247</v>
      </c>
      <c r="BM205" s="219" t="s">
        <v>595</v>
      </c>
    </row>
    <row r="206" s="2" customFormat="1" ht="24" customHeight="1">
      <c r="A206" s="36"/>
      <c r="B206" s="37"/>
      <c r="C206" s="221" t="s">
        <v>596</v>
      </c>
      <c r="D206" s="221" t="s">
        <v>551</v>
      </c>
      <c r="E206" s="222" t="s">
        <v>597</v>
      </c>
      <c r="F206" s="223" t="s">
        <v>598</v>
      </c>
      <c r="G206" s="224" t="s">
        <v>156</v>
      </c>
      <c r="H206" s="225">
        <v>5</v>
      </c>
      <c r="I206" s="226"/>
      <c r="J206" s="227">
        <f>ROUND(I206*H206,2)</f>
        <v>0</v>
      </c>
      <c r="K206" s="223" t="s">
        <v>125</v>
      </c>
      <c r="L206" s="228"/>
      <c r="M206" s="229" t="s">
        <v>20</v>
      </c>
      <c r="N206" s="230" t="s">
        <v>46</v>
      </c>
      <c r="O206" s="82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9" t="s">
        <v>554</v>
      </c>
      <c r="AT206" s="219" t="s">
        <v>551</v>
      </c>
      <c r="AU206" s="219" t="s">
        <v>75</v>
      </c>
      <c r="AY206" s="15" t="s">
        <v>127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5" t="s">
        <v>22</v>
      </c>
      <c r="BK206" s="220">
        <f>ROUND(I206*H206,2)</f>
        <v>0</v>
      </c>
      <c r="BL206" s="15" t="s">
        <v>247</v>
      </c>
      <c r="BM206" s="219" t="s">
        <v>599</v>
      </c>
    </row>
    <row r="207" s="2" customFormat="1" ht="24" customHeight="1">
      <c r="A207" s="36"/>
      <c r="B207" s="37"/>
      <c r="C207" s="221" t="s">
        <v>600</v>
      </c>
      <c r="D207" s="221" t="s">
        <v>551</v>
      </c>
      <c r="E207" s="222" t="s">
        <v>601</v>
      </c>
      <c r="F207" s="223" t="s">
        <v>602</v>
      </c>
      <c r="G207" s="224" t="s">
        <v>156</v>
      </c>
      <c r="H207" s="225">
        <v>5000</v>
      </c>
      <c r="I207" s="226"/>
      <c r="J207" s="227">
        <f>ROUND(I207*H207,2)</f>
        <v>0</v>
      </c>
      <c r="K207" s="223" t="s">
        <v>125</v>
      </c>
      <c r="L207" s="228"/>
      <c r="M207" s="229" t="s">
        <v>20</v>
      </c>
      <c r="N207" s="230" t="s">
        <v>46</v>
      </c>
      <c r="O207" s="82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19" t="s">
        <v>554</v>
      </c>
      <c r="AT207" s="219" t="s">
        <v>551</v>
      </c>
      <c r="AU207" s="219" t="s">
        <v>75</v>
      </c>
      <c r="AY207" s="15" t="s">
        <v>127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5" t="s">
        <v>22</v>
      </c>
      <c r="BK207" s="220">
        <f>ROUND(I207*H207,2)</f>
        <v>0</v>
      </c>
      <c r="BL207" s="15" t="s">
        <v>247</v>
      </c>
      <c r="BM207" s="219" t="s">
        <v>603</v>
      </c>
    </row>
    <row r="208" s="2" customFormat="1" ht="24" customHeight="1">
      <c r="A208" s="36"/>
      <c r="B208" s="37"/>
      <c r="C208" s="221" t="s">
        <v>604</v>
      </c>
      <c r="D208" s="221" t="s">
        <v>551</v>
      </c>
      <c r="E208" s="222" t="s">
        <v>605</v>
      </c>
      <c r="F208" s="223" t="s">
        <v>606</v>
      </c>
      <c r="G208" s="224" t="s">
        <v>156</v>
      </c>
      <c r="H208" s="225">
        <v>5000</v>
      </c>
      <c r="I208" s="226"/>
      <c r="J208" s="227">
        <f>ROUND(I208*H208,2)</f>
        <v>0</v>
      </c>
      <c r="K208" s="223" t="s">
        <v>125</v>
      </c>
      <c r="L208" s="228"/>
      <c r="M208" s="229" t="s">
        <v>20</v>
      </c>
      <c r="N208" s="230" t="s">
        <v>46</v>
      </c>
      <c r="O208" s="82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9" t="s">
        <v>554</v>
      </c>
      <c r="AT208" s="219" t="s">
        <v>551</v>
      </c>
      <c r="AU208" s="219" t="s">
        <v>75</v>
      </c>
      <c r="AY208" s="15" t="s">
        <v>127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5" t="s">
        <v>22</v>
      </c>
      <c r="BK208" s="220">
        <f>ROUND(I208*H208,2)</f>
        <v>0</v>
      </c>
      <c r="BL208" s="15" t="s">
        <v>247</v>
      </c>
      <c r="BM208" s="219" t="s">
        <v>607</v>
      </c>
    </row>
    <row r="209" s="2" customFormat="1" ht="24" customHeight="1">
      <c r="A209" s="36"/>
      <c r="B209" s="37"/>
      <c r="C209" s="221" t="s">
        <v>608</v>
      </c>
      <c r="D209" s="221" t="s">
        <v>551</v>
      </c>
      <c r="E209" s="222" t="s">
        <v>609</v>
      </c>
      <c r="F209" s="223" t="s">
        <v>610</v>
      </c>
      <c r="G209" s="224" t="s">
        <v>156</v>
      </c>
      <c r="H209" s="225">
        <v>5000</v>
      </c>
      <c r="I209" s="226"/>
      <c r="J209" s="227">
        <f>ROUND(I209*H209,2)</f>
        <v>0</v>
      </c>
      <c r="K209" s="223" t="s">
        <v>125</v>
      </c>
      <c r="L209" s="228"/>
      <c r="M209" s="229" t="s">
        <v>20</v>
      </c>
      <c r="N209" s="230" t="s">
        <v>46</v>
      </c>
      <c r="O209" s="82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19" t="s">
        <v>554</v>
      </c>
      <c r="AT209" s="219" t="s">
        <v>551</v>
      </c>
      <c r="AU209" s="219" t="s">
        <v>75</v>
      </c>
      <c r="AY209" s="15" t="s">
        <v>127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5" t="s">
        <v>22</v>
      </c>
      <c r="BK209" s="220">
        <f>ROUND(I209*H209,2)</f>
        <v>0</v>
      </c>
      <c r="BL209" s="15" t="s">
        <v>247</v>
      </c>
      <c r="BM209" s="219" t="s">
        <v>611</v>
      </c>
    </row>
    <row r="210" s="2" customFormat="1" ht="24" customHeight="1">
      <c r="A210" s="36"/>
      <c r="B210" s="37"/>
      <c r="C210" s="221" t="s">
        <v>612</v>
      </c>
      <c r="D210" s="221" t="s">
        <v>551</v>
      </c>
      <c r="E210" s="222" t="s">
        <v>613</v>
      </c>
      <c r="F210" s="223" t="s">
        <v>614</v>
      </c>
      <c r="G210" s="224" t="s">
        <v>156</v>
      </c>
      <c r="H210" s="225">
        <v>5000</v>
      </c>
      <c r="I210" s="226"/>
      <c r="J210" s="227">
        <f>ROUND(I210*H210,2)</f>
        <v>0</v>
      </c>
      <c r="K210" s="223" t="s">
        <v>125</v>
      </c>
      <c r="L210" s="228"/>
      <c r="M210" s="229" t="s">
        <v>20</v>
      </c>
      <c r="N210" s="230" t="s">
        <v>46</v>
      </c>
      <c r="O210" s="82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9" t="s">
        <v>554</v>
      </c>
      <c r="AT210" s="219" t="s">
        <v>551</v>
      </c>
      <c r="AU210" s="219" t="s">
        <v>75</v>
      </c>
      <c r="AY210" s="15" t="s">
        <v>127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5" t="s">
        <v>22</v>
      </c>
      <c r="BK210" s="220">
        <f>ROUND(I210*H210,2)</f>
        <v>0</v>
      </c>
      <c r="BL210" s="15" t="s">
        <v>247</v>
      </c>
      <c r="BM210" s="219" t="s">
        <v>615</v>
      </c>
    </row>
    <row r="211" s="2" customFormat="1" ht="24" customHeight="1">
      <c r="A211" s="36"/>
      <c r="B211" s="37"/>
      <c r="C211" s="221" t="s">
        <v>616</v>
      </c>
      <c r="D211" s="221" t="s">
        <v>551</v>
      </c>
      <c r="E211" s="222" t="s">
        <v>617</v>
      </c>
      <c r="F211" s="223" t="s">
        <v>618</v>
      </c>
      <c r="G211" s="224" t="s">
        <v>156</v>
      </c>
      <c r="H211" s="225">
        <v>5000</v>
      </c>
      <c r="I211" s="226"/>
      <c r="J211" s="227">
        <f>ROUND(I211*H211,2)</f>
        <v>0</v>
      </c>
      <c r="K211" s="223" t="s">
        <v>125</v>
      </c>
      <c r="L211" s="228"/>
      <c r="M211" s="229" t="s">
        <v>20</v>
      </c>
      <c r="N211" s="230" t="s">
        <v>46</v>
      </c>
      <c r="O211" s="82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19" t="s">
        <v>554</v>
      </c>
      <c r="AT211" s="219" t="s">
        <v>551</v>
      </c>
      <c r="AU211" s="219" t="s">
        <v>75</v>
      </c>
      <c r="AY211" s="15" t="s">
        <v>127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5" t="s">
        <v>22</v>
      </c>
      <c r="BK211" s="220">
        <f>ROUND(I211*H211,2)</f>
        <v>0</v>
      </c>
      <c r="BL211" s="15" t="s">
        <v>247</v>
      </c>
      <c r="BM211" s="219" t="s">
        <v>619</v>
      </c>
    </row>
    <row r="212" s="2" customFormat="1" ht="24" customHeight="1">
      <c r="A212" s="36"/>
      <c r="B212" s="37"/>
      <c r="C212" s="221" t="s">
        <v>620</v>
      </c>
      <c r="D212" s="221" t="s">
        <v>551</v>
      </c>
      <c r="E212" s="222" t="s">
        <v>621</v>
      </c>
      <c r="F212" s="223" t="s">
        <v>622</v>
      </c>
      <c r="G212" s="224" t="s">
        <v>156</v>
      </c>
      <c r="H212" s="225">
        <v>5000</v>
      </c>
      <c r="I212" s="226"/>
      <c r="J212" s="227">
        <f>ROUND(I212*H212,2)</f>
        <v>0</v>
      </c>
      <c r="K212" s="223" t="s">
        <v>125</v>
      </c>
      <c r="L212" s="228"/>
      <c r="M212" s="229" t="s">
        <v>20</v>
      </c>
      <c r="N212" s="230" t="s">
        <v>46</v>
      </c>
      <c r="O212" s="82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9" t="s">
        <v>554</v>
      </c>
      <c r="AT212" s="219" t="s">
        <v>551</v>
      </c>
      <c r="AU212" s="219" t="s">
        <v>75</v>
      </c>
      <c r="AY212" s="15" t="s">
        <v>127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5" t="s">
        <v>22</v>
      </c>
      <c r="BK212" s="220">
        <f>ROUND(I212*H212,2)</f>
        <v>0</v>
      </c>
      <c r="BL212" s="15" t="s">
        <v>247</v>
      </c>
      <c r="BM212" s="219" t="s">
        <v>623</v>
      </c>
    </row>
    <row r="213" s="2" customFormat="1" ht="24" customHeight="1">
      <c r="A213" s="36"/>
      <c r="B213" s="37"/>
      <c r="C213" s="221" t="s">
        <v>624</v>
      </c>
      <c r="D213" s="221" t="s">
        <v>551</v>
      </c>
      <c r="E213" s="222" t="s">
        <v>625</v>
      </c>
      <c r="F213" s="223" t="s">
        <v>626</v>
      </c>
      <c r="G213" s="224" t="s">
        <v>156</v>
      </c>
      <c r="H213" s="225">
        <v>5000</v>
      </c>
      <c r="I213" s="226"/>
      <c r="J213" s="227">
        <f>ROUND(I213*H213,2)</f>
        <v>0</v>
      </c>
      <c r="K213" s="223" t="s">
        <v>125</v>
      </c>
      <c r="L213" s="228"/>
      <c r="M213" s="229" t="s">
        <v>20</v>
      </c>
      <c r="N213" s="230" t="s">
        <v>46</v>
      </c>
      <c r="O213" s="82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9" t="s">
        <v>554</v>
      </c>
      <c r="AT213" s="219" t="s">
        <v>551</v>
      </c>
      <c r="AU213" s="219" t="s">
        <v>75</v>
      </c>
      <c r="AY213" s="15" t="s">
        <v>127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5" t="s">
        <v>22</v>
      </c>
      <c r="BK213" s="220">
        <f>ROUND(I213*H213,2)</f>
        <v>0</v>
      </c>
      <c r="BL213" s="15" t="s">
        <v>247</v>
      </c>
      <c r="BM213" s="219" t="s">
        <v>627</v>
      </c>
    </row>
    <row r="214" s="2" customFormat="1" ht="24" customHeight="1">
      <c r="A214" s="36"/>
      <c r="B214" s="37"/>
      <c r="C214" s="221" t="s">
        <v>628</v>
      </c>
      <c r="D214" s="221" t="s">
        <v>551</v>
      </c>
      <c r="E214" s="222" t="s">
        <v>629</v>
      </c>
      <c r="F214" s="223" t="s">
        <v>630</v>
      </c>
      <c r="G214" s="224" t="s">
        <v>124</v>
      </c>
      <c r="H214" s="225">
        <v>5</v>
      </c>
      <c r="I214" s="226"/>
      <c r="J214" s="227">
        <f>ROUND(I214*H214,2)</f>
        <v>0</v>
      </c>
      <c r="K214" s="223" t="s">
        <v>125</v>
      </c>
      <c r="L214" s="228"/>
      <c r="M214" s="229" t="s">
        <v>20</v>
      </c>
      <c r="N214" s="230" t="s">
        <v>46</v>
      </c>
      <c r="O214" s="82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19" t="s">
        <v>554</v>
      </c>
      <c r="AT214" s="219" t="s">
        <v>551</v>
      </c>
      <c r="AU214" s="219" t="s">
        <v>75</v>
      </c>
      <c r="AY214" s="15" t="s">
        <v>127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5" t="s">
        <v>22</v>
      </c>
      <c r="BK214" s="220">
        <f>ROUND(I214*H214,2)</f>
        <v>0</v>
      </c>
      <c r="BL214" s="15" t="s">
        <v>247</v>
      </c>
      <c r="BM214" s="219" t="s">
        <v>631</v>
      </c>
    </row>
    <row r="215" s="2" customFormat="1" ht="24" customHeight="1">
      <c r="A215" s="36"/>
      <c r="B215" s="37"/>
      <c r="C215" s="221" t="s">
        <v>632</v>
      </c>
      <c r="D215" s="221" t="s">
        <v>551</v>
      </c>
      <c r="E215" s="222" t="s">
        <v>633</v>
      </c>
      <c r="F215" s="223" t="s">
        <v>634</v>
      </c>
      <c r="G215" s="224" t="s">
        <v>124</v>
      </c>
      <c r="H215" s="225">
        <v>5</v>
      </c>
      <c r="I215" s="226"/>
      <c r="J215" s="227">
        <f>ROUND(I215*H215,2)</f>
        <v>0</v>
      </c>
      <c r="K215" s="223" t="s">
        <v>125</v>
      </c>
      <c r="L215" s="228"/>
      <c r="M215" s="229" t="s">
        <v>20</v>
      </c>
      <c r="N215" s="230" t="s">
        <v>46</v>
      </c>
      <c r="O215" s="82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9" t="s">
        <v>554</v>
      </c>
      <c r="AT215" s="219" t="s">
        <v>551</v>
      </c>
      <c r="AU215" s="219" t="s">
        <v>75</v>
      </c>
      <c r="AY215" s="15" t="s">
        <v>127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5" t="s">
        <v>22</v>
      </c>
      <c r="BK215" s="220">
        <f>ROUND(I215*H215,2)</f>
        <v>0</v>
      </c>
      <c r="BL215" s="15" t="s">
        <v>247</v>
      </c>
      <c r="BM215" s="219" t="s">
        <v>635</v>
      </c>
    </row>
    <row r="216" s="2" customFormat="1" ht="24" customHeight="1">
      <c r="A216" s="36"/>
      <c r="B216" s="37"/>
      <c r="C216" s="221" t="s">
        <v>636</v>
      </c>
      <c r="D216" s="221" t="s">
        <v>551</v>
      </c>
      <c r="E216" s="222" t="s">
        <v>637</v>
      </c>
      <c r="F216" s="223" t="s">
        <v>638</v>
      </c>
      <c r="G216" s="224" t="s">
        <v>124</v>
      </c>
      <c r="H216" s="225">
        <v>5</v>
      </c>
      <c r="I216" s="226"/>
      <c r="J216" s="227">
        <f>ROUND(I216*H216,2)</f>
        <v>0</v>
      </c>
      <c r="K216" s="223" t="s">
        <v>125</v>
      </c>
      <c r="L216" s="228"/>
      <c r="M216" s="229" t="s">
        <v>20</v>
      </c>
      <c r="N216" s="230" t="s">
        <v>46</v>
      </c>
      <c r="O216" s="82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19" t="s">
        <v>554</v>
      </c>
      <c r="AT216" s="219" t="s">
        <v>551</v>
      </c>
      <c r="AU216" s="219" t="s">
        <v>75</v>
      </c>
      <c r="AY216" s="15" t="s">
        <v>127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5" t="s">
        <v>22</v>
      </c>
      <c r="BK216" s="220">
        <f>ROUND(I216*H216,2)</f>
        <v>0</v>
      </c>
      <c r="BL216" s="15" t="s">
        <v>247</v>
      </c>
      <c r="BM216" s="219" t="s">
        <v>639</v>
      </c>
    </row>
    <row r="217" s="2" customFormat="1" ht="24" customHeight="1">
      <c r="A217" s="36"/>
      <c r="B217" s="37"/>
      <c r="C217" s="221" t="s">
        <v>640</v>
      </c>
      <c r="D217" s="221" t="s">
        <v>551</v>
      </c>
      <c r="E217" s="222" t="s">
        <v>641</v>
      </c>
      <c r="F217" s="223" t="s">
        <v>642</v>
      </c>
      <c r="G217" s="224" t="s">
        <v>124</v>
      </c>
      <c r="H217" s="225">
        <v>6</v>
      </c>
      <c r="I217" s="226"/>
      <c r="J217" s="227">
        <f>ROUND(I217*H217,2)</f>
        <v>0</v>
      </c>
      <c r="K217" s="223" t="s">
        <v>125</v>
      </c>
      <c r="L217" s="228"/>
      <c r="M217" s="229" t="s">
        <v>20</v>
      </c>
      <c r="N217" s="230" t="s">
        <v>46</v>
      </c>
      <c r="O217" s="82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19" t="s">
        <v>554</v>
      </c>
      <c r="AT217" s="219" t="s">
        <v>551</v>
      </c>
      <c r="AU217" s="219" t="s">
        <v>75</v>
      </c>
      <c r="AY217" s="15" t="s">
        <v>127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5" t="s">
        <v>22</v>
      </c>
      <c r="BK217" s="220">
        <f>ROUND(I217*H217,2)</f>
        <v>0</v>
      </c>
      <c r="BL217" s="15" t="s">
        <v>247</v>
      </c>
      <c r="BM217" s="219" t="s">
        <v>643</v>
      </c>
    </row>
    <row r="218" s="2" customFormat="1" ht="24" customHeight="1">
      <c r="A218" s="36"/>
      <c r="B218" s="37"/>
      <c r="C218" s="221" t="s">
        <v>644</v>
      </c>
      <c r="D218" s="221" t="s">
        <v>551</v>
      </c>
      <c r="E218" s="222" t="s">
        <v>645</v>
      </c>
      <c r="F218" s="223" t="s">
        <v>646</v>
      </c>
      <c r="G218" s="224" t="s">
        <v>124</v>
      </c>
      <c r="H218" s="225">
        <v>5</v>
      </c>
      <c r="I218" s="226"/>
      <c r="J218" s="227">
        <f>ROUND(I218*H218,2)</f>
        <v>0</v>
      </c>
      <c r="K218" s="223" t="s">
        <v>125</v>
      </c>
      <c r="L218" s="228"/>
      <c r="M218" s="229" t="s">
        <v>20</v>
      </c>
      <c r="N218" s="230" t="s">
        <v>46</v>
      </c>
      <c r="O218" s="82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9" t="s">
        <v>554</v>
      </c>
      <c r="AT218" s="219" t="s">
        <v>551</v>
      </c>
      <c r="AU218" s="219" t="s">
        <v>75</v>
      </c>
      <c r="AY218" s="15" t="s">
        <v>127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5" t="s">
        <v>22</v>
      </c>
      <c r="BK218" s="220">
        <f>ROUND(I218*H218,2)</f>
        <v>0</v>
      </c>
      <c r="BL218" s="15" t="s">
        <v>247</v>
      </c>
      <c r="BM218" s="219" t="s">
        <v>647</v>
      </c>
    </row>
    <row r="219" s="2" customFormat="1" ht="24" customHeight="1">
      <c r="A219" s="36"/>
      <c r="B219" s="37"/>
      <c r="C219" s="221" t="s">
        <v>648</v>
      </c>
      <c r="D219" s="221" t="s">
        <v>551</v>
      </c>
      <c r="E219" s="222" t="s">
        <v>649</v>
      </c>
      <c r="F219" s="223" t="s">
        <v>650</v>
      </c>
      <c r="G219" s="224" t="s">
        <v>124</v>
      </c>
      <c r="H219" s="225">
        <v>5</v>
      </c>
      <c r="I219" s="226"/>
      <c r="J219" s="227">
        <f>ROUND(I219*H219,2)</f>
        <v>0</v>
      </c>
      <c r="K219" s="223" t="s">
        <v>125</v>
      </c>
      <c r="L219" s="228"/>
      <c r="M219" s="229" t="s">
        <v>20</v>
      </c>
      <c r="N219" s="230" t="s">
        <v>46</v>
      </c>
      <c r="O219" s="82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19" t="s">
        <v>554</v>
      </c>
      <c r="AT219" s="219" t="s">
        <v>551</v>
      </c>
      <c r="AU219" s="219" t="s">
        <v>75</v>
      </c>
      <c r="AY219" s="15" t="s">
        <v>127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5" t="s">
        <v>22</v>
      </c>
      <c r="BK219" s="220">
        <f>ROUND(I219*H219,2)</f>
        <v>0</v>
      </c>
      <c r="BL219" s="15" t="s">
        <v>247</v>
      </c>
      <c r="BM219" s="219" t="s">
        <v>651</v>
      </c>
    </row>
    <row r="220" s="2" customFormat="1" ht="24" customHeight="1">
      <c r="A220" s="36"/>
      <c r="B220" s="37"/>
      <c r="C220" s="221" t="s">
        <v>652</v>
      </c>
      <c r="D220" s="221" t="s">
        <v>551</v>
      </c>
      <c r="E220" s="222" t="s">
        <v>653</v>
      </c>
      <c r="F220" s="223" t="s">
        <v>654</v>
      </c>
      <c r="G220" s="224" t="s">
        <v>124</v>
      </c>
      <c r="H220" s="225">
        <v>5</v>
      </c>
      <c r="I220" s="226"/>
      <c r="J220" s="227">
        <f>ROUND(I220*H220,2)</f>
        <v>0</v>
      </c>
      <c r="K220" s="223" t="s">
        <v>125</v>
      </c>
      <c r="L220" s="228"/>
      <c r="M220" s="229" t="s">
        <v>20</v>
      </c>
      <c r="N220" s="230" t="s">
        <v>46</v>
      </c>
      <c r="O220" s="82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19" t="s">
        <v>554</v>
      </c>
      <c r="AT220" s="219" t="s">
        <v>551</v>
      </c>
      <c r="AU220" s="219" t="s">
        <v>75</v>
      </c>
      <c r="AY220" s="15" t="s">
        <v>127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5" t="s">
        <v>22</v>
      </c>
      <c r="BK220" s="220">
        <f>ROUND(I220*H220,2)</f>
        <v>0</v>
      </c>
      <c r="BL220" s="15" t="s">
        <v>247</v>
      </c>
      <c r="BM220" s="219" t="s">
        <v>655</v>
      </c>
    </row>
    <row r="221" s="2" customFormat="1" ht="24" customHeight="1">
      <c r="A221" s="36"/>
      <c r="B221" s="37"/>
      <c r="C221" s="221" t="s">
        <v>656</v>
      </c>
      <c r="D221" s="221" t="s">
        <v>551</v>
      </c>
      <c r="E221" s="222" t="s">
        <v>657</v>
      </c>
      <c r="F221" s="223" t="s">
        <v>658</v>
      </c>
      <c r="G221" s="224" t="s">
        <v>124</v>
      </c>
      <c r="H221" s="225">
        <v>5</v>
      </c>
      <c r="I221" s="226"/>
      <c r="J221" s="227">
        <f>ROUND(I221*H221,2)</f>
        <v>0</v>
      </c>
      <c r="K221" s="223" t="s">
        <v>125</v>
      </c>
      <c r="L221" s="228"/>
      <c r="M221" s="229" t="s">
        <v>20</v>
      </c>
      <c r="N221" s="230" t="s">
        <v>46</v>
      </c>
      <c r="O221" s="82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9" t="s">
        <v>554</v>
      </c>
      <c r="AT221" s="219" t="s">
        <v>551</v>
      </c>
      <c r="AU221" s="219" t="s">
        <v>75</v>
      </c>
      <c r="AY221" s="15" t="s">
        <v>127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5" t="s">
        <v>22</v>
      </c>
      <c r="BK221" s="220">
        <f>ROUND(I221*H221,2)</f>
        <v>0</v>
      </c>
      <c r="BL221" s="15" t="s">
        <v>247</v>
      </c>
      <c r="BM221" s="219" t="s">
        <v>659</v>
      </c>
    </row>
    <row r="222" s="2" customFormat="1" ht="24" customHeight="1">
      <c r="A222" s="36"/>
      <c r="B222" s="37"/>
      <c r="C222" s="221" t="s">
        <v>660</v>
      </c>
      <c r="D222" s="221" t="s">
        <v>551</v>
      </c>
      <c r="E222" s="222" t="s">
        <v>661</v>
      </c>
      <c r="F222" s="223" t="s">
        <v>662</v>
      </c>
      <c r="G222" s="224" t="s">
        <v>124</v>
      </c>
      <c r="H222" s="225">
        <v>5</v>
      </c>
      <c r="I222" s="226"/>
      <c r="J222" s="227">
        <f>ROUND(I222*H222,2)</f>
        <v>0</v>
      </c>
      <c r="K222" s="223" t="s">
        <v>125</v>
      </c>
      <c r="L222" s="228"/>
      <c r="M222" s="229" t="s">
        <v>20</v>
      </c>
      <c r="N222" s="230" t="s">
        <v>46</v>
      </c>
      <c r="O222" s="82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19" t="s">
        <v>554</v>
      </c>
      <c r="AT222" s="219" t="s">
        <v>551</v>
      </c>
      <c r="AU222" s="219" t="s">
        <v>75</v>
      </c>
      <c r="AY222" s="15" t="s">
        <v>127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5" t="s">
        <v>22</v>
      </c>
      <c r="BK222" s="220">
        <f>ROUND(I222*H222,2)</f>
        <v>0</v>
      </c>
      <c r="BL222" s="15" t="s">
        <v>247</v>
      </c>
      <c r="BM222" s="219" t="s">
        <v>663</v>
      </c>
    </row>
    <row r="223" s="2" customFormat="1" ht="24" customHeight="1">
      <c r="A223" s="36"/>
      <c r="B223" s="37"/>
      <c r="C223" s="221" t="s">
        <v>664</v>
      </c>
      <c r="D223" s="221" t="s">
        <v>551</v>
      </c>
      <c r="E223" s="222" t="s">
        <v>665</v>
      </c>
      <c r="F223" s="223" t="s">
        <v>666</v>
      </c>
      <c r="G223" s="224" t="s">
        <v>124</v>
      </c>
      <c r="H223" s="225">
        <v>5</v>
      </c>
      <c r="I223" s="226"/>
      <c r="J223" s="227">
        <f>ROUND(I223*H223,2)</f>
        <v>0</v>
      </c>
      <c r="K223" s="223" t="s">
        <v>125</v>
      </c>
      <c r="L223" s="228"/>
      <c r="M223" s="229" t="s">
        <v>20</v>
      </c>
      <c r="N223" s="230" t="s">
        <v>46</v>
      </c>
      <c r="O223" s="82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19" t="s">
        <v>554</v>
      </c>
      <c r="AT223" s="219" t="s">
        <v>551</v>
      </c>
      <c r="AU223" s="219" t="s">
        <v>75</v>
      </c>
      <c r="AY223" s="15" t="s">
        <v>127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5" t="s">
        <v>22</v>
      </c>
      <c r="BK223" s="220">
        <f>ROUND(I223*H223,2)</f>
        <v>0</v>
      </c>
      <c r="BL223" s="15" t="s">
        <v>247</v>
      </c>
      <c r="BM223" s="219" t="s">
        <v>667</v>
      </c>
    </row>
    <row r="224" s="2" customFormat="1" ht="24" customHeight="1">
      <c r="A224" s="36"/>
      <c r="B224" s="37"/>
      <c r="C224" s="221" t="s">
        <v>668</v>
      </c>
      <c r="D224" s="221" t="s">
        <v>551</v>
      </c>
      <c r="E224" s="222" t="s">
        <v>669</v>
      </c>
      <c r="F224" s="223" t="s">
        <v>670</v>
      </c>
      <c r="G224" s="224" t="s">
        <v>124</v>
      </c>
      <c r="H224" s="225">
        <v>4</v>
      </c>
      <c r="I224" s="226"/>
      <c r="J224" s="227">
        <f>ROUND(I224*H224,2)</f>
        <v>0</v>
      </c>
      <c r="K224" s="223" t="s">
        <v>125</v>
      </c>
      <c r="L224" s="228"/>
      <c r="M224" s="229" t="s">
        <v>20</v>
      </c>
      <c r="N224" s="230" t="s">
        <v>46</v>
      </c>
      <c r="O224" s="82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19" t="s">
        <v>554</v>
      </c>
      <c r="AT224" s="219" t="s">
        <v>551</v>
      </c>
      <c r="AU224" s="219" t="s">
        <v>75</v>
      </c>
      <c r="AY224" s="15" t="s">
        <v>127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5" t="s">
        <v>22</v>
      </c>
      <c r="BK224" s="220">
        <f>ROUND(I224*H224,2)</f>
        <v>0</v>
      </c>
      <c r="BL224" s="15" t="s">
        <v>247</v>
      </c>
      <c r="BM224" s="219" t="s">
        <v>671</v>
      </c>
    </row>
    <row r="225" s="2" customFormat="1" ht="24" customHeight="1">
      <c r="A225" s="36"/>
      <c r="B225" s="37"/>
      <c r="C225" s="221" t="s">
        <v>672</v>
      </c>
      <c r="D225" s="221" t="s">
        <v>551</v>
      </c>
      <c r="E225" s="222" t="s">
        <v>673</v>
      </c>
      <c r="F225" s="223" t="s">
        <v>674</v>
      </c>
      <c r="G225" s="224" t="s">
        <v>124</v>
      </c>
      <c r="H225" s="225">
        <v>5</v>
      </c>
      <c r="I225" s="226"/>
      <c r="J225" s="227">
        <f>ROUND(I225*H225,2)</f>
        <v>0</v>
      </c>
      <c r="K225" s="223" t="s">
        <v>125</v>
      </c>
      <c r="L225" s="228"/>
      <c r="M225" s="229" t="s">
        <v>20</v>
      </c>
      <c r="N225" s="230" t="s">
        <v>46</v>
      </c>
      <c r="O225" s="82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19" t="s">
        <v>554</v>
      </c>
      <c r="AT225" s="219" t="s">
        <v>551</v>
      </c>
      <c r="AU225" s="219" t="s">
        <v>75</v>
      </c>
      <c r="AY225" s="15" t="s">
        <v>127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5" t="s">
        <v>22</v>
      </c>
      <c r="BK225" s="220">
        <f>ROUND(I225*H225,2)</f>
        <v>0</v>
      </c>
      <c r="BL225" s="15" t="s">
        <v>247</v>
      </c>
      <c r="BM225" s="219" t="s">
        <v>675</v>
      </c>
    </row>
    <row r="226" s="2" customFormat="1" ht="24" customHeight="1">
      <c r="A226" s="36"/>
      <c r="B226" s="37"/>
      <c r="C226" s="221" t="s">
        <v>676</v>
      </c>
      <c r="D226" s="221" t="s">
        <v>551</v>
      </c>
      <c r="E226" s="222" t="s">
        <v>677</v>
      </c>
      <c r="F226" s="223" t="s">
        <v>678</v>
      </c>
      <c r="G226" s="224" t="s">
        <v>124</v>
      </c>
      <c r="H226" s="225">
        <v>5</v>
      </c>
      <c r="I226" s="226"/>
      <c r="J226" s="227">
        <f>ROUND(I226*H226,2)</f>
        <v>0</v>
      </c>
      <c r="K226" s="223" t="s">
        <v>125</v>
      </c>
      <c r="L226" s="228"/>
      <c r="M226" s="229" t="s">
        <v>20</v>
      </c>
      <c r="N226" s="230" t="s">
        <v>46</v>
      </c>
      <c r="O226" s="82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19" t="s">
        <v>554</v>
      </c>
      <c r="AT226" s="219" t="s">
        <v>551</v>
      </c>
      <c r="AU226" s="219" t="s">
        <v>75</v>
      </c>
      <c r="AY226" s="15" t="s">
        <v>127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5" t="s">
        <v>22</v>
      </c>
      <c r="BK226" s="220">
        <f>ROUND(I226*H226,2)</f>
        <v>0</v>
      </c>
      <c r="BL226" s="15" t="s">
        <v>247</v>
      </c>
      <c r="BM226" s="219" t="s">
        <v>679</v>
      </c>
    </row>
    <row r="227" s="2" customFormat="1" ht="24" customHeight="1">
      <c r="A227" s="36"/>
      <c r="B227" s="37"/>
      <c r="C227" s="221" t="s">
        <v>680</v>
      </c>
      <c r="D227" s="221" t="s">
        <v>551</v>
      </c>
      <c r="E227" s="222" t="s">
        <v>681</v>
      </c>
      <c r="F227" s="223" t="s">
        <v>682</v>
      </c>
      <c r="G227" s="224" t="s">
        <v>124</v>
      </c>
      <c r="H227" s="225">
        <v>5</v>
      </c>
      <c r="I227" s="226"/>
      <c r="J227" s="227">
        <f>ROUND(I227*H227,2)</f>
        <v>0</v>
      </c>
      <c r="K227" s="223" t="s">
        <v>125</v>
      </c>
      <c r="L227" s="228"/>
      <c r="M227" s="229" t="s">
        <v>20</v>
      </c>
      <c r="N227" s="230" t="s">
        <v>46</v>
      </c>
      <c r="O227" s="82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19" t="s">
        <v>554</v>
      </c>
      <c r="AT227" s="219" t="s">
        <v>551</v>
      </c>
      <c r="AU227" s="219" t="s">
        <v>75</v>
      </c>
      <c r="AY227" s="15" t="s">
        <v>127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5" t="s">
        <v>22</v>
      </c>
      <c r="BK227" s="220">
        <f>ROUND(I227*H227,2)</f>
        <v>0</v>
      </c>
      <c r="BL227" s="15" t="s">
        <v>247</v>
      </c>
      <c r="BM227" s="219" t="s">
        <v>683</v>
      </c>
    </row>
    <row r="228" s="2" customFormat="1" ht="24" customHeight="1">
      <c r="A228" s="36"/>
      <c r="B228" s="37"/>
      <c r="C228" s="221" t="s">
        <v>684</v>
      </c>
      <c r="D228" s="221" t="s">
        <v>551</v>
      </c>
      <c r="E228" s="222" t="s">
        <v>685</v>
      </c>
      <c r="F228" s="223" t="s">
        <v>686</v>
      </c>
      <c r="G228" s="224" t="s">
        <v>124</v>
      </c>
      <c r="H228" s="225">
        <v>5</v>
      </c>
      <c r="I228" s="226"/>
      <c r="J228" s="227">
        <f>ROUND(I228*H228,2)</f>
        <v>0</v>
      </c>
      <c r="K228" s="223" t="s">
        <v>125</v>
      </c>
      <c r="L228" s="228"/>
      <c r="M228" s="229" t="s">
        <v>20</v>
      </c>
      <c r="N228" s="230" t="s">
        <v>46</v>
      </c>
      <c r="O228" s="82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19" t="s">
        <v>554</v>
      </c>
      <c r="AT228" s="219" t="s">
        <v>551</v>
      </c>
      <c r="AU228" s="219" t="s">
        <v>75</v>
      </c>
      <c r="AY228" s="15" t="s">
        <v>127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5" t="s">
        <v>22</v>
      </c>
      <c r="BK228" s="220">
        <f>ROUND(I228*H228,2)</f>
        <v>0</v>
      </c>
      <c r="BL228" s="15" t="s">
        <v>247</v>
      </c>
      <c r="BM228" s="219" t="s">
        <v>687</v>
      </c>
    </row>
    <row r="229" s="2" customFormat="1" ht="24" customHeight="1">
      <c r="A229" s="36"/>
      <c r="B229" s="37"/>
      <c r="C229" s="221" t="s">
        <v>688</v>
      </c>
      <c r="D229" s="221" t="s">
        <v>551</v>
      </c>
      <c r="E229" s="222" t="s">
        <v>689</v>
      </c>
      <c r="F229" s="223" t="s">
        <v>690</v>
      </c>
      <c r="G229" s="224" t="s">
        <v>124</v>
      </c>
      <c r="H229" s="225">
        <v>10</v>
      </c>
      <c r="I229" s="226"/>
      <c r="J229" s="227">
        <f>ROUND(I229*H229,2)</f>
        <v>0</v>
      </c>
      <c r="K229" s="223" t="s">
        <v>125</v>
      </c>
      <c r="L229" s="228"/>
      <c r="M229" s="229" t="s">
        <v>20</v>
      </c>
      <c r="N229" s="230" t="s">
        <v>46</v>
      </c>
      <c r="O229" s="82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19" t="s">
        <v>554</v>
      </c>
      <c r="AT229" s="219" t="s">
        <v>551</v>
      </c>
      <c r="AU229" s="219" t="s">
        <v>75</v>
      </c>
      <c r="AY229" s="15" t="s">
        <v>127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5" t="s">
        <v>22</v>
      </c>
      <c r="BK229" s="220">
        <f>ROUND(I229*H229,2)</f>
        <v>0</v>
      </c>
      <c r="BL229" s="15" t="s">
        <v>247</v>
      </c>
      <c r="BM229" s="219" t="s">
        <v>691</v>
      </c>
    </row>
    <row r="230" s="2" customFormat="1" ht="24" customHeight="1">
      <c r="A230" s="36"/>
      <c r="B230" s="37"/>
      <c r="C230" s="221" t="s">
        <v>692</v>
      </c>
      <c r="D230" s="221" t="s">
        <v>551</v>
      </c>
      <c r="E230" s="222" t="s">
        <v>693</v>
      </c>
      <c r="F230" s="223" t="s">
        <v>694</v>
      </c>
      <c r="G230" s="224" t="s">
        <v>124</v>
      </c>
      <c r="H230" s="225">
        <v>10</v>
      </c>
      <c r="I230" s="226"/>
      <c r="J230" s="227">
        <f>ROUND(I230*H230,2)</f>
        <v>0</v>
      </c>
      <c r="K230" s="223" t="s">
        <v>125</v>
      </c>
      <c r="L230" s="228"/>
      <c r="M230" s="229" t="s">
        <v>20</v>
      </c>
      <c r="N230" s="230" t="s">
        <v>46</v>
      </c>
      <c r="O230" s="82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19" t="s">
        <v>554</v>
      </c>
      <c r="AT230" s="219" t="s">
        <v>551</v>
      </c>
      <c r="AU230" s="219" t="s">
        <v>75</v>
      </c>
      <c r="AY230" s="15" t="s">
        <v>127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5" t="s">
        <v>22</v>
      </c>
      <c r="BK230" s="220">
        <f>ROUND(I230*H230,2)</f>
        <v>0</v>
      </c>
      <c r="BL230" s="15" t="s">
        <v>247</v>
      </c>
      <c r="BM230" s="219" t="s">
        <v>695</v>
      </c>
    </row>
    <row r="231" s="2" customFormat="1" ht="24" customHeight="1">
      <c r="A231" s="36"/>
      <c r="B231" s="37"/>
      <c r="C231" s="221" t="s">
        <v>696</v>
      </c>
      <c r="D231" s="221" t="s">
        <v>551</v>
      </c>
      <c r="E231" s="222" t="s">
        <v>697</v>
      </c>
      <c r="F231" s="223" t="s">
        <v>698</v>
      </c>
      <c r="G231" s="224" t="s">
        <v>124</v>
      </c>
      <c r="H231" s="225">
        <v>10</v>
      </c>
      <c r="I231" s="226"/>
      <c r="J231" s="227">
        <f>ROUND(I231*H231,2)</f>
        <v>0</v>
      </c>
      <c r="K231" s="223" t="s">
        <v>125</v>
      </c>
      <c r="L231" s="228"/>
      <c r="M231" s="229" t="s">
        <v>20</v>
      </c>
      <c r="N231" s="230" t="s">
        <v>46</v>
      </c>
      <c r="O231" s="82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19" t="s">
        <v>554</v>
      </c>
      <c r="AT231" s="219" t="s">
        <v>551</v>
      </c>
      <c r="AU231" s="219" t="s">
        <v>75</v>
      </c>
      <c r="AY231" s="15" t="s">
        <v>127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5" t="s">
        <v>22</v>
      </c>
      <c r="BK231" s="220">
        <f>ROUND(I231*H231,2)</f>
        <v>0</v>
      </c>
      <c r="BL231" s="15" t="s">
        <v>247</v>
      </c>
      <c r="BM231" s="219" t="s">
        <v>699</v>
      </c>
    </row>
    <row r="232" s="2" customFormat="1" ht="24" customHeight="1">
      <c r="A232" s="36"/>
      <c r="B232" s="37"/>
      <c r="C232" s="221" t="s">
        <v>700</v>
      </c>
      <c r="D232" s="221" t="s">
        <v>551</v>
      </c>
      <c r="E232" s="222" t="s">
        <v>701</v>
      </c>
      <c r="F232" s="223" t="s">
        <v>702</v>
      </c>
      <c r="G232" s="224" t="s">
        <v>124</v>
      </c>
      <c r="H232" s="225">
        <v>10</v>
      </c>
      <c r="I232" s="226"/>
      <c r="J232" s="227">
        <f>ROUND(I232*H232,2)</f>
        <v>0</v>
      </c>
      <c r="K232" s="223" t="s">
        <v>125</v>
      </c>
      <c r="L232" s="228"/>
      <c r="M232" s="229" t="s">
        <v>20</v>
      </c>
      <c r="N232" s="230" t="s">
        <v>46</v>
      </c>
      <c r="O232" s="82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19" t="s">
        <v>554</v>
      </c>
      <c r="AT232" s="219" t="s">
        <v>551</v>
      </c>
      <c r="AU232" s="219" t="s">
        <v>75</v>
      </c>
      <c r="AY232" s="15" t="s">
        <v>127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5" t="s">
        <v>22</v>
      </c>
      <c r="BK232" s="220">
        <f>ROUND(I232*H232,2)</f>
        <v>0</v>
      </c>
      <c r="BL232" s="15" t="s">
        <v>247</v>
      </c>
      <c r="BM232" s="219" t="s">
        <v>703</v>
      </c>
    </row>
    <row r="233" s="2" customFormat="1" ht="24" customHeight="1">
      <c r="A233" s="36"/>
      <c r="B233" s="37"/>
      <c r="C233" s="221" t="s">
        <v>704</v>
      </c>
      <c r="D233" s="221" t="s">
        <v>551</v>
      </c>
      <c r="E233" s="222" t="s">
        <v>705</v>
      </c>
      <c r="F233" s="223" t="s">
        <v>706</v>
      </c>
      <c r="G233" s="224" t="s">
        <v>124</v>
      </c>
      <c r="H233" s="225">
        <v>10</v>
      </c>
      <c r="I233" s="226"/>
      <c r="J233" s="227">
        <f>ROUND(I233*H233,2)</f>
        <v>0</v>
      </c>
      <c r="K233" s="223" t="s">
        <v>125</v>
      </c>
      <c r="L233" s="228"/>
      <c r="M233" s="229" t="s">
        <v>20</v>
      </c>
      <c r="N233" s="230" t="s">
        <v>46</v>
      </c>
      <c r="O233" s="82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19" t="s">
        <v>554</v>
      </c>
      <c r="AT233" s="219" t="s">
        <v>551</v>
      </c>
      <c r="AU233" s="219" t="s">
        <v>75</v>
      </c>
      <c r="AY233" s="15" t="s">
        <v>127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5" t="s">
        <v>22</v>
      </c>
      <c r="BK233" s="220">
        <f>ROUND(I233*H233,2)</f>
        <v>0</v>
      </c>
      <c r="BL233" s="15" t="s">
        <v>247</v>
      </c>
      <c r="BM233" s="219" t="s">
        <v>707</v>
      </c>
    </row>
    <row r="234" s="2" customFormat="1" ht="24" customHeight="1">
      <c r="A234" s="36"/>
      <c r="B234" s="37"/>
      <c r="C234" s="221" t="s">
        <v>708</v>
      </c>
      <c r="D234" s="221" t="s">
        <v>551</v>
      </c>
      <c r="E234" s="222" t="s">
        <v>709</v>
      </c>
      <c r="F234" s="223" t="s">
        <v>710</v>
      </c>
      <c r="G234" s="224" t="s">
        <v>124</v>
      </c>
      <c r="H234" s="225">
        <v>10</v>
      </c>
      <c r="I234" s="226"/>
      <c r="J234" s="227">
        <f>ROUND(I234*H234,2)</f>
        <v>0</v>
      </c>
      <c r="K234" s="223" t="s">
        <v>125</v>
      </c>
      <c r="L234" s="228"/>
      <c r="M234" s="229" t="s">
        <v>20</v>
      </c>
      <c r="N234" s="230" t="s">
        <v>46</v>
      </c>
      <c r="O234" s="82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9" t="s">
        <v>554</v>
      </c>
      <c r="AT234" s="219" t="s">
        <v>551</v>
      </c>
      <c r="AU234" s="219" t="s">
        <v>75</v>
      </c>
      <c r="AY234" s="15" t="s">
        <v>127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5" t="s">
        <v>22</v>
      </c>
      <c r="BK234" s="220">
        <f>ROUND(I234*H234,2)</f>
        <v>0</v>
      </c>
      <c r="BL234" s="15" t="s">
        <v>247</v>
      </c>
      <c r="BM234" s="219" t="s">
        <v>711</v>
      </c>
    </row>
    <row r="235" s="2" customFormat="1" ht="24" customHeight="1">
      <c r="A235" s="36"/>
      <c r="B235" s="37"/>
      <c r="C235" s="221" t="s">
        <v>712</v>
      </c>
      <c r="D235" s="221" t="s">
        <v>551</v>
      </c>
      <c r="E235" s="222" t="s">
        <v>713</v>
      </c>
      <c r="F235" s="223" t="s">
        <v>714</v>
      </c>
      <c r="G235" s="224" t="s">
        <v>124</v>
      </c>
      <c r="H235" s="225">
        <v>10</v>
      </c>
      <c r="I235" s="226"/>
      <c r="J235" s="227">
        <f>ROUND(I235*H235,2)</f>
        <v>0</v>
      </c>
      <c r="K235" s="223" t="s">
        <v>125</v>
      </c>
      <c r="L235" s="228"/>
      <c r="M235" s="229" t="s">
        <v>20</v>
      </c>
      <c r="N235" s="230" t="s">
        <v>46</v>
      </c>
      <c r="O235" s="82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19" t="s">
        <v>554</v>
      </c>
      <c r="AT235" s="219" t="s">
        <v>551</v>
      </c>
      <c r="AU235" s="219" t="s">
        <v>75</v>
      </c>
      <c r="AY235" s="15" t="s">
        <v>127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5" t="s">
        <v>22</v>
      </c>
      <c r="BK235" s="220">
        <f>ROUND(I235*H235,2)</f>
        <v>0</v>
      </c>
      <c r="BL235" s="15" t="s">
        <v>247</v>
      </c>
      <c r="BM235" s="219" t="s">
        <v>715</v>
      </c>
    </row>
    <row r="236" s="2" customFormat="1" ht="24" customHeight="1">
      <c r="A236" s="36"/>
      <c r="B236" s="37"/>
      <c r="C236" s="221" t="s">
        <v>716</v>
      </c>
      <c r="D236" s="221" t="s">
        <v>551</v>
      </c>
      <c r="E236" s="222" t="s">
        <v>717</v>
      </c>
      <c r="F236" s="223" t="s">
        <v>718</v>
      </c>
      <c r="G236" s="224" t="s">
        <v>124</v>
      </c>
      <c r="H236" s="225">
        <v>10</v>
      </c>
      <c r="I236" s="226"/>
      <c r="J236" s="227">
        <f>ROUND(I236*H236,2)</f>
        <v>0</v>
      </c>
      <c r="K236" s="223" t="s">
        <v>125</v>
      </c>
      <c r="L236" s="228"/>
      <c r="M236" s="229" t="s">
        <v>20</v>
      </c>
      <c r="N236" s="230" t="s">
        <v>46</v>
      </c>
      <c r="O236" s="82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19" t="s">
        <v>554</v>
      </c>
      <c r="AT236" s="219" t="s">
        <v>551</v>
      </c>
      <c r="AU236" s="219" t="s">
        <v>75</v>
      </c>
      <c r="AY236" s="15" t="s">
        <v>127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5" t="s">
        <v>22</v>
      </c>
      <c r="BK236" s="220">
        <f>ROUND(I236*H236,2)</f>
        <v>0</v>
      </c>
      <c r="BL236" s="15" t="s">
        <v>247</v>
      </c>
      <c r="BM236" s="219" t="s">
        <v>719</v>
      </c>
    </row>
    <row r="237" s="2" customFormat="1" ht="24" customHeight="1">
      <c r="A237" s="36"/>
      <c r="B237" s="37"/>
      <c r="C237" s="221" t="s">
        <v>720</v>
      </c>
      <c r="D237" s="221" t="s">
        <v>551</v>
      </c>
      <c r="E237" s="222" t="s">
        <v>721</v>
      </c>
      <c r="F237" s="223" t="s">
        <v>722</v>
      </c>
      <c r="G237" s="224" t="s">
        <v>124</v>
      </c>
      <c r="H237" s="225">
        <v>10</v>
      </c>
      <c r="I237" s="226"/>
      <c r="J237" s="227">
        <f>ROUND(I237*H237,2)</f>
        <v>0</v>
      </c>
      <c r="K237" s="223" t="s">
        <v>125</v>
      </c>
      <c r="L237" s="228"/>
      <c r="M237" s="229" t="s">
        <v>20</v>
      </c>
      <c r="N237" s="230" t="s">
        <v>46</v>
      </c>
      <c r="O237" s="82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19" t="s">
        <v>554</v>
      </c>
      <c r="AT237" s="219" t="s">
        <v>551</v>
      </c>
      <c r="AU237" s="219" t="s">
        <v>75</v>
      </c>
      <c r="AY237" s="15" t="s">
        <v>127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5" t="s">
        <v>22</v>
      </c>
      <c r="BK237" s="220">
        <f>ROUND(I237*H237,2)</f>
        <v>0</v>
      </c>
      <c r="BL237" s="15" t="s">
        <v>247</v>
      </c>
      <c r="BM237" s="219" t="s">
        <v>723</v>
      </c>
    </row>
    <row r="238" s="2" customFormat="1" ht="24" customHeight="1">
      <c r="A238" s="36"/>
      <c r="B238" s="37"/>
      <c r="C238" s="221" t="s">
        <v>724</v>
      </c>
      <c r="D238" s="221" t="s">
        <v>551</v>
      </c>
      <c r="E238" s="222" t="s">
        <v>725</v>
      </c>
      <c r="F238" s="223" t="s">
        <v>726</v>
      </c>
      <c r="G238" s="224" t="s">
        <v>124</v>
      </c>
      <c r="H238" s="225">
        <v>10</v>
      </c>
      <c r="I238" s="226"/>
      <c r="J238" s="227">
        <f>ROUND(I238*H238,2)</f>
        <v>0</v>
      </c>
      <c r="K238" s="223" t="s">
        <v>125</v>
      </c>
      <c r="L238" s="228"/>
      <c r="M238" s="229" t="s">
        <v>20</v>
      </c>
      <c r="N238" s="230" t="s">
        <v>46</v>
      </c>
      <c r="O238" s="82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19" t="s">
        <v>554</v>
      </c>
      <c r="AT238" s="219" t="s">
        <v>551</v>
      </c>
      <c r="AU238" s="219" t="s">
        <v>75</v>
      </c>
      <c r="AY238" s="15" t="s">
        <v>127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5" t="s">
        <v>22</v>
      </c>
      <c r="BK238" s="220">
        <f>ROUND(I238*H238,2)</f>
        <v>0</v>
      </c>
      <c r="BL238" s="15" t="s">
        <v>247</v>
      </c>
      <c r="BM238" s="219" t="s">
        <v>727</v>
      </c>
    </row>
    <row r="239" s="2" customFormat="1" ht="24" customHeight="1">
      <c r="A239" s="36"/>
      <c r="B239" s="37"/>
      <c r="C239" s="221" t="s">
        <v>728</v>
      </c>
      <c r="D239" s="221" t="s">
        <v>551</v>
      </c>
      <c r="E239" s="222" t="s">
        <v>729</v>
      </c>
      <c r="F239" s="223" t="s">
        <v>730</v>
      </c>
      <c r="G239" s="224" t="s">
        <v>124</v>
      </c>
      <c r="H239" s="225">
        <v>15</v>
      </c>
      <c r="I239" s="226"/>
      <c r="J239" s="227">
        <f>ROUND(I239*H239,2)</f>
        <v>0</v>
      </c>
      <c r="K239" s="223" t="s">
        <v>125</v>
      </c>
      <c r="L239" s="228"/>
      <c r="M239" s="229" t="s">
        <v>20</v>
      </c>
      <c r="N239" s="230" t="s">
        <v>46</v>
      </c>
      <c r="O239" s="82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19" t="s">
        <v>554</v>
      </c>
      <c r="AT239" s="219" t="s">
        <v>551</v>
      </c>
      <c r="AU239" s="219" t="s">
        <v>75</v>
      </c>
      <c r="AY239" s="15" t="s">
        <v>127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5" t="s">
        <v>22</v>
      </c>
      <c r="BK239" s="220">
        <f>ROUND(I239*H239,2)</f>
        <v>0</v>
      </c>
      <c r="BL239" s="15" t="s">
        <v>247</v>
      </c>
      <c r="BM239" s="219" t="s">
        <v>731</v>
      </c>
    </row>
    <row r="240" s="2" customFormat="1" ht="24" customHeight="1">
      <c r="A240" s="36"/>
      <c r="B240" s="37"/>
      <c r="C240" s="221" t="s">
        <v>732</v>
      </c>
      <c r="D240" s="221" t="s">
        <v>551</v>
      </c>
      <c r="E240" s="222" t="s">
        <v>733</v>
      </c>
      <c r="F240" s="223" t="s">
        <v>734</v>
      </c>
      <c r="G240" s="224" t="s">
        <v>124</v>
      </c>
      <c r="H240" s="225">
        <v>15</v>
      </c>
      <c r="I240" s="226"/>
      <c r="J240" s="227">
        <f>ROUND(I240*H240,2)</f>
        <v>0</v>
      </c>
      <c r="K240" s="223" t="s">
        <v>125</v>
      </c>
      <c r="L240" s="228"/>
      <c r="M240" s="229" t="s">
        <v>20</v>
      </c>
      <c r="N240" s="230" t="s">
        <v>46</v>
      </c>
      <c r="O240" s="82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19" t="s">
        <v>554</v>
      </c>
      <c r="AT240" s="219" t="s">
        <v>551</v>
      </c>
      <c r="AU240" s="219" t="s">
        <v>75</v>
      </c>
      <c r="AY240" s="15" t="s">
        <v>127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5" t="s">
        <v>22</v>
      </c>
      <c r="BK240" s="220">
        <f>ROUND(I240*H240,2)</f>
        <v>0</v>
      </c>
      <c r="BL240" s="15" t="s">
        <v>247</v>
      </c>
      <c r="BM240" s="219" t="s">
        <v>735</v>
      </c>
    </row>
    <row r="241" s="2" customFormat="1" ht="24" customHeight="1">
      <c r="A241" s="36"/>
      <c r="B241" s="37"/>
      <c r="C241" s="221" t="s">
        <v>736</v>
      </c>
      <c r="D241" s="221" t="s">
        <v>551</v>
      </c>
      <c r="E241" s="222" t="s">
        <v>737</v>
      </c>
      <c r="F241" s="223" t="s">
        <v>738</v>
      </c>
      <c r="G241" s="224" t="s">
        <v>124</v>
      </c>
      <c r="H241" s="225">
        <v>15</v>
      </c>
      <c r="I241" s="226"/>
      <c r="J241" s="227">
        <f>ROUND(I241*H241,2)</f>
        <v>0</v>
      </c>
      <c r="K241" s="223" t="s">
        <v>125</v>
      </c>
      <c r="L241" s="228"/>
      <c r="M241" s="229" t="s">
        <v>20</v>
      </c>
      <c r="N241" s="230" t="s">
        <v>46</v>
      </c>
      <c r="O241" s="82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19" t="s">
        <v>554</v>
      </c>
      <c r="AT241" s="219" t="s">
        <v>551</v>
      </c>
      <c r="AU241" s="219" t="s">
        <v>75</v>
      </c>
      <c r="AY241" s="15" t="s">
        <v>127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5" t="s">
        <v>22</v>
      </c>
      <c r="BK241" s="220">
        <f>ROUND(I241*H241,2)</f>
        <v>0</v>
      </c>
      <c r="BL241" s="15" t="s">
        <v>247</v>
      </c>
      <c r="BM241" s="219" t="s">
        <v>739</v>
      </c>
    </row>
    <row r="242" s="2" customFormat="1" ht="24" customHeight="1">
      <c r="A242" s="36"/>
      <c r="B242" s="37"/>
      <c r="C242" s="221" t="s">
        <v>740</v>
      </c>
      <c r="D242" s="221" t="s">
        <v>551</v>
      </c>
      <c r="E242" s="222" t="s">
        <v>741</v>
      </c>
      <c r="F242" s="223" t="s">
        <v>742</v>
      </c>
      <c r="G242" s="224" t="s">
        <v>124</v>
      </c>
      <c r="H242" s="225">
        <v>3</v>
      </c>
      <c r="I242" s="226"/>
      <c r="J242" s="227">
        <f>ROUND(I242*H242,2)</f>
        <v>0</v>
      </c>
      <c r="K242" s="223" t="s">
        <v>125</v>
      </c>
      <c r="L242" s="228"/>
      <c r="M242" s="229" t="s">
        <v>20</v>
      </c>
      <c r="N242" s="230" t="s">
        <v>46</v>
      </c>
      <c r="O242" s="82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19" t="s">
        <v>554</v>
      </c>
      <c r="AT242" s="219" t="s">
        <v>551</v>
      </c>
      <c r="AU242" s="219" t="s">
        <v>75</v>
      </c>
      <c r="AY242" s="15" t="s">
        <v>127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5" t="s">
        <v>22</v>
      </c>
      <c r="BK242" s="220">
        <f>ROUND(I242*H242,2)</f>
        <v>0</v>
      </c>
      <c r="BL242" s="15" t="s">
        <v>247</v>
      </c>
      <c r="BM242" s="219" t="s">
        <v>743</v>
      </c>
    </row>
    <row r="243" s="2" customFormat="1" ht="24" customHeight="1">
      <c r="A243" s="36"/>
      <c r="B243" s="37"/>
      <c r="C243" s="221" t="s">
        <v>744</v>
      </c>
      <c r="D243" s="221" t="s">
        <v>551</v>
      </c>
      <c r="E243" s="222" t="s">
        <v>745</v>
      </c>
      <c r="F243" s="223" t="s">
        <v>746</v>
      </c>
      <c r="G243" s="224" t="s">
        <v>124</v>
      </c>
      <c r="H243" s="225">
        <v>15</v>
      </c>
      <c r="I243" s="226"/>
      <c r="J243" s="227">
        <f>ROUND(I243*H243,2)</f>
        <v>0</v>
      </c>
      <c r="K243" s="223" t="s">
        <v>125</v>
      </c>
      <c r="L243" s="228"/>
      <c r="M243" s="229" t="s">
        <v>20</v>
      </c>
      <c r="N243" s="230" t="s">
        <v>46</v>
      </c>
      <c r="O243" s="82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19" t="s">
        <v>554</v>
      </c>
      <c r="AT243" s="219" t="s">
        <v>551</v>
      </c>
      <c r="AU243" s="219" t="s">
        <v>75</v>
      </c>
      <c r="AY243" s="15" t="s">
        <v>127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5" t="s">
        <v>22</v>
      </c>
      <c r="BK243" s="220">
        <f>ROUND(I243*H243,2)</f>
        <v>0</v>
      </c>
      <c r="BL243" s="15" t="s">
        <v>247</v>
      </c>
      <c r="BM243" s="219" t="s">
        <v>747</v>
      </c>
    </row>
    <row r="244" s="2" customFormat="1" ht="24" customHeight="1">
      <c r="A244" s="36"/>
      <c r="B244" s="37"/>
      <c r="C244" s="221" t="s">
        <v>748</v>
      </c>
      <c r="D244" s="221" t="s">
        <v>551</v>
      </c>
      <c r="E244" s="222" t="s">
        <v>749</v>
      </c>
      <c r="F244" s="223" t="s">
        <v>750</v>
      </c>
      <c r="G244" s="224" t="s">
        <v>124</v>
      </c>
      <c r="H244" s="225">
        <v>5</v>
      </c>
      <c r="I244" s="226"/>
      <c r="J244" s="227">
        <f>ROUND(I244*H244,2)</f>
        <v>0</v>
      </c>
      <c r="K244" s="223" t="s">
        <v>125</v>
      </c>
      <c r="L244" s="228"/>
      <c r="M244" s="229" t="s">
        <v>20</v>
      </c>
      <c r="N244" s="230" t="s">
        <v>46</v>
      </c>
      <c r="O244" s="82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19" t="s">
        <v>554</v>
      </c>
      <c r="AT244" s="219" t="s">
        <v>551</v>
      </c>
      <c r="AU244" s="219" t="s">
        <v>75</v>
      </c>
      <c r="AY244" s="15" t="s">
        <v>127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5" t="s">
        <v>22</v>
      </c>
      <c r="BK244" s="220">
        <f>ROUND(I244*H244,2)</f>
        <v>0</v>
      </c>
      <c r="BL244" s="15" t="s">
        <v>247</v>
      </c>
      <c r="BM244" s="219" t="s">
        <v>751</v>
      </c>
    </row>
    <row r="245" s="2" customFormat="1" ht="24" customHeight="1">
      <c r="A245" s="36"/>
      <c r="B245" s="37"/>
      <c r="C245" s="221" t="s">
        <v>752</v>
      </c>
      <c r="D245" s="221" t="s">
        <v>551</v>
      </c>
      <c r="E245" s="222" t="s">
        <v>753</v>
      </c>
      <c r="F245" s="223" t="s">
        <v>754</v>
      </c>
      <c r="G245" s="224" t="s">
        <v>124</v>
      </c>
      <c r="H245" s="225">
        <v>15</v>
      </c>
      <c r="I245" s="226"/>
      <c r="J245" s="227">
        <f>ROUND(I245*H245,2)</f>
        <v>0</v>
      </c>
      <c r="K245" s="223" t="s">
        <v>125</v>
      </c>
      <c r="L245" s="228"/>
      <c r="M245" s="229" t="s">
        <v>20</v>
      </c>
      <c r="N245" s="230" t="s">
        <v>46</v>
      </c>
      <c r="O245" s="82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19" t="s">
        <v>554</v>
      </c>
      <c r="AT245" s="219" t="s">
        <v>551</v>
      </c>
      <c r="AU245" s="219" t="s">
        <v>75</v>
      </c>
      <c r="AY245" s="15" t="s">
        <v>127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5" t="s">
        <v>22</v>
      </c>
      <c r="BK245" s="220">
        <f>ROUND(I245*H245,2)</f>
        <v>0</v>
      </c>
      <c r="BL245" s="15" t="s">
        <v>247</v>
      </c>
      <c r="BM245" s="219" t="s">
        <v>755</v>
      </c>
    </row>
    <row r="246" s="2" customFormat="1" ht="24" customHeight="1">
      <c r="A246" s="36"/>
      <c r="B246" s="37"/>
      <c r="C246" s="221" t="s">
        <v>756</v>
      </c>
      <c r="D246" s="221" t="s">
        <v>551</v>
      </c>
      <c r="E246" s="222" t="s">
        <v>757</v>
      </c>
      <c r="F246" s="223" t="s">
        <v>758</v>
      </c>
      <c r="G246" s="224" t="s">
        <v>124</v>
      </c>
      <c r="H246" s="225">
        <v>5</v>
      </c>
      <c r="I246" s="226"/>
      <c r="J246" s="227">
        <f>ROUND(I246*H246,2)</f>
        <v>0</v>
      </c>
      <c r="K246" s="223" t="s">
        <v>125</v>
      </c>
      <c r="L246" s="228"/>
      <c r="M246" s="229" t="s">
        <v>20</v>
      </c>
      <c r="N246" s="230" t="s">
        <v>46</v>
      </c>
      <c r="O246" s="82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19" t="s">
        <v>554</v>
      </c>
      <c r="AT246" s="219" t="s">
        <v>551</v>
      </c>
      <c r="AU246" s="219" t="s">
        <v>75</v>
      </c>
      <c r="AY246" s="15" t="s">
        <v>127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5" t="s">
        <v>22</v>
      </c>
      <c r="BK246" s="220">
        <f>ROUND(I246*H246,2)</f>
        <v>0</v>
      </c>
      <c r="BL246" s="15" t="s">
        <v>247</v>
      </c>
      <c r="BM246" s="219" t="s">
        <v>759</v>
      </c>
    </row>
    <row r="247" s="2" customFormat="1" ht="24" customHeight="1">
      <c r="A247" s="36"/>
      <c r="B247" s="37"/>
      <c r="C247" s="221" t="s">
        <v>760</v>
      </c>
      <c r="D247" s="221" t="s">
        <v>551</v>
      </c>
      <c r="E247" s="222" t="s">
        <v>761</v>
      </c>
      <c r="F247" s="223" t="s">
        <v>762</v>
      </c>
      <c r="G247" s="224" t="s">
        <v>124</v>
      </c>
      <c r="H247" s="225">
        <v>15</v>
      </c>
      <c r="I247" s="226"/>
      <c r="J247" s="227">
        <f>ROUND(I247*H247,2)</f>
        <v>0</v>
      </c>
      <c r="K247" s="223" t="s">
        <v>125</v>
      </c>
      <c r="L247" s="228"/>
      <c r="M247" s="229" t="s">
        <v>20</v>
      </c>
      <c r="N247" s="230" t="s">
        <v>46</v>
      </c>
      <c r="O247" s="82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19" t="s">
        <v>554</v>
      </c>
      <c r="AT247" s="219" t="s">
        <v>551</v>
      </c>
      <c r="AU247" s="219" t="s">
        <v>75</v>
      </c>
      <c r="AY247" s="15" t="s">
        <v>127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5" t="s">
        <v>22</v>
      </c>
      <c r="BK247" s="220">
        <f>ROUND(I247*H247,2)</f>
        <v>0</v>
      </c>
      <c r="BL247" s="15" t="s">
        <v>247</v>
      </c>
      <c r="BM247" s="219" t="s">
        <v>763</v>
      </c>
    </row>
    <row r="248" s="2" customFormat="1" ht="24" customHeight="1">
      <c r="A248" s="36"/>
      <c r="B248" s="37"/>
      <c r="C248" s="221" t="s">
        <v>764</v>
      </c>
      <c r="D248" s="221" t="s">
        <v>551</v>
      </c>
      <c r="E248" s="222" t="s">
        <v>765</v>
      </c>
      <c r="F248" s="223" t="s">
        <v>766</v>
      </c>
      <c r="G248" s="224" t="s">
        <v>124</v>
      </c>
      <c r="H248" s="225">
        <v>5</v>
      </c>
      <c r="I248" s="226"/>
      <c r="J248" s="227">
        <f>ROUND(I248*H248,2)</f>
        <v>0</v>
      </c>
      <c r="K248" s="223" t="s">
        <v>125</v>
      </c>
      <c r="L248" s="228"/>
      <c r="M248" s="229" t="s">
        <v>20</v>
      </c>
      <c r="N248" s="230" t="s">
        <v>46</v>
      </c>
      <c r="O248" s="82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19" t="s">
        <v>554</v>
      </c>
      <c r="AT248" s="219" t="s">
        <v>551</v>
      </c>
      <c r="AU248" s="219" t="s">
        <v>75</v>
      </c>
      <c r="AY248" s="15" t="s">
        <v>127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5" t="s">
        <v>22</v>
      </c>
      <c r="BK248" s="220">
        <f>ROUND(I248*H248,2)</f>
        <v>0</v>
      </c>
      <c r="BL248" s="15" t="s">
        <v>247</v>
      </c>
      <c r="BM248" s="219" t="s">
        <v>767</v>
      </c>
    </row>
    <row r="249" s="2" customFormat="1" ht="24" customHeight="1">
      <c r="A249" s="36"/>
      <c r="B249" s="37"/>
      <c r="C249" s="221" t="s">
        <v>768</v>
      </c>
      <c r="D249" s="221" t="s">
        <v>551</v>
      </c>
      <c r="E249" s="222" t="s">
        <v>769</v>
      </c>
      <c r="F249" s="223" t="s">
        <v>770</v>
      </c>
      <c r="G249" s="224" t="s">
        <v>156</v>
      </c>
      <c r="H249" s="225">
        <v>300</v>
      </c>
      <c r="I249" s="226"/>
      <c r="J249" s="227">
        <f>ROUND(I249*H249,2)</f>
        <v>0</v>
      </c>
      <c r="K249" s="223" t="s">
        <v>125</v>
      </c>
      <c r="L249" s="228"/>
      <c r="M249" s="229" t="s">
        <v>20</v>
      </c>
      <c r="N249" s="230" t="s">
        <v>46</v>
      </c>
      <c r="O249" s="82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19" t="s">
        <v>554</v>
      </c>
      <c r="AT249" s="219" t="s">
        <v>551</v>
      </c>
      <c r="AU249" s="219" t="s">
        <v>75</v>
      </c>
      <c r="AY249" s="15" t="s">
        <v>127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5" t="s">
        <v>22</v>
      </c>
      <c r="BK249" s="220">
        <f>ROUND(I249*H249,2)</f>
        <v>0</v>
      </c>
      <c r="BL249" s="15" t="s">
        <v>247</v>
      </c>
      <c r="BM249" s="219" t="s">
        <v>771</v>
      </c>
    </row>
    <row r="250" s="2" customFormat="1" ht="24" customHeight="1">
      <c r="A250" s="36"/>
      <c r="B250" s="37"/>
      <c r="C250" s="221" t="s">
        <v>772</v>
      </c>
      <c r="D250" s="221" t="s">
        <v>551</v>
      </c>
      <c r="E250" s="222" t="s">
        <v>773</v>
      </c>
      <c r="F250" s="223" t="s">
        <v>774</v>
      </c>
      <c r="G250" s="224" t="s">
        <v>124</v>
      </c>
      <c r="H250" s="225">
        <v>5</v>
      </c>
      <c r="I250" s="226"/>
      <c r="J250" s="227">
        <f>ROUND(I250*H250,2)</f>
        <v>0</v>
      </c>
      <c r="K250" s="223" t="s">
        <v>125</v>
      </c>
      <c r="L250" s="228"/>
      <c r="M250" s="229" t="s">
        <v>20</v>
      </c>
      <c r="N250" s="230" t="s">
        <v>46</v>
      </c>
      <c r="O250" s="82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19" t="s">
        <v>554</v>
      </c>
      <c r="AT250" s="219" t="s">
        <v>551</v>
      </c>
      <c r="AU250" s="219" t="s">
        <v>75</v>
      </c>
      <c r="AY250" s="15" t="s">
        <v>127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5" t="s">
        <v>22</v>
      </c>
      <c r="BK250" s="220">
        <f>ROUND(I250*H250,2)</f>
        <v>0</v>
      </c>
      <c r="BL250" s="15" t="s">
        <v>247</v>
      </c>
      <c r="BM250" s="219" t="s">
        <v>775</v>
      </c>
    </row>
    <row r="251" s="2" customFormat="1" ht="24" customHeight="1">
      <c r="A251" s="36"/>
      <c r="B251" s="37"/>
      <c r="C251" s="221" t="s">
        <v>776</v>
      </c>
      <c r="D251" s="221" t="s">
        <v>551</v>
      </c>
      <c r="E251" s="222" t="s">
        <v>777</v>
      </c>
      <c r="F251" s="223" t="s">
        <v>778</v>
      </c>
      <c r="G251" s="224" t="s">
        <v>124</v>
      </c>
      <c r="H251" s="225">
        <v>5</v>
      </c>
      <c r="I251" s="226"/>
      <c r="J251" s="227">
        <f>ROUND(I251*H251,2)</f>
        <v>0</v>
      </c>
      <c r="K251" s="223" t="s">
        <v>125</v>
      </c>
      <c r="L251" s="228"/>
      <c r="M251" s="229" t="s">
        <v>20</v>
      </c>
      <c r="N251" s="230" t="s">
        <v>46</v>
      </c>
      <c r="O251" s="82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19" t="s">
        <v>554</v>
      </c>
      <c r="AT251" s="219" t="s">
        <v>551</v>
      </c>
      <c r="AU251" s="219" t="s">
        <v>75</v>
      </c>
      <c r="AY251" s="15" t="s">
        <v>127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5" t="s">
        <v>22</v>
      </c>
      <c r="BK251" s="220">
        <f>ROUND(I251*H251,2)</f>
        <v>0</v>
      </c>
      <c r="BL251" s="15" t="s">
        <v>247</v>
      </c>
      <c r="BM251" s="219" t="s">
        <v>779</v>
      </c>
    </row>
    <row r="252" s="2" customFormat="1" ht="24" customHeight="1">
      <c r="A252" s="36"/>
      <c r="B252" s="37"/>
      <c r="C252" s="221" t="s">
        <v>780</v>
      </c>
      <c r="D252" s="221" t="s">
        <v>551</v>
      </c>
      <c r="E252" s="222" t="s">
        <v>781</v>
      </c>
      <c r="F252" s="223" t="s">
        <v>782</v>
      </c>
      <c r="G252" s="224" t="s">
        <v>124</v>
      </c>
      <c r="H252" s="225">
        <v>5</v>
      </c>
      <c r="I252" s="226"/>
      <c r="J252" s="227">
        <f>ROUND(I252*H252,2)</f>
        <v>0</v>
      </c>
      <c r="K252" s="223" t="s">
        <v>125</v>
      </c>
      <c r="L252" s="228"/>
      <c r="M252" s="229" t="s">
        <v>20</v>
      </c>
      <c r="N252" s="230" t="s">
        <v>46</v>
      </c>
      <c r="O252" s="82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19" t="s">
        <v>554</v>
      </c>
      <c r="AT252" s="219" t="s">
        <v>551</v>
      </c>
      <c r="AU252" s="219" t="s">
        <v>75</v>
      </c>
      <c r="AY252" s="15" t="s">
        <v>127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5" t="s">
        <v>22</v>
      </c>
      <c r="BK252" s="220">
        <f>ROUND(I252*H252,2)</f>
        <v>0</v>
      </c>
      <c r="BL252" s="15" t="s">
        <v>247</v>
      </c>
      <c r="BM252" s="219" t="s">
        <v>783</v>
      </c>
    </row>
    <row r="253" s="2" customFormat="1" ht="24" customHeight="1">
      <c r="A253" s="36"/>
      <c r="B253" s="37"/>
      <c r="C253" s="221" t="s">
        <v>784</v>
      </c>
      <c r="D253" s="221" t="s">
        <v>551</v>
      </c>
      <c r="E253" s="222" t="s">
        <v>785</v>
      </c>
      <c r="F253" s="223" t="s">
        <v>786</v>
      </c>
      <c r="G253" s="224" t="s">
        <v>124</v>
      </c>
      <c r="H253" s="225">
        <v>5</v>
      </c>
      <c r="I253" s="226"/>
      <c r="J253" s="227">
        <f>ROUND(I253*H253,2)</f>
        <v>0</v>
      </c>
      <c r="K253" s="223" t="s">
        <v>125</v>
      </c>
      <c r="L253" s="228"/>
      <c r="M253" s="229" t="s">
        <v>20</v>
      </c>
      <c r="N253" s="230" t="s">
        <v>46</v>
      </c>
      <c r="O253" s="82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19" t="s">
        <v>83</v>
      </c>
      <c r="AT253" s="219" t="s">
        <v>551</v>
      </c>
      <c r="AU253" s="219" t="s">
        <v>75</v>
      </c>
      <c r="AY253" s="15" t="s">
        <v>127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5" t="s">
        <v>22</v>
      </c>
      <c r="BK253" s="220">
        <f>ROUND(I253*H253,2)</f>
        <v>0</v>
      </c>
      <c r="BL253" s="15" t="s">
        <v>22</v>
      </c>
      <c r="BM253" s="219" t="s">
        <v>787</v>
      </c>
    </row>
    <row r="254" s="2" customFormat="1" ht="24" customHeight="1">
      <c r="A254" s="36"/>
      <c r="B254" s="37"/>
      <c r="C254" s="221" t="s">
        <v>788</v>
      </c>
      <c r="D254" s="221" t="s">
        <v>551</v>
      </c>
      <c r="E254" s="222" t="s">
        <v>789</v>
      </c>
      <c r="F254" s="223" t="s">
        <v>790</v>
      </c>
      <c r="G254" s="224" t="s">
        <v>124</v>
      </c>
      <c r="H254" s="225">
        <v>5</v>
      </c>
      <c r="I254" s="226"/>
      <c r="J254" s="227">
        <f>ROUND(I254*H254,2)</f>
        <v>0</v>
      </c>
      <c r="K254" s="223" t="s">
        <v>125</v>
      </c>
      <c r="L254" s="228"/>
      <c r="M254" s="229" t="s">
        <v>20</v>
      </c>
      <c r="N254" s="230" t="s">
        <v>46</v>
      </c>
      <c r="O254" s="82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19" t="s">
        <v>83</v>
      </c>
      <c r="AT254" s="219" t="s">
        <v>551</v>
      </c>
      <c r="AU254" s="219" t="s">
        <v>75</v>
      </c>
      <c r="AY254" s="15" t="s">
        <v>127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5" t="s">
        <v>22</v>
      </c>
      <c r="BK254" s="220">
        <f>ROUND(I254*H254,2)</f>
        <v>0</v>
      </c>
      <c r="BL254" s="15" t="s">
        <v>22</v>
      </c>
      <c r="BM254" s="219" t="s">
        <v>791</v>
      </c>
    </row>
    <row r="255" s="2" customFormat="1" ht="24" customHeight="1">
      <c r="A255" s="36"/>
      <c r="B255" s="37"/>
      <c r="C255" s="221" t="s">
        <v>792</v>
      </c>
      <c r="D255" s="221" t="s">
        <v>551</v>
      </c>
      <c r="E255" s="222" t="s">
        <v>793</v>
      </c>
      <c r="F255" s="223" t="s">
        <v>794</v>
      </c>
      <c r="G255" s="224" t="s">
        <v>124</v>
      </c>
      <c r="H255" s="225">
        <v>5</v>
      </c>
      <c r="I255" s="226"/>
      <c r="J255" s="227">
        <f>ROUND(I255*H255,2)</f>
        <v>0</v>
      </c>
      <c r="K255" s="223" t="s">
        <v>125</v>
      </c>
      <c r="L255" s="228"/>
      <c r="M255" s="229" t="s">
        <v>20</v>
      </c>
      <c r="N255" s="230" t="s">
        <v>46</v>
      </c>
      <c r="O255" s="82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19" t="s">
        <v>83</v>
      </c>
      <c r="AT255" s="219" t="s">
        <v>551</v>
      </c>
      <c r="AU255" s="219" t="s">
        <v>75</v>
      </c>
      <c r="AY255" s="15" t="s">
        <v>127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5" t="s">
        <v>22</v>
      </c>
      <c r="BK255" s="220">
        <f>ROUND(I255*H255,2)</f>
        <v>0</v>
      </c>
      <c r="BL255" s="15" t="s">
        <v>22</v>
      </c>
      <c r="BM255" s="219" t="s">
        <v>795</v>
      </c>
    </row>
    <row r="256" s="2" customFormat="1" ht="24" customHeight="1">
      <c r="A256" s="36"/>
      <c r="B256" s="37"/>
      <c r="C256" s="221" t="s">
        <v>796</v>
      </c>
      <c r="D256" s="221" t="s">
        <v>551</v>
      </c>
      <c r="E256" s="222" t="s">
        <v>797</v>
      </c>
      <c r="F256" s="223" t="s">
        <v>798</v>
      </c>
      <c r="G256" s="224" t="s">
        <v>124</v>
      </c>
      <c r="H256" s="225">
        <v>5</v>
      </c>
      <c r="I256" s="226"/>
      <c r="J256" s="227">
        <f>ROUND(I256*H256,2)</f>
        <v>0</v>
      </c>
      <c r="K256" s="223" t="s">
        <v>125</v>
      </c>
      <c r="L256" s="228"/>
      <c r="M256" s="229" t="s">
        <v>20</v>
      </c>
      <c r="N256" s="230" t="s">
        <v>46</v>
      </c>
      <c r="O256" s="82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19" t="s">
        <v>83</v>
      </c>
      <c r="AT256" s="219" t="s">
        <v>551</v>
      </c>
      <c r="AU256" s="219" t="s">
        <v>75</v>
      </c>
      <c r="AY256" s="15" t="s">
        <v>127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5" t="s">
        <v>22</v>
      </c>
      <c r="BK256" s="220">
        <f>ROUND(I256*H256,2)</f>
        <v>0</v>
      </c>
      <c r="BL256" s="15" t="s">
        <v>22</v>
      </c>
      <c r="BM256" s="219" t="s">
        <v>799</v>
      </c>
    </row>
    <row r="257" s="2" customFormat="1" ht="24" customHeight="1">
      <c r="A257" s="36"/>
      <c r="B257" s="37"/>
      <c r="C257" s="208" t="s">
        <v>800</v>
      </c>
      <c r="D257" s="208" t="s">
        <v>121</v>
      </c>
      <c r="E257" s="209" t="s">
        <v>801</v>
      </c>
      <c r="F257" s="210" t="s">
        <v>802</v>
      </c>
      <c r="G257" s="211" t="s">
        <v>124</v>
      </c>
      <c r="H257" s="212">
        <v>5</v>
      </c>
      <c r="I257" s="213"/>
      <c r="J257" s="214">
        <f>ROUND(I257*H257,2)</f>
        <v>0</v>
      </c>
      <c r="K257" s="210" t="s">
        <v>125</v>
      </c>
      <c r="L257" s="42"/>
      <c r="M257" s="215" t="s">
        <v>20</v>
      </c>
      <c r="N257" s="216" t="s">
        <v>46</v>
      </c>
      <c r="O257" s="82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19" t="s">
        <v>126</v>
      </c>
      <c r="AT257" s="219" t="s">
        <v>121</v>
      </c>
      <c r="AU257" s="219" t="s">
        <v>75</v>
      </c>
      <c r="AY257" s="15" t="s">
        <v>127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5" t="s">
        <v>22</v>
      </c>
      <c r="BK257" s="220">
        <f>ROUND(I257*H257,2)</f>
        <v>0</v>
      </c>
      <c r="BL257" s="15" t="s">
        <v>126</v>
      </c>
      <c r="BM257" s="219" t="s">
        <v>803</v>
      </c>
    </row>
    <row r="258" s="2" customFormat="1" ht="60" customHeight="1">
      <c r="A258" s="36"/>
      <c r="B258" s="37"/>
      <c r="C258" s="208" t="s">
        <v>804</v>
      </c>
      <c r="D258" s="208" t="s">
        <v>121</v>
      </c>
      <c r="E258" s="209" t="s">
        <v>805</v>
      </c>
      <c r="F258" s="210" t="s">
        <v>806</v>
      </c>
      <c r="G258" s="211" t="s">
        <v>124</v>
      </c>
      <c r="H258" s="212">
        <v>5</v>
      </c>
      <c r="I258" s="213"/>
      <c r="J258" s="214">
        <f>ROUND(I258*H258,2)</f>
        <v>0</v>
      </c>
      <c r="K258" s="210" t="s">
        <v>125</v>
      </c>
      <c r="L258" s="42"/>
      <c r="M258" s="215" t="s">
        <v>20</v>
      </c>
      <c r="N258" s="216" t="s">
        <v>46</v>
      </c>
      <c r="O258" s="82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19" t="s">
        <v>126</v>
      </c>
      <c r="AT258" s="219" t="s">
        <v>121</v>
      </c>
      <c r="AU258" s="219" t="s">
        <v>75</v>
      </c>
      <c r="AY258" s="15" t="s">
        <v>127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5" t="s">
        <v>22</v>
      </c>
      <c r="BK258" s="220">
        <f>ROUND(I258*H258,2)</f>
        <v>0</v>
      </c>
      <c r="BL258" s="15" t="s">
        <v>126</v>
      </c>
      <c r="BM258" s="219" t="s">
        <v>807</v>
      </c>
    </row>
    <row r="259" s="12" customFormat="1" ht="25.92" customHeight="1">
      <c r="A259" s="12"/>
      <c r="B259" s="231"/>
      <c r="C259" s="232"/>
      <c r="D259" s="233" t="s">
        <v>74</v>
      </c>
      <c r="E259" s="234" t="s">
        <v>808</v>
      </c>
      <c r="F259" s="234" t="s">
        <v>809</v>
      </c>
      <c r="G259" s="232"/>
      <c r="H259" s="232"/>
      <c r="I259" s="235"/>
      <c r="J259" s="236">
        <f>BK259</f>
        <v>0</v>
      </c>
      <c r="K259" s="232"/>
      <c r="L259" s="237"/>
      <c r="M259" s="238"/>
      <c r="N259" s="239"/>
      <c r="O259" s="239"/>
      <c r="P259" s="240">
        <f>P260</f>
        <v>0</v>
      </c>
      <c r="Q259" s="239"/>
      <c r="R259" s="240">
        <f>R260</f>
        <v>0</v>
      </c>
      <c r="S259" s="239"/>
      <c r="T259" s="241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42" t="s">
        <v>22</v>
      </c>
      <c r="AT259" s="243" t="s">
        <v>74</v>
      </c>
      <c r="AU259" s="243" t="s">
        <v>75</v>
      </c>
      <c r="AY259" s="242" t="s">
        <v>127</v>
      </c>
      <c r="BK259" s="244">
        <f>BK260</f>
        <v>0</v>
      </c>
    </row>
    <row r="260" s="12" customFormat="1" ht="22.8" customHeight="1">
      <c r="A260" s="12"/>
      <c r="B260" s="231"/>
      <c r="C260" s="232"/>
      <c r="D260" s="233" t="s">
        <v>74</v>
      </c>
      <c r="E260" s="245" t="s">
        <v>22</v>
      </c>
      <c r="F260" s="245" t="s">
        <v>810</v>
      </c>
      <c r="G260" s="232"/>
      <c r="H260" s="232"/>
      <c r="I260" s="235"/>
      <c r="J260" s="246">
        <f>BK260</f>
        <v>0</v>
      </c>
      <c r="K260" s="232"/>
      <c r="L260" s="237"/>
      <c r="M260" s="238"/>
      <c r="N260" s="239"/>
      <c r="O260" s="239"/>
      <c r="P260" s="240">
        <f>SUM(P261:P272)</f>
        <v>0</v>
      </c>
      <c r="Q260" s="239"/>
      <c r="R260" s="240">
        <f>SUM(R261:R272)</f>
        <v>0</v>
      </c>
      <c r="S260" s="239"/>
      <c r="T260" s="241">
        <f>SUM(T261:T272)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42" t="s">
        <v>22</v>
      </c>
      <c r="AT260" s="243" t="s">
        <v>74</v>
      </c>
      <c r="AU260" s="243" t="s">
        <v>22</v>
      </c>
      <c r="AY260" s="242" t="s">
        <v>127</v>
      </c>
      <c r="BK260" s="244">
        <f>SUM(BK261:BK272)</f>
        <v>0</v>
      </c>
    </row>
    <row r="261" s="2" customFormat="1" ht="24" customHeight="1">
      <c r="A261" s="36"/>
      <c r="B261" s="37"/>
      <c r="C261" s="208" t="s">
        <v>811</v>
      </c>
      <c r="D261" s="208" t="s">
        <v>121</v>
      </c>
      <c r="E261" s="209" t="s">
        <v>812</v>
      </c>
      <c r="F261" s="210" t="s">
        <v>813</v>
      </c>
      <c r="G261" s="211" t="s">
        <v>156</v>
      </c>
      <c r="H261" s="212">
        <v>22000</v>
      </c>
      <c r="I261" s="213"/>
      <c r="J261" s="214">
        <f>ROUND(I261*H261,2)</f>
        <v>0</v>
      </c>
      <c r="K261" s="210" t="s">
        <v>125</v>
      </c>
      <c r="L261" s="42"/>
      <c r="M261" s="215" t="s">
        <v>20</v>
      </c>
      <c r="N261" s="216" t="s">
        <v>46</v>
      </c>
      <c r="O261" s="82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19" t="s">
        <v>22</v>
      </c>
      <c r="AT261" s="219" t="s">
        <v>121</v>
      </c>
      <c r="AU261" s="219" t="s">
        <v>83</v>
      </c>
      <c r="AY261" s="15" t="s">
        <v>127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5" t="s">
        <v>22</v>
      </c>
      <c r="BK261" s="220">
        <f>ROUND(I261*H261,2)</f>
        <v>0</v>
      </c>
      <c r="BL261" s="15" t="s">
        <v>22</v>
      </c>
      <c r="BM261" s="219" t="s">
        <v>814</v>
      </c>
    </row>
    <row r="262" s="2" customFormat="1" ht="24" customHeight="1">
      <c r="A262" s="36"/>
      <c r="B262" s="37"/>
      <c r="C262" s="208" t="s">
        <v>815</v>
      </c>
      <c r="D262" s="208" t="s">
        <v>121</v>
      </c>
      <c r="E262" s="209" t="s">
        <v>816</v>
      </c>
      <c r="F262" s="210" t="s">
        <v>817</v>
      </c>
      <c r="G262" s="211" t="s">
        <v>156</v>
      </c>
      <c r="H262" s="212">
        <v>30000</v>
      </c>
      <c r="I262" s="213"/>
      <c r="J262" s="214">
        <f>ROUND(I262*H262,2)</f>
        <v>0</v>
      </c>
      <c r="K262" s="210" t="s">
        <v>125</v>
      </c>
      <c r="L262" s="42"/>
      <c r="M262" s="215" t="s">
        <v>20</v>
      </c>
      <c r="N262" s="216" t="s">
        <v>46</v>
      </c>
      <c r="O262" s="82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19" t="s">
        <v>22</v>
      </c>
      <c r="AT262" s="219" t="s">
        <v>121</v>
      </c>
      <c r="AU262" s="219" t="s">
        <v>83</v>
      </c>
      <c r="AY262" s="15" t="s">
        <v>127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5" t="s">
        <v>22</v>
      </c>
      <c r="BK262" s="220">
        <f>ROUND(I262*H262,2)</f>
        <v>0</v>
      </c>
      <c r="BL262" s="15" t="s">
        <v>22</v>
      </c>
      <c r="BM262" s="219" t="s">
        <v>818</v>
      </c>
    </row>
    <row r="263" s="2" customFormat="1" ht="24" customHeight="1">
      <c r="A263" s="36"/>
      <c r="B263" s="37"/>
      <c r="C263" s="208" t="s">
        <v>819</v>
      </c>
      <c r="D263" s="208" t="s">
        <v>121</v>
      </c>
      <c r="E263" s="209" t="s">
        <v>820</v>
      </c>
      <c r="F263" s="210" t="s">
        <v>821</v>
      </c>
      <c r="G263" s="211" t="s">
        <v>156</v>
      </c>
      <c r="H263" s="212">
        <v>30000</v>
      </c>
      <c r="I263" s="213"/>
      <c r="J263" s="214">
        <f>ROUND(I263*H263,2)</f>
        <v>0</v>
      </c>
      <c r="K263" s="210" t="s">
        <v>125</v>
      </c>
      <c r="L263" s="42"/>
      <c r="M263" s="215" t="s">
        <v>20</v>
      </c>
      <c r="N263" s="216" t="s">
        <v>46</v>
      </c>
      <c r="O263" s="82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19" t="s">
        <v>22</v>
      </c>
      <c r="AT263" s="219" t="s">
        <v>121</v>
      </c>
      <c r="AU263" s="219" t="s">
        <v>83</v>
      </c>
      <c r="AY263" s="15" t="s">
        <v>127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5" t="s">
        <v>22</v>
      </c>
      <c r="BK263" s="220">
        <f>ROUND(I263*H263,2)</f>
        <v>0</v>
      </c>
      <c r="BL263" s="15" t="s">
        <v>22</v>
      </c>
      <c r="BM263" s="219" t="s">
        <v>822</v>
      </c>
    </row>
    <row r="264" s="2" customFormat="1" ht="24" customHeight="1">
      <c r="A264" s="36"/>
      <c r="B264" s="37"/>
      <c r="C264" s="208" t="s">
        <v>823</v>
      </c>
      <c r="D264" s="208" t="s">
        <v>121</v>
      </c>
      <c r="E264" s="209" t="s">
        <v>824</v>
      </c>
      <c r="F264" s="210" t="s">
        <v>825</v>
      </c>
      <c r="G264" s="211" t="s">
        <v>156</v>
      </c>
      <c r="H264" s="212">
        <v>30000</v>
      </c>
      <c r="I264" s="213"/>
      <c r="J264" s="214">
        <f>ROUND(I264*H264,2)</f>
        <v>0</v>
      </c>
      <c r="K264" s="210" t="s">
        <v>125</v>
      </c>
      <c r="L264" s="42"/>
      <c r="M264" s="215" t="s">
        <v>20</v>
      </c>
      <c r="N264" s="216" t="s">
        <v>46</v>
      </c>
      <c r="O264" s="82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19" t="s">
        <v>22</v>
      </c>
      <c r="AT264" s="219" t="s">
        <v>121</v>
      </c>
      <c r="AU264" s="219" t="s">
        <v>83</v>
      </c>
      <c r="AY264" s="15" t="s">
        <v>127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5" t="s">
        <v>22</v>
      </c>
      <c r="BK264" s="220">
        <f>ROUND(I264*H264,2)</f>
        <v>0</v>
      </c>
      <c r="BL264" s="15" t="s">
        <v>22</v>
      </c>
      <c r="BM264" s="219" t="s">
        <v>826</v>
      </c>
    </row>
    <row r="265" s="2" customFormat="1" ht="24" customHeight="1">
      <c r="A265" s="36"/>
      <c r="B265" s="37"/>
      <c r="C265" s="208" t="s">
        <v>827</v>
      </c>
      <c r="D265" s="208" t="s">
        <v>121</v>
      </c>
      <c r="E265" s="209" t="s">
        <v>828</v>
      </c>
      <c r="F265" s="210" t="s">
        <v>829</v>
      </c>
      <c r="G265" s="211" t="s">
        <v>156</v>
      </c>
      <c r="H265" s="212">
        <v>30000</v>
      </c>
      <c r="I265" s="213"/>
      <c r="J265" s="214">
        <f>ROUND(I265*H265,2)</f>
        <v>0</v>
      </c>
      <c r="K265" s="210" t="s">
        <v>125</v>
      </c>
      <c r="L265" s="42"/>
      <c r="M265" s="215" t="s">
        <v>20</v>
      </c>
      <c r="N265" s="216" t="s">
        <v>46</v>
      </c>
      <c r="O265" s="82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19" t="s">
        <v>22</v>
      </c>
      <c r="AT265" s="219" t="s">
        <v>121</v>
      </c>
      <c r="AU265" s="219" t="s">
        <v>83</v>
      </c>
      <c r="AY265" s="15" t="s">
        <v>127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5" t="s">
        <v>22</v>
      </c>
      <c r="BK265" s="220">
        <f>ROUND(I265*H265,2)</f>
        <v>0</v>
      </c>
      <c r="BL265" s="15" t="s">
        <v>22</v>
      </c>
      <c r="BM265" s="219" t="s">
        <v>830</v>
      </c>
    </row>
    <row r="266" s="2" customFormat="1" ht="24" customHeight="1">
      <c r="A266" s="36"/>
      <c r="B266" s="37"/>
      <c r="C266" s="208" t="s">
        <v>831</v>
      </c>
      <c r="D266" s="208" t="s">
        <v>121</v>
      </c>
      <c r="E266" s="209" t="s">
        <v>832</v>
      </c>
      <c r="F266" s="210" t="s">
        <v>833</v>
      </c>
      <c r="G266" s="211" t="s">
        <v>156</v>
      </c>
      <c r="H266" s="212">
        <v>30000</v>
      </c>
      <c r="I266" s="213"/>
      <c r="J266" s="214">
        <f>ROUND(I266*H266,2)</f>
        <v>0</v>
      </c>
      <c r="K266" s="210" t="s">
        <v>125</v>
      </c>
      <c r="L266" s="42"/>
      <c r="M266" s="215" t="s">
        <v>20</v>
      </c>
      <c r="N266" s="216" t="s">
        <v>46</v>
      </c>
      <c r="O266" s="82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19" t="s">
        <v>22</v>
      </c>
      <c r="AT266" s="219" t="s">
        <v>121</v>
      </c>
      <c r="AU266" s="219" t="s">
        <v>83</v>
      </c>
      <c r="AY266" s="15" t="s">
        <v>127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5" t="s">
        <v>22</v>
      </c>
      <c r="BK266" s="220">
        <f>ROUND(I266*H266,2)</f>
        <v>0</v>
      </c>
      <c r="BL266" s="15" t="s">
        <v>22</v>
      </c>
      <c r="BM266" s="219" t="s">
        <v>834</v>
      </c>
    </row>
    <row r="267" s="2" customFormat="1" ht="24" customHeight="1">
      <c r="A267" s="36"/>
      <c r="B267" s="37"/>
      <c r="C267" s="208" t="s">
        <v>835</v>
      </c>
      <c r="D267" s="208" t="s">
        <v>121</v>
      </c>
      <c r="E267" s="209" t="s">
        <v>836</v>
      </c>
      <c r="F267" s="210" t="s">
        <v>837</v>
      </c>
      <c r="G267" s="211" t="s">
        <v>156</v>
      </c>
      <c r="H267" s="212">
        <v>3000</v>
      </c>
      <c r="I267" s="213"/>
      <c r="J267" s="214">
        <f>ROUND(I267*H267,2)</f>
        <v>0</v>
      </c>
      <c r="K267" s="210" t="s">
        <v>125</v>
      </c>
      <c r="L267" s="42"/>
      <c r="M267" s="215" t="s">
        <v>20</v>
      </c>
      <c r="N267" s="216" t="s">
        <v>46</v>
      </c>
      <c r="O267" s="82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19" t="s">
        <v>22</v>
      </c>
      <c r="AT267" s="219" t="s">
        <v>121</v>
      </c>
      <c r="AU267" s="219" t="s">
        <v>83</v>
      </c>
      <c r="AY267" s="15" t="s">
        <v>127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5" t="s">
        <v>22</v>
      </c>
      <c r="BK267" s="220">
        <f>ROUND(I267*H267,2)</f>
        <v>0</v>
      </c>
      <c r="BL267" s="15" t="s">
        <v>22</v>
      </c>
      <c r="BM267" s="219" t="s">
        <v>838</v>
      </c>
    </row>
    <row r="268" s="2" customFormat="1" ht="24" customHeight="1">
      <c r="A268" s="36"/>
      <c r="B268" s="37"/>
      <c r="C268" s="208" t="s">
        <v>839</v>
      </c>
      <c r="D268" s="208" t="s">
        <v>121</v>
      </c>
      <c r="E268" s="209" t="s">
        <v>840</v>
      </c>
      <c r="F268" s="210" t="s">
        <v>841</v>
      </c>
      <c r="G268" s="211" t="s">
        <v>156</v>
      </c>
      <c r="H268" s="212">
        <v>3000</v>
      </c>
      <c r="I268" s="213"/>
      <c r="J268" s="214">
        <f>ROUND(I268*H268,2)</f>
        <v>0</v>
      </c>
      <c r="K268" s="210" t="s">
        <v>125</v>
      </c>
      <c r="L268" s="42"/>
      <c r="M268" s="215" t="s">
        <v>20</v>
      </c>
      <c r="N268" s="216" t="s">
        <v>46</v>
      </c>
      <c r="O268" s="82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19" t="s">
        <v>22</v>
      </c>
      <c r="AT268" s="219" t="s">
        <v>121</v>
      </c>
      <c r="AU268" s="219" t="s">
        <v>83</v>
      </c>
      <c r="AY268" s="15" t="s">
        <v>127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5" t="s">
        <v>22</v>
      </c>
      <c r="BK268" s="220">
        <f>ROUND(I268*H268,2)</f>
        <v>0</v>
      </c>
      <c r="BL268" s="15" t="s">
        <v>22</v>
      </c>
      <c r="BM268" s="219" t="s">
        <v>842</v>
      </c>
    </row>
    <row r="269" s="2" customFormat="1" ht="24" customHeight="1">
      <c r="A269" s="36"/>
      <c r="B269" s="37"/>
      <c r="C269" s="208" t="s">
        <v>843</v>
      </c>
      <c r="D269" s="208" t="s">
        <v>121</v>
      </c>
      <c r="E269" s="209" t="s">
        <v>844</v>
      </c>
      <c r="F269" s="210" t="s">
        <v>845</v>
      </c>
      <c r="G269" s="211" t="s">
        <v>156</v>
      </c>
      <c r="H269" s="212">
        <v>3000</v>
      </c>
      <c r="I269" s="213"/>
      <c r="J269" s="214">
        <f>ROUND(I269*H269,2)</f>
        <v>0</v>
      </c>
      <c r="K269" s="210" t="s">
        <v>125</v>
      </c>
      <c r="L269" s="42"/>
      <c r="M269" s="215" t="s">
        <v>20</v>
      </c>
      <c r="N269" s="216" t="s">
        <v>46</v>
      </c>
      <c r="O269" s="82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19" t="s">
        <v>22</v>
      </c>
      <c r="AT269" s="219" t="s">
        <v>121</v>
      </c>
      <c r="AU269" s="219" t="s">
        <v>83</v>
      </c>
      <c r="AY269" s="15" t="s">
        <v>127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5" t="s">
        <v>22</v>
      </c>
      <c r="BK269" s="220">
        <f>ROUND(I269*H269,2)</f>
        <v>0</v>
      </c>
      <c r="BL269" s="15" t="s">
        <v>22</v>
      </c>
      <c r="BM269" s="219" t="s">
        <v>846</v>
      </c>
    </row>
    <row r="270" s="2" customFormat="1" ht="24" customHeight="1">
      <c r="A270" s="36"/>
      <c r="B270" s="37"/>
      <c r="C270" s="208" t="s">
        <v>847</v>
      </c>
      <c r="D270" s="208" t="s">
        <v>121</v>
      </c>
      <c r="E270" s="209" t="s">
        <v>848</v>
      </c>
      <c r="F270" s="210" t="s">
        <v>849</v>
      </c>
      <c r="G270" s="211" t="s">
        <v>156</v>
      </c>
      <c r="H270" s="212">
        <v>3000</v>
      </c>
      <c r="I270" s="213"/>
      <c r="J270" s="214">
        <f>ROUND(I270*H270,2)</f>
        <v>0</v>
      </c>
      <c r="K270" s="210" t="s">
        <v>125</v>
      </c>
      <c r="L270" s="42"/>
      <c r="M270" s="215" t="s">
        <v>20</v>
      </c>
      <c r="N270" s="216" t="s">
        <v>46</v>
      </c>
      <c r="O270" s="82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19" t="s">
        <v>22</v>
      </c>
      <c r="AT270" s="219" t="s">
        <v>121</v>
      </c>
      <c r="AU270" s="219" t="s">
        <v>83</v>
      </c>
      <c r="AY270" s="15" t="s">
        <v>127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5" t="s">
        <v>22</v>
      </c>
      <c r="BK270" s="220">
        <f>ROUND(I270*H270,2)</f>
        <v>0</v>
      </c>
      <c r="BL270" s="15" t="s">
        <v>22</v>
      </c>
      <c r="BM270" s="219" t="s">
        <v>850</v>
      </c>
    </row>
    <row r="271" s="2" customFormat="1" ht="24" customHeight="1">
      <c r="A271" s="36"/>
      <c r="B271" s="37"/>
      <c r="C271" s="208" t="s">
        <v>851</v>
      </c>
      <c r="D271" s="208" t="s">
        <v>121</v>
      </c>
      <c r="E271" s="209" t="s">
        <v>852</v>
      </c>
      <c r="F271" s="210" t="s">
        <v>853</v>
      </c>
      <c r="G271" s="211" t="s">
        <v>156</v>
      </c>
      <c r="H271" s="212">
        <v>3000</v>
      </c>
      <c r="I271" s="213"/>
      <c r="J271" s="214">
        <f>ROUND(I271*H271,2)</f>
        <v>0</v>
      </c>
      <c r="K271" s="210" t="s">
        <v>125</v>
      </c>
      <c r="L271" s="42"/>
      <c r="M271" s="215" t="s">
        <v>20</v>
      </c>
      <c r="N271" s="216" t="s">
        <v>46</v>
      </c>
      <c r="O271" s="82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19" t="s">
        <v>22</v>
      </c>
      <c r="AT271" s="219" t="s">
        <v>121</v>
      </c>
      <c r="AU271" s="219" t="s">
        <v>83</v>
      </c>
      <c r="AY271" s="15" t="s">
        <v>127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5" t="s">
        <v>22</v>
      </c>
      <c r="BK271" s="220">
        <f>ROUND(I271*H271,2)</f>
        <v>0</v>
      </c>
      <c r="BL271" s="15" t="s">
        <v>22</v>
      </c>
      <c r="BM271" s="219" t="s">
        <v>854</v>
      </c>
    </row>
    <row r="272" s="2" customFormat="1" ht="24" customHeight="1">
      <c r="A272" s="36"/>
      <c r="B272" s="37"/>
      <c r="C272" s="208" t="s">
        <v>855</v>
      </c>
      <c r="D272" s="208" t="s">
        <v>121</v>
      </c>
      <c r="E272" s="209" t="s">
        <v>856</v>
      </c>
      <c r="F272" s="210" t="s">
        <v>857</v>
      </c>
      <c r="G272" s="211" t="s">
        <v>156</v>
      </c>
      <c r="H272" s="212">
        <v>3000</v>
      </c>
      <c r="I272" s="213"/>
      <c r="J272" s="214">
        <f>ROUND(I272*H272,2)</f>
        <v>0</v>
      </c>
      <c r="K272" s="210" t="s">
        <v>125</v>
      </c>
      <c r="L272" s="42"/>
      <c r="M272" s="215" t="s">
        <v>20</v>
      </c>
      <c r="N272" s="216" t="s">
        <v>46</v>
      </c>
      <c r="O272" s="82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19" t="s">
        <v>22</v>
      </c>
      <c r="AT272" s="219" t="s">
        <v>121</v>
      </c>
      <c r="AU272" s="219" t="s">
        <v>83</v>
      </c>
      <c r="AY272" s="15" t="s">
        <v>127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5" t="s">
        <v>22</v>
      </c>
      <c r="BK272" s="220">
        <f>ROUND(I272*H272,2)</f>
        <v>0</v>
      </c>
      <c r="BL272" s="15" t="s">
        <v>22</v>
      </c>
      <c r="BM272" s="219" t="s">
        <v>858</v>
      </c>
    </row>
    <row r="273" s="12" customFormat="1" ht="25.92" customHeight="1">
      <c r="A273" s="12"/>
      <c r="B273" s="231"/>
      <c r="C273" s="232"/>
      <c r="D273" s="233" t="s">
        <v>74</v>
      </c>
      <c r="E273" s="234" t="s">
        <v>859</v>
      </c>
      <c r="F273" s="234" t="s">
        <v>860</v>
      </c>
      <c r="G273" s="232"/>
      <c r="H273" s="232"/>
      <c r="I273" s="235"/>
      <c r="J273" s="236">
        <f>BK273</f>
        <v>0</v>
      </c>
      <c r="K273" s="232"/>
      <c r="L273" s="237"/>
      <c r="M273" s="238"/>
      <c r="N273" s="239"/>
      <c r="O273" s="239"/>
      <c r="P273" s="240">
        <f>SUM(P274:P323)</f>
        <v>0</v>
      </c>
      <c r="Q273" s="239"/>
      <c r="R273" s="240">
        <f>SUM(R274:R323)</f>
        <v>0</v>
      </c>
      <c r="S273" s="239"/>
      <c r="T273" s="241">
        <f>SUM(T274:T323)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42" t="s">
        <v>126</v>
      </c>
      <c r="AT273" s="243" t="s">
        <v>74</v>
      </c>
      <c r="AU273" s="243" t="s">
        <v>75</v>
      </c>
      <c r="AY273" s="242" t="s">
        <v>127</v>
      </c>
      <c r="BK273" s="244">
        <f>SUM(BK274:BK323)</f>
        <v>0</v>
      </c>
    </row>
    <row r="274" s="2" customFormat="1" ht="36" customHeight="1">
      <c r="A274" s="36"/>
      <c r="B274" s="37"/>
      <c r="C274" s="208" t="s">
        <v>861</v>
      </c>
      <c r="D274" s="208" t="s">
        <v>121</v>
      </c>
      <c r="E274" s="209" t="s">
        <v>862</v>
      </c>
      <c r="F274" s="210" t="s">
        <v>863</v>
      </c>
      <c r="G274" s="211" t="s">
        <v>124</v>
      </c>
      <c r="H274" s="212">
        <v>30</v>
      </c>
      <c r="I274" s="213"/>
      <c r="J274" s="214">
        <f>ROUND(I274*H274,2)</f>
        <v>0</v>
      </c>
      <c r="K274" s="210" t="s">
        <v>125</v>
      </c>
      <c r="L274" s="42"/>
      <c r="M274" s="215" t="s">
        <v>20</v>
      </c>
      <c r="N274" s="216" t="s">
        <v>46</v>
      </c>
      <c r="O274" s="82"/>
      <c r="P274" s="217">
        <f>O274*H274</f>
        <v>0</v>
      </c>
      <c r="Q274" s="217">
        <v>0</v>
      </c>
      <c r="R274" s="217">
        <f>Q274*H274</f>
        <v>0</v>
      </c>
      <c r="S274" s="217">
        <v>0</v>
      </c>
      <c r="T274" s="218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19" t="s">
        <v>22</v>
      </c>
      <c r="AT274" s="219" t="s">
        <v>121</v>
      </c>
      <c r="AU274" s="219" t="s">
        <v>22</v>
      </c>
      <c r="AY274" s="15" t="s">
        <v>127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15" t="s">
        <v>22</v>
      </c>
      <c r="BK274" s="220">
        <f>ROUND(I274*H274,2)</f>
        <v>0</v>
      </c>
      <c r="BL274" s="15" t="s">
        <v>22</v>
      </c>
      <c r="BM274" s="219" t="s">
        <v>864</v>
      </c>
    </row>
    <row r="275" s="2" customFormat="1" ht="36" customHeight="1">
      <c r="A275" s="36"/>
      <c r="B275" s="37"/>
      <c r="C275" s="208" t="s">
        <v>865</v>
      </c>
      <c r="D275" s="208" t="s">
        <v>121</v>
      </c>
      <c r="E275" s="209" t="s">
        <v>866</v>
      </c>
      <c r="F275" s="210" t="s">
        <v>867</v>
      </c>
      <c r="G275" s="211" t="s">
        <v>124</v>
      </c>
      <c r="H275" s="212">
        <v>6</v>
      </c>
      <c r="I275" s="213"/>
      <c r="J275" s="214">
        <f>ROUND(I275*H275,2)</f>
        <v>0</v>
      </c>
      <c r="K275" s="210" t="s">
        <v>125</v>
      </c>
      <c r="L275" s="42"/>
      <c r="M275" s="215" t="s">
        <v>20</v>
      </c>
      <c r="N275" s="216" t="s">
        <v>46</v>
      </c>
      <c r="O275" s="82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19" t="s">
        <v>22</v>
      </c>
      <c r="AT275" s="219" t="s">
        <v>121</v>
      </c>
      <c r="AU275" s="219" t="s">
        <v>22</v>
      </c>
      <c r="AY275" s="15" t="s">
        <v>127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5" t="s">
        <v>22</v>
      </c>
      <c r="BK275" s="220">
        <f>ROUND(I275*H275,2)</f>
        <v>0</v>
      </c>
      <c r="BL275" s="15" t="s">
        <v>22</v>
      </c>
      <c r="BM275" s="219" t="s">
        <v>868</v>
      </c>
    </row>
    <row r="276" s="2" customFormat="1" ht="24" customHeight="1">
      <c r="A276" s="36"/>
      <c r="B276" s="37"/>
      <c r="C276" s="208" t="s">
        <v>869</v>
      </c>
      <c r="D276" s="208" t="s">
        <v>121</v>
      </c>
      <c r="E276" s="209" t="s">
        <v>870</v>
      </c>
      <c r="F276" s="210" t="s">
        <v>871</v>
      </c>
      <c r="G276" s="211" t="s">
        <v>124</v>
      </c>
      <c r="H276" s="212">
        <v>10</v>
      </c>
      <c r="I276" s="213"/>
      <c r="J276" s="214">
        <f>ROUND(I276*H276,2)</f>
        <v>0</v>
      </c>
      <c r="K276" s="210" t="s">
        <v>125</v>
      </c>
      <c r="L276" s="42"/>
      <c r="M276" s="215" t="s">
        <v>20</v>
      </c>
      <c r="N276" s="216" t="s">
        <v>46</v>
      </c>
      <c r="O276" s="82"/>
      <c r="P276" s="217">
        <f>O276*H276</f>
        <v>0</v>
      </c>
      <c r="Q276" s="217">
        <v>0</v>
      </c>
      <c r="R276" s="217">
        <f>Q276*H276</f>
        <v>0</v>
      </c>
      <c r="S276" s="217">
        <v>0</v>
      </c>
      <c r="T276" s="218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19" t="s">
        <v>872</v>
      </c>
      <c r="AT276" s="219" t="s">
        <v>121</v>
      </c>
      <c r="AU276" s="219" t="s">
        <v>22</v>
      </c>
      <c r="AY276" s="15" t="s">
        <v>127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5" t="s">
        <v>22</v>
      </c>
      <c r="BK276" s="220">
        <f>ROUND(I276*H276,2)</f>
        <v>0</v>
      </c>
      <c r="BL276" s="15" t="s">
        <v>872</v>
      </c>
      <c r="BM276" s="219" t="s">
        <v>873</v>
      </c>
    </row>
    <row r="277" s="2" customFormat="1" ht="36" customHeight="1">
      <c r="A277" s="36"/>
      <c r="B277" s="37"/>
      <c r="C277" s="208" t="s">
        <v>874</v>
      </c>
      <c r="D277" s="208" t="s">
        <v>121</v>
      </c>
      <c r="E277" s="209" t="s">
        <v>875</v>
      </c>
      <c r="F277" s="210" t="s">
        <v>876</v>
      </c>
      <c r="G277" s="211" t="s">
        <v>124</v>
      </c>
      <c r="H277" s="212">
        <v>30</v>
      </c>
      <c r="I277" s="213"/>
      <c r="J277" s="214">
        <f>ROUND(I277*H277,2)</f>
        <v>0</v>
      </c>
      <c r="K277" s="210" t="s">
        <v>125</v>
      </c>
      <c r="L277" s="42"/>
      <c r="M277" s="215" t="s">
        <v>20</v>
      </c>
      <c r="N277" s="216" t="s">
        <v>46</v>
      </c>
      <c r="O277" s="82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19" t="s">
        <v>22</v>
      </c>
      <c r="AT277" s="219" t="s">
        <v>121</v>
      </c>
      <c r="AU277" s="219" t="s">
        <v>22</v>
      </c>
      <c r="AY277" s="15" t="s">
        <v>127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5" t="s">
        <v>22</v>
      </c>
      <c r="BK277" s="220">
        <f>ROUND(I277*H277,2)</f>
        <v>0</v>
      </c>
      <c r="BL277" s="15" t="s">
        <v>22</v>
      </c>
      <c r="BM277" s="219" t="s">
        <v>877</v>
      </c>
    </row>
    <row r="278" s="2" customFormat="1" ht="36" customHeight="1">
      <c r="A278" s="36"/>
      <c r="B278" s="37"/>
      <c r="C278" s="208" t="s">
        <v>878</v>
      </c>
      <c r="D278" s="208" t="s">
        <v>121</v>
      </c>
      <c r="E278" s="209" t="s">
        <v>879</v>
      </c>
      <c r="F278" s="210" t="s">
        <v>880</v>
      </c>
      <c r="G278" s="211" t="s">
        <v>124</v>
      </c>
      <c r="H278" s="212">
        <v>30</v>
      </c>
      <c r="I278" s="213"/>
      <c r="J278" s="214">
        <f>ROUND(I278*H278,2)</f>
        <v>0</v>
      </c>
      <c r="K278" s="210" t="s">
        <v>125</v>
      </c>
      <c r="L278" s="42"/>
      <c r="M278" s="215" t="s">
        <v>20</v>
      </c>
      <c r="N278" s="216" t="s">
        <v>46</v>
      </c>
      <c r="O278" s="82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19" t="s">
        <v>22</v>
      </c>
      <c r="AT278" s="219" t="s">
        <v>121</v>
      </c>
      <c r="AU278" s="219" t="s">
        <v>22</v>
      </c>
      <c r="AY278" s="15" t="s">
        <v>127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5" t="s">
        <v>22</v>
      </c>
      <c r="BK278" s="220">
        <f>ROUND(I278*H278,2)</f>
        <v>0</v>
      </c>
      <c r="BL278" s="15" t="s">
        <v>22</v>
      </c>
      <c r="BM278" s="219" t="s">
        <v>881</v>
      </c>
    </row>
    <row r="279" s="2" customFormat="1" ht="36" customHeight="1">
      <c r="A279" s="36"/>
      <c r="B279" s="37"/>
      <c r="C279" s="208" t="s">
        <v>882</v>
      </c>
      <c r="D279" s="208" t="s">
        <v>121</v>
      </c>
      <c r="E279" s="209" t="s">
        <v>883</v>
      </c>
      <c r="F279" s="210" t="s">
        <v>884</v>
      </c>
      <c r="G279" s="211" t="s">
        <v>124</v>
      </c>
      <c r="H279" s="212">
        <v>30</v>
      </c>
      <c r="I279" s="213"/>
      <c r="J279" s="214">
        <f>ROUND(I279*H279,2)</f>
        <v>0</v>
      </c>
      <c r="K279" s="210" t="s">
        <v>125</v>
      </c>
      <c r="L279" s="42"/>
      <c r="M279" s="215" t="s">
        <v>20</v>
      </c>
      <c r="N279" s="216" t="s">
        <v>46</v>
      </c>
      <c r="O279" s="82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19" t="s">
        <v>22</v>
      </c>
      <c r="AT279" s="219" t="s">
        <v>121</v>
      </c>
      <c r="AU279" s="219" t="s">
        <v>22</v>
      </c>
      <c r="AY279" s="15" t="s">
        <v>127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15" t="s">
        <v>22</v>
      </c>
      <c r="BK279" s="220">
        <f>ROUND(I279*H279,2)</f>
        <v>0</v>
      </c>
      <c r="BL279" s="15" t="s">
        <v>22</v>
      </c>
      <c r="BM279" s="219" t="s">
        <v>885</v>
      </c>
    </row>
    <row r="280" s="2" customFormat="1" ht="36" customHeight="1">
      <c r="A280" s="36"/>
      <c r="B280" s="37"/>
      <c r="C280" s="208" t="s">
        <v>886</v>
      </c>
      <c r="D280" s="208" t="s">
        <v>121</v>
      </c>
      <c r="E280" s="209" t="s">
        <v>887</v>
      </c>
      <c r="F280" s="210" t="s">
        <v>888</v>
      </c>
      <c r="G280" s="211" t="s">
        <v>124</v>
      </c>
      <c r="H280" s="212">
        <v>30</v>
      </c>
      <c r="I280" s="213"/>
      <c r="J280" s="214">
        <f>ROUND(I280*H280,2)</f>
        <v>0</v>
      </c>
      <c r="K280" s="210" t="s">
        <v>125</v>
      </c>
      <c r="L280" s="42"/>
      <c r="M280" s="215" t="s">
        <v>20</v>
      </c>
      <c r="N280" s="216" t="s">
        <v>46</v>
      </c>
      <c r="O280" s="82"/>
      <c r="P280" s="217">
        <f>O280*H280</f>
        <v>0</v>
      </c>
      <c r="Q280" s="217">
        <v>0</v>
      </c>
      <c r="R280" s="217">
        <f>Q280*H280</f>
        <v>0</v>
      </c>
      <c r="S280" s="217">
        <v>0</v>
      </c>
      <c r="T280" s="218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19" t="s">
        <v>22</v>
      </c>
      <c r="AT280" s="219" t="s">
        <v>121</v>
      </c>
      <c r="AU280" s="219" t="s">
        <v>22</v>
      </c>
      <c r="AY280" s="15" t="s">
        <v>127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5" t="s">
        <v>22</v>
      </c>
      <c r="BK280" s="220">
        <f>ROUND(I280*H280,2)</f>
        <v>0</v>
      </c>
      <c r="BL280" s="15" t="s">
        <v>22</v>
      </c>
      <c r="BM280" s="219" t="s">
        <v>889</v>
      </c>
    </row>
    <row r="281" s="2" customFormat="1" ht="36" customHeight="1">
      <c r="A281" s="36"/>
      <c r="B281" s="37"/>
      <c r="C281" s="208" t="s">
        <v>890</v>
      </c>
      <c r="D281" s="208" t="s">
        <v>121</v>
      </c>
      <c r="E281" s="209" t="s">
        <v>891</v>
      </c>
      <c r="F281" s="210" t="s">
        <v>892</v>
      </c>
      <c r="G281" s="211" t="s">
        <v>124</v>
      </c>
      <c r="H281" s="212">
        <v>30</v>
      </c>
      <c r="I281" s="213"/>
      <c r="J281" s="214">
        <f>ROUND(I281*H281,2)</f>
        <v>0</v>
      </c>
      <c r="K281" s="210" t="s">
        <v>125</v>
      </c>
      <c r="L281" s="42"/>
      <c r="M281" s="215" t="s">
        <v>20</v>
      </c>
      <c r="N281" s="216" t="s">
        <v>46</v>
      </c>
      <c r="O281" s="82"/>
      <c r="P281" s="217">
        <f>O281*H281</f>
        <v>0</v>
      </c>
      <c r="Q281" s="217">
        <v>0</v>
      </c>
      <c r="R281" s="217">
        <f>Q281*H281</f>
        <v>0</v>
      </c>
      <c r="S281" s="217">
        <v>0</v>
      </c>
      <c r="T281" s="21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19" t="s">
        <v>22</v>
      </c>
      <c r="AT281" s="219" t="s">
        <v>121</v>
      </c>
      <c r="AU281" s="219" t="s">
        <v>22</v>
      </c>
      <c r="AY281" s="15" t="s">
        <v>127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5" t="s">
        <v>22</v>
      </c>
      <c r="BK281" s="220">
        <f>ROUND(I281*H281,2)</f>
        <v>0</v>
      </c>
      <c r="BL281" s="15" t="s">
        <v>22</v>
      </c>
      <c r="BM281" s="219" t="s">
        <v>893</v>
      </c>
    </row>
    <row r="282" s="2" customFormat="1" ht="36" customHeight="1">
      <c r="A282" s="36"/>
      <c r="B282" s="37"/>
      <c r="C282" s="208" t="s">
        <v>894</v>
      </c>
      <c r="D282" s="208" t="s">
        <v>121</v>
      </c>
      <c r="E282" s="209" t="s">
        <v>895</v>
      </c>
      <c r="F282" s="210" t="s">
        <v>896</v>
      </c>
      <c r="G282" s="211" t="s">
        <v>124</v>
      </c>
      <c r="H282" s="212">
        <v>30</v>
      </c>
      <c r="I282" s="213"/>
      <c r="J282" s="214">
        <f>ROUND(I282*H282,2)</f>
        <v>0</v>
      </c>
      <c r="K282" s="210" t="s">
        <v>125</v>
      </c>
      <c r="L282" s="42"/>
      <c r="M282" s="215" t="s">
        <v>20</v>
      </c>
      <c r="N282" s="216" t="s">
        <v>46</v>
      </c>
      <c r="O282" s="82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19" t="s">
        <v>22</v>
      </c>
      <c r="AT282" s="219" t="s">
        <v>121</v>
      </c>
      <c r="AU282" s="219" t="s">
        <v>22</v>
      </c>
      <c r="AY282" s="15" t="s">
        <v>127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5" t="s">
        <v>22</v>
      </c>
      <c r="BK282" s="220">
        <f>ROUND(I282*H282,2)</f>
        <v>0</v>
      </c>
      <c r="BL282" s="15" t="s">
        <v>22</v>
      </c>
      <c r="BM282" s="219" t="s">
        <v>897</v>
      </c>
    </row>
    <row r="283" s="2" customFormat="1" ht="24" customHeight="1">
      <c r="A283" s="36"/>
      <c r="B283" s="37"/>
      <c r="C283" s="208" t="s">
        <v>898</v>
      </c>
      <c r="D283" s="208" t="s">
        <v>121</v>
      </c>
      <c r="E283" s="209" t="s">
        <v>899</v>
      </c>
      <c r="F283" s="210" t="s">
        <v>900</v>
      </c>
      <c r="G283" s="211" t="s">
        <v>124</v>
      </c>
      <c r="H283" s="212">
        <v>30</v>
      </c>
      <c r="I283" s="213"/>
      <c r="J283" s="214">
        <f>ROUND(I283*H283,2)</f>
        <v>0</v>
      </c>
      <c r="K283" s="210" t="s">
        <v>125</v>
      </c>
      <c r="L283" s="42"/>
      <c r="M283" s="215" t="s">
        <v>20</v>
      </c>
      <c r="N283" s="216" t="s">
        <v>46</v>
      </c>
      <c r="O283" s="82"/>
      <c r="P283" s="217">
        <f>O283*H283</f>
        <v>0</v>
      </c>
      <c r="Q283" s="217">
        <v>0</v>
      </c>
      <c r="R283" s="217">
        <f>Q283*H283</f>
        <v>0</v>
      </c>
      <c r="S283" s="217">
        <v>0</v>
      </c>
      <c r="T283" s="21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19" t="s">
        <v>22</v>
      </c>
      <c r="AT283" s="219" t="s">
        <v>121</v>
      </c>
      <c r="AU283" s="219" t="s">
        <v>22</v>
      </c>
      <c r="AY283" s="15" t="s">
        <v>127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5" t="s">
        <v>22</v>
      </c>
      <c r="BK283" s="220">
        <f>ROUND(I283*H283,2)</f>
        <v>0</v>
      </c>
      <c r="BL283" s="15" t="s">
        <v>22</v>
      </c>
      <c r="BM283" s="219" t="s">
        <v>901</v>
      </c>
    </row>
    <row r="284" s="2" customFormat="1" ht="60" customHeight="1">
      <c r="A284" s="36"/>
      <c r="B284" s="37"/>
      <c r="C284" s="208" t="s">
        <v>902</v>
      </c>
      <c r="D284" s="208" t="s">
        <v>121</v>
      </c>
      <c r="E284" s="209" t="s">
        <v>903</v>
      </c>
      <c r="F284" s="210" t="s">
        <v>904</v>
      </c>
      <c r="G284" s="211" t="s">
        <v>124</v>
      </c>
      <c r="H284" s="212">
        <v>15</v>
      </c>
      <c r="I284" s="213"/>
      <c r="J284" s="214">
        <f>ROUND(I284*H284,2)</f>
        <v>0</v>
      </c>
      <c r="K284" s="210" t="s">
        <v>125</v>
      </c>
      <c r="L284" s="42"/>
      <c r="M284" s="215" t="s">
        <v>20</v>
      </c>
      <c r="N284" s="216" t="s">
        <v>46</v>
      </c>
      <c r="O284" s="82"/>
      <c r="P284" s="217">
        <f>O284*H284</f>
        <v>0</v>
      </c>
      <c r="Q284" s="217">
        <v>0</v>
      </c>
      <c r="R284" s="217">
        <f>Q284*H284</f>
        <v>0</v>
      </c>
      <c r="S284" s="217">
        <v>0</v>
      </c>
      <c r="T284" s="218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19" t="s">
        <v>22</v>
      </c>
      <c r="AT284" s="219" t="s">
        <v>121</v>
      </c>
      <c r="AU284" s="219" t="s">
        <v>22</v>
      </c>
      <c r="AY284" s="15" t="s">
        <v>127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5" t="s">
        <v>22</v>
      </c>
      <c r="BK284" s="220">
        <f>ROUND(I284*H284,2)</f>
        <v>0</v>
      </c>
      <c r="BL284" s="15" t="s">
        <v>22</v>
      </c>
      <c r="BM284" s="219" t="s">
        <v>905</v>
      </c>
    </row>
    <row r="285" s="2" customFormat="1" ht="24" customHeight="1">
      <c r="A285" s="36"/>
      <c r="B285" s="37"/>
      <c r="C285" s="208" t="s">
        <v>906</v>
      </c>
      <c r="D285" s="208" t="s">
        <v>121</v>
      </c>
      <c r="E285" s="209" t="s">
        <v>907</v>
      </c>
      <c r="F285" s="210" t="s">
        <v>908</v>
      </c>
      <c r="G285" s="211" t="s">
        <v>124</v>
      </c>
      <c r="H285" s="212">
        <v>30</v>
      </c>
      <c r="I285" s="213"/>
      <c r="J285" s="214">
        <f>ROUND(I285*H285,2)</f>
        <v>0</v>
      </c>
      <c r="K285" s="210" t="s">
        <v>125</v>
      </c>
      <c r="L285" s="42"/>
      <c r="M285" s="215" t="s">
        <v>20</v>
      </c>
      <c r="N285" s="216" t="s">
        <v>46</v>
      </c>
      <c r="O285" s="82"/>
      <c r="P285" s="217">
        <f>O285*H285</f>
        <v>0</v>
      </c>
      <c r="Q285" s="217">
        <v>0</v>
      </c>
      <c r="R285" s="217">
        <f>Q285*H285</f>
        <v>0</v>
      </c>
      <c r="S285" s="217">
        <v>0</v>
      </c>
      <c r="T285" s="218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19" t="s">
        <v>22</v>
      </c>
      <c r="AT285" s="219" t="s">
        <v>121</v>
      </c>
      <c r="AU285" s="219" t="s">
        <v>22</v>
      </c>
      <c r="AY285" s="15" t="s">
        <v>127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5" t="s">
        <v>22</v>
      </c>
      <c r="BK285" s="220">
        <f>ROUND(I285*H285,2)</f>
        <v>0</v>
      </c>
      <c r="BL285" s="15" t="s">
        <v>22</v>
      </c>
      <c r="BM285" s="219" t="s">
        <v>909</v>
      </c>
    </row>
    <row r="286" s="2" customFormat="1" ht="24" customHeight="1">
      <c r="A286" s="36"/>
      <c r="B286" s="37"/>
      <c r="C286" s="208" t="s">
        <v>910</v>
      </c>
      <c r="D286" s="208" t="s">
        <v>121</v>
      </c>
      <c r="E286" s="209" t="s">
        <v>911</v>
      </c>
      <c r="F286" s="210" t="s">
        <v>912</v>
      </c>
      <c r="G286" s="211" t="s">
        <v>124</v>
      </c>
      <c r="H286" s="212">
        <v>30</v>
      </c>
      <c r="I286" s="213"/>
      <c r="J286" s="214">
        <f>ROUND(I286*H286,2)</f>
        <v>0</v>
      </c>
      <c r="K286" s="210" t="s">
        <v>125</v>
      </c>
      <c r="L286" s="42"/>
      <c r="M286" s="215" t="s">
        <v>20</v>
      </c>
      <c r="N286" s="216" t="s">
        <v>46</v>
      </c>
      <c r="O286" s="82"/>
      <c r="P286" s="217">
        <f>O286*H286</f>
        <v>0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19" t="s">
        <v>22</v>
      </c>
      <c r="AT286" s="219" t="s">
        <v>121</v>
      </c>
      <c r="AU286" s="219" t="s">
        <v>22</v>
      </c>
      <c r="AY286" s="15" t="s">
        <v>127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5" t="s">
        <v>22</v>
      </c>
      <c r="BK286" s="220">
        <f>ROUND(I286*H286,2)</f>
        <v>0</v>
      </c>
      <c r="BL286" s="15" t="s">
        <v>22</v>
      </c>
      <c r="BM286" s="219" t="s">
        <v>913</v>
      </c>
    </row>
    <row r="287" s="2" customFormat="1" ht="24" customHeight="1">
      <c r="A287" s="36"/>
      <c r="B287" s="37"/>
      <c r="C287" s="208" t="s">
        <v>914</v>
      </c>
      <c r="D287" s="208" t="s">
        <v>121</v>
      </c>
      <c r="E287" s="209" t="s">
        <v>915</v>
      </c>
      <c r="F287" s="210" t="s">
        <v>916</v>
      </c>
      <c r="G287" s="211" t="s">
        <v>124</v>
      </c>
      <c r="H287" s="212">
        <v>4</v>
      </c>
      <c r="I287" s="213"/>
      <c r="J287" s="214">
        <f>ROUND(I287*H287,2)</f>
        <v>0</v>
      </c>
      <c r="K287" s="210" t="s">
        <v>125</v>
      </c>
      <c r="L287" s="42"/>
      <c r="M287" s="215" t="s">
        <v>20</v>
      </c>
      <c r="N287" s="216" t="s">
        <v>46</v>
      </c>
      <c r="O287" s="82"/>
      <c r="P287" s="217">
        <f>O287*H287</f>
        <v>0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19" t="s">
        <v>872</v>
      </c>
      <c r="AT287" s="219" t="s">
        <v>121</v>
      </c>
      <c r="AU287" s="219" t="s">
        <v>22</v>
      </c>
      <c r="AY287" s="15" t="s">
        <v>127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5" t="s">
        <v>22</v>
      </c>
      <c r="BK287" s="220">
        <f>ROUND(I287*H287,2)</f>
        <v>0</v>
      </c>
      <c r="BL287" s="15" t="s">
        <v>872</v>
      </c>
      <c r="BM287" s="219" t="s">
        <v>917</v>
      </c>
    </row>
    <row r="288" s="2" customFormat="1" ht="24" customHeight="1">
      <c r="A288" s="36"/>
      <c r="B288" s="37"/>
      <c r="C288" s="208" t="s">
        <v>918</v>
      </c>
      <c r="D288" s="208" t="s">
        <v>121</v>
      </c>
      <c r="E288" s="209" t="s">
        <v>919</v>
      </c>
      <c r="F288" s="210" t="s">
        <v>920</v>
      </c>
      <c r="G288" s="211" t="s">
        <v>124</v>
      </c>
      <c r="H288" s="212">
        <v>4</v>
      </c>
      <c r="I288" s="213"/>
      <c r="J288" s="214">
        <f>ROUND(I288*H288,2)</f>
        <v>0</v>
      </c>
      <c r="K288" s="210" t="s">
        <v>125</v>
      </c>
      <c r="L288" s="42"/>
      <c r="M288" s="215" t="s">
        <v>20</v>
      </c>
      <c r="N288" s="216" t="s">
        <v>46</v>
      </c>
      <c r="O288" s="82"/>
      <c r="P288" s="217">
        <f>O288*H288</f>
        <v>0</v>
      </c>
      <c r="Q288" s="217">
        <v>0</v>
      </c>
      <c r="R288" s="217">
        <f>Q288*H288</f>
        <v>0</v>
      </c>
      <c r="S288" s="217">
        <v>0</v>
      </c>
      <c r="T288" s="218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19" t="s">
        <v>872</v>
      </c>
      <c r="AT288" s="219" t="s">
        <v>121</v>
      </c>
      <c r="AU288" s="219" t="s">
        <v>22</v>
      </c>
      <c r="AY288" s="15" t="s">
        <v>127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5" t="s">
        <v>22</v>
      </c>
      <c r="BK288" s="220">
        <f>ROUND(I288*H288,2)</f>
        <v>0</v>
      </c>
      <c r="BL288" s="15" t="s">
        <v>872</v>
      </c>
      <c r="BM288" s="219" t="s">
        <v>921</v>
      </c>
    </row>
    <row r="289" s="2" customFormat="1" ht="24" customHeight="1">
      <c r="A289" s="36"/>
      <c r="B289" s="37"/>
      <c r="C289" s="208" t="s">
        <v>922</v>
      </c>
      <c r="D289" s="208" t="s">
        <v>121</v>
      </c>
      <c r="E289" s="209" t="s">
        <v>923</v>
      </c>
      <c r="F289" s="210" t="s">
        <v>924</v>
      </c>
      <c r="G289" s="211" t="s">
        <v>124</v>
      </c>
      <c r="H289" s="212">
        <v>4</v>
      </c>
      <c r="I289" s="213"/>
      <c r="J289" s="214">
        <f>ROUND(I289*H289,2)</f>
        <v>0</v>
      </c>
      <c r="K289" s="210" t="s">
        <v>125</v>
      </c>
      <c r="L289" s="42"/>
      <c r="M289" s="215" t="s">
        <v>20</v>
      </c>
      <c r="N289" s="216" t="s">
        <v>46</v>
      </c>
      <c r="O289" s="82"/>
      <c r="P289" s="217">
        <f>O289*H289</f>
        <v>0</v>
      </c>
      <c r="Q289" s="217">
        <v>0</v>
      </c>
      <c r="R289" s="217">
        <f>Q289*H289</f>
        <v>0</v>
      </c>
      <c r="S289" s="217">
        <v>0</v>
      </c>
      <c r="T289" s="218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19" t="s">
        <v>872</v>
      </c>
      <c r="AT289" s="219" t="s">
        <v>121</v>
      </c>
      <c r="AU289" s="219" t="s">
        <v>22</v>
      </c>
      <c r="AY289" s="15" t="s">
        <v>127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5" t="s">
        <v>22</v>
      </c>
      <c r="BK289" s="220">
        <f>ROUND(I289*H289,2)</f>
        <v>0</v>
      </c>
      <c r="BL289" s="15" t="s">
        <v>872</v>
      </c>
      <c r="BM289" s="219" t="s">
        <v>925</v>
      </c>
    </row>
    <row r="290" s="2" customFormat="1" ht="24" customHeight="1">
      <c r="A290" s="36"/>
      <c r="B290" s="37"/>
      <c r="C290" s="208" t="s">
        <v>926</v>
      </c>
      <c r="D290" s="208" t="s">
        <v>121</v>
      </c>
      <c r="E290" s="209" t="s">
        <v>927</v>
      </c>
      <c r="F290" s="210" t="s">
        <v>928</v>
      </c>
      <c r="G290" s="211" t="s">
        <v>124</v>
      </c>
      <c r="H290" s="212">
        <v>4</v>
      </c>
      <c r="I290" s="213"/>
      <c r="J290" s="214">
        <f>ROUND(I290*H290,2)</f>
        <v>0</v>
      </c>
      <c r="K290" s="210" t="s">
        <v>125</v>
      </c>
      <c r="L290" s="42"/>
      <c r="M290" s="215" t="s">
        <v>20</v>
      </c>
      <c r="N290" s="216" t="s">
        <v>46</v>
      </c>
      <c r="O290" s="82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19" t="s">
        <v>872</v>
      </c>
      <c r="AT290" s="219" t="s">
        <v>121</v>
      </c>
      <c r="AU290" s="219" t="s">
        <v>22</v>
      </c>
      <c r="AY290" s="15" t="s">
        <v>127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5" t="s">
        <v>22</v>
      </c>
      <c r="BK290" s="220">
        <f>ROUND(I290*H290,2)</f>
        <v>0</v>
      </c>
      <c r="BL290" s="15" t="s">
        <v>872</v>
      </c>
      <c r="BM290" s="219" t="s">
        <v>929</v>
      </c>
    </row>
    <row r="291" s="2" customFormat="1" ht="72" customHeight="1">
      <c r="A291" s="36"/>
      <c r="B291" s="37"/>
      <c r="C291" s="208" t="s">
        <v>930</v>
      </c>
      <c r="D291" s="208" t="s">
        <v>121</v>
      </c>
      <c r="E291" s="209" t="s">
        <v>931</v>
      </c>
      <c r="F291" s="210" t="s">
        <v>932</v>
      </c>
      <c r="G291" s="211" t="s">
        <v>124</v>
      </c>
      <c r="H291" s="212">
        <v>4</v>
      </c>
      <c r="I291" s="213"/>
      <c r="J291" s="214">
        <f>ROUND(I291*H291,2)</f>
        <v>0</v>
      </c>
      <c r="K291" s="210" t="s">
        <v>125</v>
      </c>
      <c r="L291" s="42"/>
      <c r="M291" s="215" t="s">
        <v>20</v>
      </c>
      <c r="N291" s="216" t="s">
        <v>46</v>
      </c>
      <c r="O291" s="82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19" t="s">
        <v>872</v>
      </c>
      <c r="AT291" s="219" t="s">
        <v>121</v>
      </c>
      <c r="AU291" s="219" t="s">
        <v>22</v>
      </c>
      <c r="AY291" s="15" t="s">
        <v>127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5" t="s">
        <v>22</v>
      </c>
      <c r="BK291" s="220">
        <f>ROUND(I291*H291,2)</f>
        <v>0</v>
      </c>
      <c r="BL291" s="15" t="s">
        <v>872</v>
      </c>
      <c r="BM291" s="219" t="s">
        <v>933</v>
      </c>
    </row>
    <row r="292" s="2" customFormat="1" ht="96" customHeight="1">
      <c r="A292" s="36"/>
      <c r="B292" s="37"/>
      <c r="C292" s="208" t="s">
        <v>934</v>
      </c>
      <c r="D292" s="208" t="s">
        <v>121</v>
      </c>
      <c r="E292" s="209" t="s">
        <v>935</v>
      </c>
      <c r="F292" s="210" t="s">
        <v>936</v>
      </c>
      <c r="G292" s="211" t="s">
        <v>124</v>
      </c>
      <c r="H292" s="212">
        <v>4</v>
      </c>
      <c r="I292" s="213"/>
      <c r="J292" s="214">
        <f>ROUND(I292*H292,2)</f>
        <v>0</v>
      </c>
      <c r="K292" s="210" t="s">
        <v>125</v>
      </c>
      <c r="L292" s="42"/>
      <c r="M292" s="215" t="s">
        <v>20</v>
      </c>
      <c r="N292" s="216" t="s">
        <v>46</v>
      </c>
      <c r="O292" s="82"/>
      <c r="P292" s="217">
        <f>O292*H292</f>
        <v>0</v>
      </c>
      <c r="Q292" s="217">
        <v>0</v>
      </c>
      <c r="R292" s="217">
        <f>Q292*H292</f>
        <v>0</v>
      </c>
      <c r="S292" s="217">
        <v>0</v>
      </c>
      <c r="T292" s="218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19" t="s">
        <v>872</v>
      </c>
      <c r="AT292" s="219" t="s">
        <v>121</v>
      </c>
      <c r="AU292" s="219" t="s">
        <v>22</v>
      </c>
      <c r="AY292" s="15" t="s">
        <v>127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5" t="s">
        <v>22</v>
      </c>
      <c r="BK292" s="220">
        <f>ROUND(I292*H292,2)</f>
        <v>0</v>
      </c>
      <c r="BL292" s="15" t="s">
        <v>872</v>
      </c>
      <c r="BM292" s="219" t="s">
        <v>937</v>
      </c>
    </row>
    <row r="293" s="2" customFormat="1" ht="96" customHeight="1">
      <c r="A293" s="36"/>
      <c r="B293" s="37"/>
      <c r="C293" s="208" t="s">
        <v>938</v>
      </c>
      <c r="D293" s="208" t="s">
        <v>121</v>
      </c>
      <c r="E293" s="209" t="s">
        <v>939</v>
      </c>
      <c r="F293" s="210" t="s">
        <v>940</v>
      </c>
      <c r="G293" s="211" t="s">
        <v>124</v>
      </c>
      <c r="H293" s="212">
        <v>4</v>
      </c>
      <c r="I293" s="213"/>
      <c r="J293" s="214">
        <f>ROUND(I293*H293,2)</f>
        <v>0</v>
      </c>
      <c r="K293" s="210" t="s">
        <v>125</v>
      </c>
      <c r="L293" s="42"/>
      <c r="M293" s="215" t="s">
        <v>20</v>
      </c>
      <c r="N293" s="216" t="s">
        <v>46</v>
      </c>
      <c r="O293" s="82"/>
      <c r="P293" s="217">
        <f>O293*H293</f>
        <v>0</v>
      </c>
      <c r="Q293" s="217">
        <v>0</v>
      </c>
      <c r="R293" s="217">
        <f>Q293*H293</f>
        <v>0</v>
      </c>
      <c r="S293" s="217">
        <v>0</v>
      </c>
      <c r="T293" s="218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19" t="s">
        <v>872</v>
      </c>
      <c r="AT293" s="219" t="s">
        <v>121</v>
      </c>
      <c r="AU293" s="219" t="s">
        <v>22</v>
      </c>
      <c r="AY293" s="15" t="s">
        <v>127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5" t="s">
        <v>22</v>
      </c>
      <c r="BK293" s="220">
        <f>ROUND(I293*H293,2)</f>
        <v>0</v>
      </c>
      <c r="BL293" s="15" t="s">
        <v>872</v>
      </c>
      <c r="BM293" s="219" t="s">
        <v>941</v>
      </c>
    </row>
    <row r="294" s="2" customFormat="1" ht="108" customHeight="1">
      <c r="A294" s="36"/>
      <c r="B294" s="37"/>
      <c r="C294" s="208" t="s">
        <v>942</v>
      </c>
      <c r="D294" s="208" t="s">
        <v>121</v>
      </c>
      <c r="E294" s="209" t="s">
        <v>943</v>
      </c>
      <c r="F294" s="210" t="s">
        <v>944</v>
      </c>
      <c r="G294" s="211" t="s">
        <v>124</v>
      </c>
      <c r="H294" s="212">
        <v>4</v>
      </c>
      <c r="I294" s="213"/>
      <c r="J294" s="214">
        <f>ROUND(I294*H294,2)</f>
        <v>0</v>
      </c>
      <c r="K294" s="210" t="s">
        <v>125</v>
      </c>
      <c r="L294" s="42"/>
      <c r="M294" s="215" t="s">
        <v>20</v>
      </c>
      <c r="N294" s="216" t="s">
        <v>46</v>
      </c>
      <c r="O294" s="82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19" t="s">
        <v>872</v>
      </c>
      <c r="AT294" s="219" t="s">
        <v>121</v>
      </c>
      <c r="AU294" s="219" t="s">
        <v>22</v>
      </c>
      <c r="AY294" s="15" t="s">
        <v>127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5" t="s">
        <v>22</v>
      </c>
      <c r="BK294" s="220">
        <f>ROUND(I294*H294,2)</f>
        <v>0</v>
      </c>
      <c r="BL294" s="15" t="s">
        <v>872</v>
      </c>
      <c r="BM294" s="219" t="s">
        <v>945</v>
      </c>
    </row>
    <row r="295" s="2" customFormat="1" ht="24" customHeight="1">
      <c r="A295" s="36"/>
      <c r="B295" s="37"/>
      <c r="C295" s="208" t="s">
        <v>946</v>
      </c>
      <c r="D295" s="208" t="s">
        <v>121</v>
      </c>
      <c r="E295" s="209" t="s">
        <v>523</v>
      </c>
      <c r="F295" s="210" t="s">
        <v>524</v>
      </c>
      <c r="G295" s="211" t="s">
        <v>124</v>
      </c>
      <c r="H295" s="212">
        <v>3</v>
      </c>
      <c r="I295" s="213"/>
      <c r="J295" s="214">
        <f>ROUND(I295*H295,2)</f>
        <v>0</v>
      </c>
      <c r="K295" s="210" t="s">
        <v>125</v>
      </c>
      <c r="L295" s="42"/>
      <c r="M295" s="215" t="s">
        <v>20</v>
      </c>
      <c r="N295" s="216" t="s">
        <v>46</v>
      </c>
      <c r="O295" s="82"/>
      <c r="P295" s="217">
        <f>O295*H295</f>
        <v>0</v>
      </c>
      <c r="Q295" s="217">
        <v>0</v>
      </c>
      <c r="R295" s="217">
        <f>Q295*H295</f>
        <v>0</v>
      </c>
      <c r="S295" s="217">
        <v>0</v>
      </c>
      <c r="T295" s="21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19" t="s">
        <v>22</v>
      </c>
      <c r="AT295" s="219" t="s">
        <v>121</v>
      </c>
      <c r="AU295" s="219" t="s">
        <v>22</v>
      </c>
      <c r="AY295" s="15" t="s">
        <v>127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5" t="s">
        <v>22</v>
      </c>
      <c r="BK295" s="220">
        <f>ROUND(I295*H295,2)</f>
        <v>0</v>
      </c>
      <c r="BL295" s="15" t="s">
        <v>22</v>
      </c>
      <c r="BM295" s="219" t="s">
        <v>947</v>
      </c>
    </row>
    <row r="296" s="2" customFormat="1" ht="24" customHeight="1">
      <c r="A296" s="36"/>
      <c r="B296" s="37"/>
      <c r="C296" s="208" t="s">
        <v>948</v>
      </c>
      <c r="D296" s="208" t="s">
        <v>121</v>
      </c>
      <c r="E296" s="209" t="s">
        <v>949</v>
      </c>
      <c r="F296" s="210" t="s">
        <v>950</v>
      </c>
      <c r="G296" s="211" t="s">
        <v>124</v>
      </c>
      <c r="H296" s="212">
        <v>5</v>
      </c>
      <c r="I296" s="213"/>
      <c r="J296" s="214">
        <f>ROUND(I296*H296,2)</f>
        <v>0</v>
      </c>
      <c r="K296" s="210" t="s">
        <v>125</v>
      </c>
      <c r="L296" s="42"/>
      <c r="M296" s="215" t="s">
        <v>20</v>
      </c>
      <c r="N296" s="216" t="s">
        <v>46</v>
      </c>
      <c r="O296" s="82"/>
      <c r="P296" s="217">
        <f>O296*H296</f>
        <v>0</v>
      </c>
      <c r="Q296" s="217">
        <v>0</v>
      </c>
      <c r="R296" s="217">
        <f>Q296*H296</f>
        <v>0</v>
      </c>
      <c r="S296" s="217">
        <v>0</v>
      </c>
      <c r="T296" s="218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19" t="s">
        <v>872</v>
      </c>
      <c r="AT296" s="219" t="s">
        <v>121</v>
      </c>
      <c r="AU296" s="219" t="s">
        <v>22</v>
      </c>
      <c r="AY296" s="15" t="s">
        <v>127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5" t="s">
        <v>22</v>
      </c>
      <c r="BK296" s="220">
        <f>ROUND(I296*H296,2)</f>
        <v>0</v>
      </c>
      <c r="BL296" s="15" t="s">
        <v>872</v>
      </c>
      <c r="BM296" s="219" t="s">
        <v>951</v>
      </c>
    </row>
    <row r="297" s="2" customFormat="1" ht="24" customHeight="1">
      <c r="A297" s="36"/>
      <c r="B297" s="37"/>
      <c r="C297" s="208" t="s">
        <v>952</v>
      </c>
      <c r="D297" s="208" t="s">
        <v>121</v>
      </c>
      <c r="E297" s="209" t="s">
        <v>953</v>
      </c>
      <c r="F297" s="210" t="s">
        <v>954</v>
      </c>
      <c r="G297" s="211" t="s">
        <v>124</v>
      </c>
      <c r="H297" s="212">
        <v>4</v>
      </c>
      <c r="I297" s="213"/>
      <c r="J297" s="214">
        <f>ROUND(I297*H297,2)</f>
        <v>0</v>
      </c>
      <c r="K297" s="210" t="s">
        <v>125</v>
      </c>
      <c r="L297" s="42"/>
      <c r="M297" s="215" t="s">
        <v>20</v>
      </c>
      <c r="N297" s="216" t="s">
        <v>46</v>
      </c>
      <c r="O297" s="82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19" t="s">
        <v>872</v>
      </c>
      <c r="AT297" s="219" t="s">
        <v>121</v>
      </c>
      <c r="AU297" s="219" t="s">
        <v>22</v>
      </c>
      <c r="AY297" s="15" t="s">
        <v>127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5" t="s">
        <v>22</v>
      </c>
      <c r="BK297" s="220">
        <f>ROUND(I297*H297,2)</f>
        <v>0</v>
      </c>
      <c r="BL297" s="15" t="s">
        <v>872</v>
      </c>
      <c r="BM297" s="219" t="s">
        <v>955</v>
      </c>
    </row>
    <row r="298" s="2" customFormat="1" ht="36" customHeight="1">
      <c r="A298" s="36"/>
      <c r="B298" s="37"/>
      <c r="C298" s="208" t="s">
        <v>956</v>
      </c>
      <c r="D298" s="208" t="s">
        <v>121</v>
      </c>
      <c r="E298" s="209" t="s">
        <v>957</v>
      </c>
      <c r="F298" s="210" t="s">
        <v>958</v>
      </c>
      <c r="G298" s="211" t="s">
        <v>124</v>
      </c>
      <c r="H298" s="212">
        <v>4</v>
      </c>
      <c r="I298" s="213"/>
      <c r="J298" s="214">
        <f>ROUND(I298*H298,2)</f>
        <v>0</v>
      </c>
      <c r="K298" s="210" t="s">
        <v>125</v>
      </c>
      <c r="L298" s="42"/>
      <c r="M298" s="215" t="s">
        <v>20</v>
      </c>
      <c r="N298" s="216" t="s">
        <v>46</v>
      </c>
      <c r="O298" s="82"/>
      <c r="P298" s="217">
        <f>O298*H298</f>
        <v>0</v>
      </c>
      <c r="Q298" s="217">
        <v>0</v>
      </c>
      <c r="R298" s="217">
        <f>Q298*H298</f>
        <v>0</v>
      </c>
      <c r="S298" s="217">
        <v>0</v>
      </c>
      <c r="T298" s="218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19" t="s">
        <v>872</v>
      </c>
      <c r="AT298" s="219" t="s">
        <v>121</v>
      </c>
      <c r="AU298" s="219" t="s">
        <v>22</v>
      </c>
      <c r="AY298" s="15" t="s">
        <v>127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5" t="s">
        <v>22</v>
      </c>
      <c r="BK298" s="220">
        <f>ROUND(I298*H298,2)</f>
        <v>0</v>
      </c>
      <c r="BL298" s="15" t="s">
        <v>872</v>
      </c>
      <c r="BM298" s="219" t="s">
        <v>959</v>
      </c>
    </row>
    <row r="299" s="2" customFormat="1" ht="36" customHeight="1">
      <c r="A299" s="36"/>
      <c r="B299" s="37"/>
      <c r="C299" s="208" t="s">
        <v>960</v>
      </c>
      <c r="D299" s="208" t="s">
        <v>121</v>
      </c>
      <c r="E299" s="209" t="s">
        <v>961</v>
      </c>
      <c r="F299" s="210" t="s">
        <v>962</v>
      </c>
      <c r="G299" s="211" t="s">
        <v>124</v>
      </c>
      <c r="H299" s="212">
        <v>4</v>
      </c>
      <c r="I299" s="213"/>
      <c r="J299" s="214">
        <f>ROUND(I299*H299,2)</f>
        <v>0</v>
      </c>
      <c r="K299" s="210" t="s">
        <v>125</v>
      </c>
      <c r="L299" s="42"/>
      <c r="M299" s="215" t="s">
        <v>20</v>
      </c>
      <c r="N299" s="216" t="s">
        <v>46</v>
      </c>
      <c r="O299" s="82"/>
      <c r="P299" s="217">
        <f>O299*H299</f>
        <v>0</v>
      </c>
      <c r="Q299" s="217">
        <v>0</v>
      </c>
      <c r="R299" s="217">
        <f>Q299*H299</f>
        <v>0</v>
      </c>
      <c r="S299" s="217">
        <v>0</v>
      </c>
      <c r="T299" s="218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19" t="s">
        <v>872</v>
      </c>
      <c r="AT299" s="219" t="s">
        <v>121</v>
      </c>
      <c r="AU299" s="219" t="s">
        <v>22</v>
      </c>
      <c r="AY299" s="15" t="s">
        <v>127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5" t="s">
        <v>22</v>
      </c>
      <c r="BK299" s="220">
        <f>ROUND(I299*H299,2)</f>
        <v>0</v>
      </c>
      <c r="BL299" s="15" t="s">
        <v>872</v>
      </c>
      <c r="BM299" s="219" t="s">
        <v>963</v>
      </c>
    </row>
    <row r="300" s="2" customFormat="1" ht="24" customHeight="1">
      <c r="A300" s="36"/>
      <c r="B300" s="37"/>
      <c r="C300" s="208" t="s">
        <v>964</v>
      </c>
      <c r="D300" s="208" t="s">
        <v>121</v>
      </c>
      <c r="E300" s="209" t="s">
        <v>965</v>
      </c>
      <c r="F300" s="210" t="s">
        <v>966</v>
      </c>
      <c r="G300" s="211" t="s">
        <v>124</v>
      </c>
      <c r="H300" s="212">
        <v>4</v>
      </c>
      <c r="I300" s="213"/>
      <c r="J300" s="214">
        <f>ROUND(I300*H300,2)</f>
        <v>0</v>
      </c>
      <c r="K300" s="210" t="s">
        <v>125</v>
      </c>
      <c r="L300" s="42"/>
      <c r="M300" s="215" t="s">
        <v>20</v>
      </c>
      <c r="N300" s="216" t="s">
        <v>46</v>
      </c>
      <c r="O300" s="82"/>
      <c r="P300" s="217">
        <f>O300*H300</f>
        <v>0</v>
      </c>
      <c r="Q300" s="217">
        <v>0</v>
      </c>
      <c r="R300" s="217">
        <f>Q300*H300</f>
        <v>0</v>
      </c>
      <c r="S300" s="217">
        <v>0</v>
      </c>
      <c r="T300" s="218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19" t="s">
        <v>872</v>
      </c>
      <c r="AT300" s="219" t="s">
        <v>121</v>
      </c>
      <c r="AU300" s="219" t="s">
        <v>22</v>
      </c>
      <c r="AY300" s="15" t="s">
        <v>127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5" t="s">
        <v>22</v>
      </c>
      <c r="BK300" s="220">
        <f>ROUND(I300*H300,2)</f>
        <v>0</v>
      </c>
      <c r="BL300" s="15" t="s">
        <v>872</v>
      </c>
      <c r="BM300" s="219" t="s">
        <v>967</v>
      </c>
    </row>
    <row r="301" s="2" customFormat="1" ht="24" customHeight="1">
      <c r="A301" s="36"/>
      <c r="B301" s="37"/>
      <c r="C301" s="208" t="s">
        <v>968</v>
      </c>
      <c r="D301" s="208" t="s">
        <v>121</v>
      </c>
      <c r="E301" s="209" t="s">
        <v>969</v>
      </c>
      <c r="F301" s="210" t="s">
        <v>970</v>
      </c>
      <c r="G301" s="211" t="s">
        <v>124</v>
      </c>
      <c r="H301" s="212">
        <v>4</v>
      </c>
      <c r="I301" s="213"/>
      <c r="J301" s="214">
        <f>ROUND(I301*H301,2)</f>
        <v>0</v>
      </c>
      <c r="K301" s="210" t="s">
        <v>125</v>
      </c>
      <c r="L301" s="42"/>
      <c r="M301" s="215" t="s">
        <v>20</v>
      </c>
      <c r="N301" s="216" t="s">
        <v>46</v>
      </c>
      <c r="O301" s="82"/>
      <c r="P301" s="217">
        <f>O301*H301</f>
        <v>0</v>
      </c>
      <c r="Q301" s="217">
        <v>0</v>
      </c>
      <c r="R301" s="217">
        <f>Q301*H301</f>
        <v>0</v>
      </c>
      <c r="S301" s="217">
        <v>0</v>
      </c>
      <c r="T301" s="218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19" t="s">
        <v>872</v>
      </c>
      <c r="AT301" s="219" t="s">
        <v>121</v>
      </c>
      <c r="AU301" s="219" t="s">
        <v>22</v>
      </c>
      <c r="AY301" s="15" t="s">
        <v>127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5" t="s">
        <v>22</v>
      </c>
      <c r="BK301" s="220">
        <f>ROUND(I301*H301,2)</f>
        <v>0</v>
      </c>
      <c r="BL301" s="15" t="s">
        <v>872</v>
      </c>
      <c r="BM301" s="219" t="s">
        <v>971</v>
      </c>
    </row>
    <row r="302" s="2" customFormat="1" ht="24" customHeight="1">
      <c r="A302" s="36"/>
      <c r="B302" s="37"/>
      <c r="C302" s="208" t="s">
        <v>972</v>
      </c>
      <c r="D302" s="208" t="s">
        <v>121</v>
      </c>
      <c r="E302" s="209" t="s">
        <v>973</v>
      </c>
      <c r="F302" s="210" t="s">
        <v>974</v>
      </c>
      <c r="G302" s="211" t="s">
        <v>124</v>
      </c>
      <c r="H302" s="212">
        <v>4</v>
      </c>
      <c r="I302" s="213"/>
      <c r="J302" s="214">
        <f>ROUND(I302*H302,2)</f>
        <v>0</v>
      </c>
      <c r="K302" s="210" t="s">
        <v>125</v>
      </c>
      <c r="L302" s="42"/>
      <c r="M302" s="215" t="s">
        <v>20</v>
      </c>
      <c r="N302" s="216" t="s">
        <v>46</v>
      </c>
      <c r="O302" s="82"/>
      <c r="P302" s="217">
        <f>O302*H302</f>
        <v>0</v>
      </c>
      <c r="Q302" s="217">
        <v>0</v>
      </c>
      <c r="R302" s="217">
        <f>Q302*H302</f>
        <v>0</v>
      </c>
      <c r="S302" s="217">
        <v>0</v>
      </c>
      <c r="T302" s="218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19" t="s">
        <v>872</v>
      </c>
      <c r="AT302" s="219" t="s">
        <v>121</v>
      </c>
      <c r="AU302" s="219" t="s">
        <v>22</v>
      </c>
      <c r="AY302" s="15" t="s">
        <v>127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5" t="s">
        <v>22</v>
      </c>
      <c r="BK302" s="220">
        <f>ROUND(I302*H302,2)</f>
        <v>0</v>
      </c>
      <c r="BL302" s="15" t="s">
        <v>872</v>
      </c>
      <c r="BM302" s="219" t="s">
        <v>975</v>
      </c>
    </row>
    <row r="303" s="2" customFormat="1" ht="24" customHeight="1">
      <c r="A303" s="36"/>
      <c r="B303" s="37"/>
      <c r="C303" s="208" t="s">
        <v>976</v>
      </c>
      <c r="D303" s="208" t="s">
        <v>121</v>
      </c>
      <c r="E303" s="209" t="s">
        <v>977</v>
      </c>
      <c r="F303" s="210" t="s">
        <v>978</v>
      </c>
      <c r="G303" s="211" t="s">
        <v>124</v>
      </c>
      <c r="H303" s="212">
        <v>4</v>
      </c>
      <c r="I303" s="213"/>
      <c r="J303" s="214">
        <f>ROUND(I303*H303,2)</f>
        <v>0</v>
      </c>
      <c r="K303" s="210" t="s">
        <v>125</v>
      </c>
      <c r="L303" s="42"/>
      <c r="M303" s="215" t="s">
        <v>20</v>
      </c>
      <c r="N303" s="216" t="s">
        <v>46</v>
      </c>
      <c r="O303" s="82"/>
      <c r="P303" s="217">
        <f>O303*H303</f>
        <v>0</v>
      </c>
      <c r="Q303" s="217">
        <v>0</v>
      </c>
      <c r="R303" s="217">
        <f>Q303*H303</f>
        <v>0</v>
      </c>
      <c r="S303" s="217">
        <v>0</v>
      </c>
      <c r="T303" s="21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19" t="s">
        <v>872</v>
      </c>
      <c r="AT303" s="219" t="s">
        <v>121</v>
      </c>
      <c r="AU303" s="219" t="s">
        <v>22</v>
      </c>
      <c r="AY303" s="15" t="s">
        <v>127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5" t="s">
        <v>22</v>
      </c>
      <c r="BK303" s="220">
        <f>ROUND(I303*H303,2)</f>
        <v>0</v>
      </c>
      <c r="BL303" s="15" t="s">
        <v>872</v>
      </c>
      <c r="BM303" s="219" t="s">
        <v>979</v>
      </c>
    </row>
    <row r="304" s="2" customFormat="1" ht="24" customHeight="1">
      <c r="A304" s="36"/>
      <c r="B304" s="37"/>
      <c r="C304" s="208" t="s">
        <v>980</v>
      </c>
      <c r="D304" s="208" t="s">
        <v>121</v>
      </c>
      <c r="E304" s="209" t="s">
        <v>981</v>
      </c>
      <c r="F304" s="210" t="s">
        <v>982</v>
      </c>
      <c r="G304" s="211" t="s">
        <v>124</v>
      </c>
      <c r="H304" s="212">
        <v>4</v>
      </c>
      <c r="I304" s="213"/>
      <c r="J304" s="214">
        <f>ROUND(I304*H304,2)</f>
        <v>0</v>
      </c>
      <c r="K304" s="210" t="s">
        <v>125</v>
      </c>
      <c r="L304" s="42"/>
      <c r="M304" s="215" t="s">
        <v>20</v>
      </c>
      <c r="N304" s="216" t="s">
        <v>46</v>
      </c>
      <c r="O304" s="82"/>
      <c r="P304" s="217">
        <f>O304*H304</f>
        <v>0</v>
      </c>
      <c r="Q304" s="217">
        <v>0</v>
      </c>
      <c r="R304" s="217">
        <f>Q304*H304</f>
        <v>0</v>
      </c>
      <c r="S304" s="217">
        <v>0</v>
      </c>
      <c r="T304" s="218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19" t="s">
        <v>872</v>
      </c>
      <c r="AT304" s="219" t="s">
        <v>121</v>
      </c>
      <c r="AU304" s="219" t="s">
        <v>22</v>
      </c>
      <c r="AY304" s="15" t="s">
        <v>127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5" t="s">
        <v>22</v>
      </c>
      <c r="BK304" s="220">
        <f>ROUND(I304*H304,2)</f>
        <v>0</v>
      </c>
      <c r="BL304" s="15" t="s">
        <v>872</v>
      </c>
      <c r="BM304" s="219" t="s">
        <v>983</v>
      </c>
    </row>
    <row r="305" s="2" customFormat="1" ht="24" customHeight="1">
      <c r="A305" s="36"/>
      <c r="B305" s="37"/>
      <c r="C305" s="208" t="s">
        <v>984</v>
      </c>
      <c r="D305" s="208" t="s">
        <v>121</v>
      </c>
      <c r="E305" s="209" t="s">
        <v>985</v>
      </c>
      <c r="F305" s="210" t="s">
        <v>986</v>
      </c>
      <c r="G305" s="211" t="s">
        <v>124</v>
      </c>
      <c r="H305" s="212">
        <v>4</v>
      </c>
      <c r="I305" s="213"/>
      <c r="J305" s="214">
        <f>ROUND(I305*H305,2)</f>
        <v>0</v>
      </c>
      <c r="K305" s="210" t="s">
        <v>125</v>
      </c>
      <c r="L305" s="42"/>
      <c r="M305" s="215" t="s">
        <v>20</v>
      </c>
      <c r="N305" s="216" t="s">
        <v>46</v>
      </c>
      <c r="O305" s="82"/>
      <c r="P305" s="217">
        <f>O305*H305</f>
        <v>0</v>
      </c>
      <c r="Q305" s="217">
        <v>0</v>
      </c>
      <c r="R305" s="217">
        <f>Q305*H305</f>
        <v>0</v>
      </c>
      <c r="S305" s="217">
        <v>0</v>
      </c>
      <c r="T305" s="218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19" t="s">
        <v>872</v>
      </c>
      <c r="AT305" s="219" t="s">
        <v>121</v>
      </c>
      <c r="AU305" s="219" t="s">
        <v>22</v>
      </c>
      <c r="AY305" s="15" t="s">
        <v>127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5" t="s">
        <v>22</v>
      </c>
      <c r="BK305" s="220">
        <f>ROUND(I305*H305,2)</f>
        <v>0</v>
      </c>
      <c r="BL305" s="15" t="s">
        <v>872</v>
      </c>
      <c r="BM305" s="219" t="s">
        <v>987</v>
      </c>
    </row>
    <row r="306" s="2" customFormat="1" ht="24" customHeight="1">
      <c r="A306" s="36"/>
      <c r="B306" s="37"/>
      <c r="C306" s="208" t="s">
        <v>988</v>
      </c>
      <c r="D306" s="208" t="s">
        <v>121</v>
      </c>
      <c r="E306" s="209" t="s">
        <v>989</v>
      </c>
      <c r="F306" s="210" t="s">
        <v>990</v>
      </c>
      <c r="G306" s="211" t="s">
        <v>124</v>
      </c>
      <c r="H306" s="212">
        <v>4</v>
      </c>
      <c r="I306" s="213"/>
      <c r="J306" s="214">
        <f>ROUND(I306*H306,2)</f>
        <v>0</v>
      </c>
      <c r="K306" s="210" t="s">
        <v>125</v>
      </c>
      <c r="L306" s="42"/>
      <c r="M306" s="215" t="s">
        <v>20</v>
      </c>
      <c r="N306" s="216" t="s">
        <v>46</v>
      </c>
      <c r="O306" s="82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19" t="s">
        <v>872</v>
      </c>
      <c r="AT306" s="219" t="s">
        <v>121</v>
      </c>
      <c r="AU306" s="219" t="s">
        <v>22</v>
      </c>
      <c r="AY306" s="15" t="s">
        <v>127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5" t="s">
        <v>22</v>
      </c>
      <c r="BK306" s="220">
        <f>ROUND(I306*H306,2)</f>
        <v>0</v>
      </c>
      <c r="BL306" s="15" t="s">
        <v>872</v>
      </c>
      <c r="BM306" s="219" t="s">
        <v>991</v>
      </c>
    </row>
    <row r="307" s="2" customFormat="1" ht="24" customHeight="1">
      <c r="A307" s="36"/>
      <c r="B307" s="37"/>
      <c r="C307" s="208" t="s">
        <v>992</v>
      </c>
      <c r="D307" s="208" t="s">
        <v>121</v>
      </c>
      <c r="E307" s="209" t="s">
        <v>993</v>
      </c>
      <c r="F307" s="210" t="s">
        <v>994</v>
      </c>
      <c r="G307" s="211" t="s">
        <v>124</v>
      </c>
      <c r="H307" s="212">
        <v>4</v>
      </c>
      <c r="I307" s="213"/>
      <c r="J307" s="214">
        <f>ROUND(I307*H307,2)</f>
        <v>0</v>
      </c>
      <c r="K307" s="210" t="s">
        <v>125</v>
      </c>
      <c r="L307" s="42"/>
      <c r="M307" s="215" t="s">
        <v>20</v>
      </c>
      <c r="N307" s="216" t="s">
        <v>46</v>
      </c>
      <c r="O307" s="82"/>
      <c r="P307" s="217">
        <f>O307*H307</f>
        <v>0</v>
      </c>
      <c r="Q307" s="217">
        <v>0</v>
      </c>
      <c r="R307" s="217">
        <f>Q307*H307</f>
        <v>0</v>
      </c>
      <c r="S307" s="217">
        <v>0</v>
      </c>
      <c r="T307" s="218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19" t="s">
        <v>872</v>
      </c>
      <c r="AT307" s="219" t="s">
        <v>121</v>
      </c>
      <c r="AU307" s="219" t="s">
        <v>22</v>
      </c>
      <c r="AY307" s="15" t="s">
        <v>127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5" t="s">
        <v>22</v>
      </c>
      <c r="BK307" s="220">
        <f>ROUND(I307*H307,2)</f>
        <v>0</v>
      </c>
      <c r="BL307" s="15" t="s">
        <v>872</v>
      </c>
      <c r="BM307" s="219" t="s">
        <v>995</v>
      </c>
    </row>
    <row r="308" s="2" customFormat="1" ht="36" customHeight="1">
      <c r="A308" s="36"/>
      <c r="B308" s="37"/>
      <c r="C308" s="208" t="s">
        <v>996</v>
      </c>
      <c r="D308" s="208" t="s">
        <v>121</v>
      </c>
      <c r="E308" s="209" t="s">
        <v>543</v>
      </c>
      <c r="F308" s="210" t="s">
        <v>544</v>
      </c>
      <c r="G308" s="211" t="s">
        <v>124</v>
      </c>
      <c r="H308" s="212">
        <v>7</v>
      </c>
      <c r="I308" s="213"/>
      <c r="J308" s="214">
        <f>ROUND(I308*H308,2)</f>
        <v>0</v>
      </c>
      <c r="K308" s="210" t="s">
        <v>125</v>
      </c>
      <c r="L308" s="42"/>
      <c r="M308" s="215" t="s">
        <v>20</v>
      </c>
      <c r="N308" s="216" t="s">
        <v>46</v>
      </c>
      <c r="O308" s="82"/>
      <c r="P308" s="217">
        <f>O308*H308</f>
        <v>0</v>
      </c>
      <c r="Q308" s="217">
        <v>0</v>
      </c>
      <c r="R308" s="217">
        <f>Q308*H308</f>
        <v>0</v>
      </c>
      <c r="S308" s="217">
        <v>0</v>
      </c>
      <c r="T308" s="218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19" t="s">
        <v>22</v>
      </c>
      <c r="AT308" s="219" t="s">
        <v>121</v>
      </c>
      <c r="AU308" s="219" t="s">
        <v>22</v>
      </c>
      <c r="AY308" s="15" t="s">
        <v>127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5" t="s">
        <v>22</v>
      </c>
      <c r="BK308" s="220">
        <f>ROUND(I308*H308,2)</f>
        <v>0</v>
      </c>
      <c r="BL308" s="15" t="s">
        <v>22</v>
      </c>
      <c r="BM308" s="219" t="s">
        <v>997</v>
      </c>
    </row>
    <row r="309" s="2" customFormat="1" ht="48" customHeight="1">
      <c r="A309" s="36"/>
      <c r="B309" s="37"/>
      <c r="C309" s="208" t="s">
        <v>998</v>
      </c>
      <c r="D309" s="208" t="s">
        <v>121</v>
      </c>
      <c r="E309" s="209" t="s">
        <v>999</v>
      </c>
      <c r="F309" s="210" t="s">
        <v>1000</v>
      </c>
      <c r="G309" s="211" t="s">
        <v>124</v>
      </c>
      <c r="H309" s="212">
        <v>5</v>
      </c>
      <c r="I309" s="213"/>
      <c r="J309" s="214">
        <f>ROUND(I309*H309,2)</f>
        <v>0</v>
      </c>
      <c r="K309" s="210" t="s">
        <v>125</v>
      </c>
      <c r="L309" s="42"/>
      <c r="M309" s="215" t="s">
        <v>20</v>
      </c>
      <c r="N309" s="216" t="s">
        <v>46</v>
      </c>
      <c r="O309" s="82"/>
      <c r="P309" s="217">
        <f>O309*H309</f>
        <v>0</v>
      </c>
      <c r="Q309" s="217">
        <v>0</v>
      </c>
      <c r="R309" s="217">
        <f>Q309*H309</f>
        <v>0</v>
      </c>
      <c r="S309" s="217">
        <v>0</v>
      </c>
      <c r="T309" s="218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19" t="s">
        <v>872</v>
      </c>
      <c r="AT309" s="219" t="s">
        <v>121</v>
      </c>
      <c r="AU309" s="219" t="s">
        <v>22</v>
      </c>
      <c r="AY309" s="15" t="s">
        <v>127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15" t="s">
        <v>22</v>
      </c>
      <c r="BK309" s="220">
        <f>ROUND(I309*H309,2)</f>
        <v>0</v>
      </c>
      <c r="BL309" s="15" t="s">
        <v>872</v>
      </c>
      <c r="BM309" s="219" t="s">
        <v>1001</v>
      </c>
    </row>
    <row r="310" s="2" customFormat="1" ht="48" customHeight="1">
      <c r="A310" s="36"/>
      <c r="B310" s="37"/>
      <c r="C310" s="208" t="s">
        <v>1002</v>
      </c>
      <c r="D310" s="208" t="s">
        <v>121</v>
      </c>
      <c r="E310" s="209" t="s">
        <v>1003</v>
      </c>
      <c r="F310" s="210" t="s">
        <v>1004</v>
      </c>
      <c r="G310" s="211" t="s">
        <v>124</v>
      </c>
      <c r="H310" s="212">
        <v>5</v>
      </c>
      <c r="I310" s="213"/>
      <c r="J310" s="214">
        <f>ROUND(I310*H310,2)</f>
        <v>0</v>
      </c>
      <c r="K310" s="210" t="s">
        <v>125</v>
      </c>
      <c r="L310" s="42"/>
      <c r="M310" s="215" t="s">
        <v>20</v>
      </c>
      <c r="N310" s="216" t="s">
        <v>46</v>
      </c>
      <c r="O310" s="82"/>
      <c r="P310" s="217">
        <f>O310*H310</f>
        <v>0</v>
      </c>
      <c r="Q310" s="217">
        <v>0</v>
      </c>
      <c r="R310" s="217">
        <f>Q310*H310</f>
        <v>0</v>
      </c>
      <c r="S310" s="217">
        <v>0</v>
      </c>
      <c r="T310" s="218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19" t="s">
        <v>872</v>
      </c>
      <c r="AT310" s="219" t="s">
        <v>121</v>
      </c>
      <c r="AU310" s="219" t="s">
        <v>22</v>
      </c>
      <c r="AY310" s="15" t="s">
        <v>127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5" t="s">
        <v>22</v>
      </c>
      <c r="BK310" s="220">
        <f>ROUND(I310*H310,2)</f>
        <v>0</v>
      </c>
      <c r="BL310" s="15" t="s">
        <v>872</v>
      </c>
      <c r="BM310" s="219" t="s">
        <v>1005</v>
      </c>
    </row>
    <row r="311" s="2" customFormat="1" ht="48" customHeight="1">
      <c r="A311" s="36"/>
      <c r="B311" s="37"/>
      <c r="C311" s="208" t="s">
        <v>1006</v>
      </c>
      <c r="D311" s="208" t="s">
        <v>121</v>
      </c>
      <c r="E311" s="209" t="s">
        <v>1007</v>
      </c>
      <c r="F311" s="210" t="s">
        <v>1008</v>
      </c>
      <c r="G311" s="211" t="s">
        <v>124</v>
      </c>
      <c r="H311" s="212">
        <v>5</v>
      </c>
      <c r="I311" s="213"/>
      <c r="J311" s="214">
        <f>ROUND(I311*H311,2)</f>
        <v>0</v>
      </c>
      <c r="K311" s="210" t="s">
        <v>125</v>
      </c>
      <c r="L311" s="42"/>
      <c r="M311" s="215" t="s">
        <v>20</v>
      </c>
      <c r="N311" s="216" t="s">
        <v>46</v>
      </c>
      <c r="O311" s="82"/>
      <c r="P311" s="217">
        <f>O311*H311</f>
        <v>0</v>
      </c>
      <c r="Q311" s="217">
        <v>0</v>
      </c>
      <c r="R311" s="217">
        <f>Q311*H311</f>
        <v>0</v>
      </c>
      <c r="S311" s="217">
        <v>0</v>
      </c>
      <c r="T311" s="218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19" t="s">
        <v>872</v>
      </c>
      <c r="AT311" s="219" t="s">
        <v>121</v>
      </c>
      <c r="AU311" s="219" t="s">
        <v>22</v>
      </c>
      <c r="AY311" s="15" t="s">
        <v>127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5" t="s">
        <v>22</v>
      </c>
      <c r="BK311" s="220">
        <f>ROUND(I311*H311,2)</f>
        <v>0</v>
      </c>
      <c r="BL311" s="15" t="s">
        <v>872</v>
      </c>
      <c r="BM311" s="219" t="s">
        <v>1009</v>
      </c>
    </row>
    <row r="312" s="2" customFormat="1" ht="48" customHeight="1">
      <c r="A312" s="36"/>
      <c r="B312" s="37"/>
      <c r="C312" s="208" t="s">
        <v>1010</v>
      </c>
      <c r="D312" s="208" t="s">
        <v>121</v>
      </c>
      <c r="E312" s="209" t="s">
        <v>1011</v>
      </c>
      <c r="F312" s="210" t="s">
        <v>1012</v>
      </c>
      <c r="G312" s="211" t="s">
        <v>124</v>
      </c>
      <c r="H312" s="212">
        <v>5</v>
      </c>
      <c r="I312" s="213"/>
      <c r="J312" s="214">
        <f>ROUND(I312*H312,2)</f>
        <v>0</v>
      </c>
      <c r="K312" s="210" t="s">
        <v>125</v>
      </c>
      <c r="L312" s="42"/>
      <c r="M312" s="215" t="s">
        <v>20</v>
      </c>
      <c r="N312" s="216" t="s">
        <v>46</v>
      </c>
      <c r="O312" s="82"/>
      <c r="P312" s="217">
        <f>O312*H312</f>
        <v>0</v>
      </c>
      <c r="Q312" s="217">
        <v>0</v>
      </c>
      <c r="R312" s="217">
        <f>Q312*H312</f>
        <v>0</v>
      </c>
      <c r="S312" s="217">
        <v>0</v>
      </c>
      <c r="T312" s="218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19" t="s">
        <v>872</v>
      </c>
      <c r="AT312" s="219" t="s">
        <v>121</v>
      </c>
      <c r="AU312" s="219" t="s">
        <v>22</v>
      </c>
      <c r="AY312" s="15" t="s">
        <v>127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5" t="s">
        <v>22</v>
      </c>
      <c r="BK312" s="220">
        <f>ROUND(I312*H312,2)</f>
        <v>0</v>
      </c>
      <c r="BL312" s="15" t="s">
        <v>872</v>
      </c>
      <c r="BM312" s="219" t="s">
        <v>1013</v>
      </c>
    </row>
    <row r="313" s="2" customFormat="1" ht="48" customHeight="1">
      <c r="A313" s="36"/>
      <c r="B313" s="37"/>
      <c r="C313" s="208" t="s">
        <v>1014</v>
      </c>
      <c r="D313" s="208" t="s">
        <v>121</v>
      </c>
      <c r="E313" s="209" t="s">
        <v>1015</v>
      </c>
      <c r="F313" s="210" t="s">
        <v>1016</v>
      </c>
      <c r="G313" s="211" t="s">
        <v>124</v>
      </c>
      <c r="H313" s="212">
        <v>5</v>
      </c>
      <c r="I313" s="213"/>
      <c r="J313" s="214">
        <f>ROUND(I313*H313,2)</f>
        <v>0</v>
      </c>
      <c r="K313" s="210" t="s">
        <v>125</v>
      </c>
      <c r="L313" s="42"/>
      <c r="M313" s="215" t="s">
        <v>20</v>
      </c>
      <c r="N313" s="216" t="s">
        <v>46</v>
      </c>
      <c r="O313" s="82"/>
      <c r="P313" s="217">
        <f>O313*H313</f>
        <v>0</v>
      </c>
      <c r="Q313" s="217">
        <v>0</v>
      </c>
      <c r="R313" s="217">
        <f>Q313*H313</f>
        <v>0</v>
      </c>
      <c r="S313" s="217">
        <v>0</v>
      </c>
      <c r="T313" s="218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19" t="s">
        <v>872</v>
      </c>
      <c r="AT313" s="219" t="s">
        <v>121</v>
      </c>
      <c r="AU313" s="219" t="s">
        <v>22</v>
      </c>
      <c r="AY313" s="15" t="s">
        <v>127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15" t="s">
        <v>22</v>
      </c>
      <c r="BK313" s="220">
        <f>ROUND(I313*H313,2)</f>
        <v>0</v>
      </c>
      <c r="BL313" s="15" t="s">
        <v>872</v>
      </c>
      <c r="BM313" s="219" t="s">
        <v>1017</v>
      </c>
    </row>
    <row r="314" s="2" customFormat="1" ht="24" customHeight="1">
      <c r="A314" s="36"/>
      <c r="B314" s="37"/>
      <c r="C314" s="208" t="s">
        <v>1018</v>
      </c>
      <c r="D314" s="208" t="s">
        <v>121</v>
      </c>
      <c r="E314" s="209" t="s">
        <v>1019</v>
      </c>
      <c r="F314" s="210" t="s">
        <v>1020</v>
      </c>
      <c r="G314" s="211" t="s">
        <v>124</v>
      </c>
      <c r="H314" s="212">
        <v>5</v>
      </c>
      <c r="I314" s="213"/>
      <c r="J314" s="214">
        <f>ROUND(I314*H314,2)</f>
        <v>0</v>
      </c>
      <c r="K314" s="210" t="s">
        <v>125</v>
      </c>
      <c r="L314" s="42"/>
      <c r="M314" s="215" t="s">
        <v>20</v>
      </c>
      <c r="N314" s="216" t="s">
        <v>46</v>
      </c>
      <c r="O314" s="82"/>
      <c r="P314" s="217">
        <f>O314*H314</f>
        <v>0</v>
      </c>
      <c r="Q314" s="217">
        <v>0</v>
      </c>
      <c r="R314" s="217">
        <f>Q314*H314</f>
        <v>0</v>
      </c>
      <c r="S314" s="217">
        <v>0</v>
      </c>
      <c r="T314" s="218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19" t="s">
        <v>872</v>
      </c>
      <c r="AT314" s="219" t="s">
        <v>121</v>
      </c>
      <c r="AU314" s="219" t="s">
        <v>22</v>
      </c>
      <c r="AY314" s="15" t="s">
        <v>127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5" t="s">
        <v>22</v>
      </c>
      <c r="BK314" s="220">
        <f>ROUND(I314*H314,2)</f>
        <v>0</v>
      </c>
      <c r="BL314" s="15" t="s">
        <v>872</v>
      </c>
      <c r="BM314" s="219" t="s">
        <v>1021</v>
      </c>
    </row>
    <row r="315" s="2" customFormat="1" ht="24" customHeight="1">
      <c r="A315" s="36"/>
      <c r="B315" s="37"/>
      <c r="C315" s="208" t="s">
        <v>1022</v>
      </c>
      <c r="D315" s="208" t="s">
        <v>121</v>
      </c>
      <c r="E315" s="209" t="s">
        <v>1023</v>
      </c>
      <c r="F315" s="210" t="s">
        <v>1024</v>
      </c>
      <c r="G315" s="211" t="s">
        <v>124</v>
      </c>
      <c r="H315" s="212">
        <v>5</v>
      </c>
      <c r="I315" s="213"/>
      <c r="J315" s="214">
        <f>ROUND(I315*H315,2)</f>
        <v>0</v>
      </c>
      <c r="K315" s="210" t="s">
        <v>125</v>
      </c>
      <c r="L315" s="42"/>
      <c r="M315" s="215" t="s">
        <v>20</v>
      </c>
      <c r="N315" s="216" t="s">
        <v>46</v>
      </c>
      <c r="O315" s="82"/>
      <c r="P315" s="217">
        <f>O315*H315</f>
        <v>0</v>
      </c>
      <c r="Q315" s="217">
        <v>0</v>
      </c>
      <c r="R315" s="217">
        <f>Q315*H315</f>
        <v>0</v>
      </c>
      <c r="S315" s="217">
        <v>0</v>
      </c>
      <c r="T315" s="218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19" t="s">
        <v>872</v>
      </c>
      <c r="AT315" s="219" t="s">
        <v>121</v>
      </c>
      <c r="AU315" s="219" t="s">
        <v>22</v>
      </c>
      <c r="AY315" s="15" t="s">
        <v>127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5" t="s">
        <v>22</v>
      </c>
      <c r="BK315" s="220">
        <f>ROUND(I315*H315,2)</f>
        <v>0</v>
      </c>
      <c r="BL315" s="15" t="s">
        <v>872</v>
      </c>
      <c r="BM315" s="219" t="s">
        <v>1025</v>
      </c>
    </row>
    <row r="316" s="2" customFormat="1" ht="24" customHeight="1">
      <c r="A316" s="36"/>
      <c r="B316" s="37"/>
      <c r="C316" s="208" t="s">
        <v>1026</v>
      </c>
      <c r="D316" s="208" t="s">
        <v>121</v>
      </c>
      <c r="E316" s="209" t="s">
        <v>1027</v>
      </c>
      <c r="F316" s="210" t="s">
        <v>1028</v>
      </c>
      <c r="G316" s="211" t="s">
        <v>124</v>
      </c>
      <c r="H316" s="212">
        <v>5</v>
      </c>
      <c r="I316" s="213"/>
      <c r="J316" s="214">
        <f>ROUND(I316*H316,2)</f>
        <v>0</v>
      </c>
      <c r="K316" s="210" t="s">
        <v>125</v>
      </c>
      <c r="L316" s="42"/>
      <c r="M316" s="215" t="s">
        <v>20</v>
      </c>
      <c r="N316" s="216" t="s">
        <v>46</v>
      </c>
      <c r="O316" s="82"/>
      <c r="P316" s="217">
        <f>O316*H316</f>
        <v>0</v>
      </c>
      <c r="Q316" s="217">
        <v>0</v>
      </c>
      <c r="R316" s="217">
        <f>Q316*H316</f>
        <v>0</v>
      </c>
      <c r="S316" s="217">
        <v>0</v>
      </c>
      <c r="T316" s="218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19" t="s">
        <v>872</v>
      </c>
      <c r="AT316" s="219" t="s">
        <v>121</v>
      </c>
      <c r="AU316" s="219" t="s">
        <v>22</v>
      </c>
      <c r="AY316" s="15" t="s">
        <v>127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15" t="s">
        <v>22</v>
      </c>
      <c r="BK316" s="220">
        <f>ROUND(I316*H316,2)</f>
        <v>0</v>
      </c>
      <c r="BL316" s="15" t="s">
        <v>872</v>
      </c>
      <c r="BM316" s="219" t="s">
        <v>1029</v>
      </c>
    </row>
    <row r="317" s="2" customFormat="1" ht="24" customHeight="1">
      <c r="A317" s="36"/>
      <c r="B317" s="37"/>
      <c r="C317" s="208" t="s">
        <v>1030</v>
      </c>
      <c r="D317" s="208" t="s">
        <v>121</v>
      </c>
      <c r="E317" s="209" t="s">
        <v>1031</v>
      </c>
      <c r="F317" s="210" t="s">
        <v>1032</v>
      </c>
      <c r="G317" s="211" t="s">
        <v>124</v>
      </c>
      <c r="H317" s="212">
        <v>5</v>
      </c>
      <c r="I317" s="213"/>
      <c r="J317" s="214">
        <f>ROUND(I317*H317,2)</f>
        <v>0</v>
      </c>
      <c r="K317" s="210" t="s">
        <v>125</v>
      </c>
      <c r="L317" s="42"/>
      <c r="M317" s="215" t="s">
        <v>20</v>
      </c>
      <c r="N317" s="216" t="s">
        <v>46</v>
      </c>
      <c r="O317" s="82"/>
      <c r="P317" s="217">
        <f>O317*H317</f>
        <v>0</v>
      </c>
      <c r="Q317" s="217">
        <v>0</v>
      </c>
      <c r="R317" s="217">
        <f>Q317*H317</f>
        <v>0</v>
      </c>
      <c r="S317" s="217">
        <v>0</v>
      </c>
      <c r="T317" s="218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19" t="s">
        <v>872</v>
      </c>
      <c r="AT317" s="219" t="s">
        <v>121</v>
      </c>
      <c r="AU317" s="219" t="s">
        <v>22</v>
      </c>
      <c r="AY317" s="15" t="s">
        <v>127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5" t="s">
        <v>22</v>
      </c>
      <c r="BK317" s="220">
        <f>ROUND(I317*H317,2)</f>
        <v>0</v>
      </c>
      <c r="BL317" s="15" t="s">
        <v>872</v>
      </c>
      <c r="BM317" s="219" t="s">
        <v>1033</v>
      </c>
    </row>
    <row r="318" s="2" customFormat="1" ht="24" customHeight="1">
      <c r="A318" s="36"/>
      <c r="B318" s="37"/>
      <c r="C318" s="208" t="s">
        <v>1034</v>
      </c>
      <c r="D318" s="208" t="s">
        <v>121</v>
      </c>
      <c r="E318" s="209" t="s">
        <v>1035</v>
      </c>
      <c r="F318" s="210" t="s">
        <v>1036</v>
      </c>
      <c r="G318" s="211" t="s">
        <v>124</v>
      </c>
      <c r="H318" s="212">
        <v>5</v>
      </c>
      <c r="I318" s="213"/>
      <c r="J318" s="214">
        <f>ROUND(I318*H318,2)</f>
        <v>0</v>
      </c>
      <c r="K318" s="210" t="s">
        <v>125</v>
      </c>
      <c r="L318" s="42"/>
      <c r="M318" s="215" t="s">
        <v>20</v>
      </c>
      <c r="N318" s="216" t="s">
        <v>46</v>
      </c>
      <c r="O318" s="82"/>
      <c r="P318" s="217">
        <f>O318*H318</f>
        <v>0</v>
      </c>
      <c r="Q318" s="217">
        <v>0</v>
      </c>
      <c r="R318" s="217">
        <f>Q318*H318</f>
        <v>0</v>
      </c>
      <c r="S318" s="217">
        <v>0</v>
      </c>
      <c r="T318" s="218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19" t="s">
        <v>872</v>
      </c>
      <c r="AT318" s="219" t="s">
        <v>121</v>
      </c>
      <c r="AU318" s="219" t="s">
        <v>22</v>
      </c>
      <c r="AY318" s="15" t="s">
        <v>127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5" t="s">
        <v>22</v>
      </c>
      <c r="BK318" s="220">
        <f>ROUND(I318*H318,2)</f>
        <v>0</v>
      </c>
      <c r="BL318" s="15" t="s">
        <v>872</v>
      </c>
      <c r="BM318" s="219" t="s">
        <v>1037</v>
      </c>
    </row>
    <row r="319" s="2" customFormat="1" ht="24" customHeight="1">
      <c r="A319" s="36"/>
      <c r="B319" s="37"/>
      <c r="C319" s="208" t="s">
        <v>1038</v>
      </c>
      <c r="D319" s="208" t="s">
        <v>121</v>
      </c>
      <c r="E319" s="209" t="s">
        <v>1039</v>
      </c>
      <c r="F319" s="210" t="s">
        <v>1040</v>
      </c>
      <c r="G319" s="211" t="s">
        <v>124</v>
      </c>
      <c r="H319" s="212">
        <v>5</v>
      </c>
      <c r="I319" s="213"/>
      <c r="J319" s="214">
        <f>ROUND(I319*H319,2)</f>
        <v>0</v>
      </c>
      <c r="K319" s="210" t="s">
        <v>125</v>
      </c>
      <c r="L319" s="42"/>
      <c r="M319" s="215" t="s">
        <v>20</v>
      </c>
      <c r="N319" s="216" t="s">
        <v>46</v>
      </c>
      <c r="O319" s="82"/>
      <c r="P319" s="217">
        <f>O319*H319</f>
        <v>0</v>
      </c>
      <c r="Q319" s="217">
        <v>0</v>
      </c>
      <c r="R319" s="217">
        <f>Q319*H319</f>
        <v>0</v>
      </c>
      <c r="S319" s="217">
        <v>0</v>
      </c>
      <c r="T319" s="218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19" t="s">
        <v>872</v>
      </c>
      <c r="AT319" s="219" t="s">
        <v>121</v>
      </c>
      <c r="AU319" s="219" t="s">
        <v>22</v>
      </c>
      <c r="AY319" s="15" t="s">
        <v>127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5" t="s">
        <v>22</v>
      </c>
      <c r="BK319" s="220">
        <f>ROUND(I319*H319,2)</f>
        <v>0</v>
      </c>
      <c r="BL319" s="15" t="s">
        <v>872</v>
      </c>
      <c r="BM319" s="219" t="s">
        <v>1041</v>
      </c>
    </row>
    <row r="320" s="2" customFormat="1" ht="24" customHeight="1">
      <c r="A320" s="36"/>
      <c r="B320" s="37"/>
      <c r="C320" s="208" t="s">
        <v>1042</v>
      </c>
      <c r="D320" s="208" t="s">
        <v>121</v>
      </c>
      <c r="E320" s="209" t="s">
        <v>1043</v>
      </c>
      <c r="F320" s="210" t="s">
        <v>1044</v>
      </c>
      <c r="G320" s="211" t="s">
        <v>124</v>
      </c>
      <c r="H320" s="212">
        <v>5</v>
      </c>
      <c r="I320" s="213"/>
      <c r="J320" s="214">
        <f>ROUND(I320*H320,2)</f>
        <v>0</v>
      </c>
      <c r="K320" s="210" t="s">
        <v>125</v>
      </c>
      <c r="L320" s="42"/>
      <c r="M320" s="215" t="s">
        <v>20</v>
      </c>
      <c r="N320" s="216" t="s">
        <v>46</v>
      </c>
      <c r="O320" s="82"/>
      <c r="P320" s="217">
        <f>O320*H320</f>
        <v>0</v>
      </c>
      <c r="Q320" s="217">
        <v>0</v>
      </c>
      <c r="R320" s="217">
        <f>Q320*H320</f>
        <v>0</v>
      </c>
      <c r="S320" s="217">
        <v>0</v>
      </c>
      <c r="T320" s="218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19" t="s">
        <v>872</v>
      </c>
      <c r="AT320" s="219" t="s">
        <v>121</v>
      </c>
      <c r="AU320" s="219" t="s">
        <v>22</v>
      </c>
      <c r="AY320" s="15" t="s">
        <v>127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15" t="s">
        <v>22</v>
      </c>
      <c r="BK320" s="220">
        <f>ROUND(I320*H320,2)</f>
        <v>0</v>
      </c>
      <c r="BL320" s="15" t="s">
        <v>872</v>
      </c>
      <c r="BM320" s="219" t="s">
        <v>1045</v>
      </c>
    </row>
    <row r="321" s="2" customFormat="1" ht="24" customHeight="1">
      <c r="A321" s="36"/>
      <c r="B321" s="37"/>
      <c r="C321" s="208" t="s">
        <v>1046</v>
      </c>
      <c r="D321" s="208" t="s">
        <v>121</v>
      </c>
      <c r="E321" s="209" t="s">
        <v>1047</v>
      </c>
      <c r="F321" s="210" t="s">
        <v>1048</v>
      </c>
      <c r="G321" s="211" t="s">
        <v>124</v>
      </c>
      <c r="H321" s="212">
        <v>5</v>
      </c>
      <c r="I321" s="213"/>
      <c r="J321" s="214">
        <f>ROUND(I321*H321,2)</f>
        <v>0</v>
      </c>
      <c r="K321" s="210" t="s">
        <v>125</v>
      </c>
      <c r="L321" s="42"/>
      <c r="M321" s="215" t="s">
        <v>20</v>
      </c>
      <c r="N321" s="216" t="s">
        <v>46</v>
      </c>
      <c r="O321" s="82"/>
      <c r="P321" s="217">
        <f>O321*H321</f>
        <v>0</v>
      </c>
      <c r="Q321" s="217">
        <v>0</v>
      </c>
      <c r="R321" s="217">
        <f>Q321*H321</f>
        <v>0</v>
      </c>
      <c r="S321" s="217">
        <v>0</v>
      </c>
      <c r="T321" s="218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19" t="s">
        <v>872</v>
      </c>
      <c r="AT321" s="219" t="s">
        <v>121</v>
      </c>
      <c r="AU321" s="219" t="s">
        <v>22</v>
      </c>
      <c r="AY321" s="15" t="s">
        <v>127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15" t="s">
        <v>22</v>
      </c>
      <c r="BK321" s="220">
        <f>ROUND(I321*H321,2)</f>
        <v>0</v>
      </c>
      <c r="BL321" s="15" t="s">
        <v>872</v>
      </c>
      <c r="BM321" s="219" t="s">
        <v>1049</v>
      </c>
    </row>
    <row r="322" s="2" customFormat="1" ht="24" customHeight="1">
      <c r="A322" s="36"/>
      <c r="B322" s="37"/>
      <c r="C322" s="208" t="s">
        <v>1050</v>
      </c>
      <c r="D322" s="208" t="s">
        <v>121</v>
      </c>
      <c r="E322" s="209" t="s">
        <v>1051</v>
      </c>
      <c r="F322" s="210" t="s">
        <v>1052</v>
      </c>
      <c r="G322" s="211" t="s">
        <v>124</v>
      </c>
      <c r="H322" s="212">
        <v>5</v>
      </c>
      <c r="I322" s="213"/>
      <c r="J322" s="214">
        <f>ROUND(I322*H322,2)</f>
        <v>0</v>
      </c>
      <c r="K322" s="210" t="s">
        <v>125</v>
      </c>
      <c r="L322" s="42"/>
      <c r="M322" s="215" t="s">
        <v>20</v>
      </c>
      <c r="N322" s="216" t="s">
        <v>46</v>
      </c>
      <c r="O322" s="82"/>
      <c r="P322" s="217">
        <f>O322*H322</f>
        <v>0</v>
      </c>
      <c r="Q322" s="217">
        <v>0</v>
      </c>
      <c r="R322" s="217">
        <f>Q322*H322</f>
        <v>0</v>
      </c>
      <c r="S322" s="217">
        <v>0</v>
      </c>
      <c r="T322" s="218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19" t="s">
        <v>872</v>
      </c>
      <c r="AT322" s="219" t="s">
        <v>121</v>
      </c>
      <c r="AU322" s="219" t="s">
        <v>22</v>
      </c>
      <c r="AY322" s="15" t="s">
        <v>127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5" t="s">
        <v>22</v>
      </c>
      <c r="BK322" s="220">
        <f>ROUND(I322*H322,2)</f>
        <v>0</v>
      </c>
      <c r="BL322" s="15" t="s">
        <v>872</v>
      </c>
      <c r="BM322" s="219" t="s">
        <v>1053</v>
      </c>
    </row>
    <row r="323" s="2" customFormat="1" ht="24" customHeight="1">
      <c r="A323" s="36"/>
      <c r="B323" s="37"/>
      <c r="C323" s="208" t="s">
        <v>1054</v>
      </c>
      <c r="D323" s="208" t="s">
        <v>121</v>
      </c>
      <c r="E323" s="209" t="s">
        <v>1055</v>
      </c>
      <c r="F323" s="210" t="s">
        <v>1056</v>
      </c>
      <c r="G323" s="211" t="s">
        <v>124</v>
      </c>
      <c r="H323" s="212">
        <v>5</v>
      </c>
      <c r="I323" s="213"/>
      <c r="J323" s="214">
        <f>ROUND(I323*H323,2)</f>
        <v>0</v>
      </c>
      <c r="K323" s="210" t="s">
        <v>125</v>
      </c>
      <c r="L323" s="42"/>
      <c r="M323" s="247" t="s">
        <v>20</v>
      </c>
      <c r="N323" s="248" t="s">
        <v>46</v>
      </c>
      <c r="O323" s="249"/>
      <c r="P323" s="250">
        <f>O323*H323</f>
        <v>0</v>
      </c>
      <c r="Q323" s="250">
        <v>0</v>
      </c>
      <c r="R323" s="250">
        <f>Q323*H323</f>
        <v>0</v>
      </c>
      <c r="S323" s="250">
        <v>0</v>
      </c>
      <c r="T323" s="251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19" t="s">
        <v>872</v>
      </c>
      <c r="AT323" s="219" t="s">
        <v>121</v>
      </c>
      <c r="AU323" s="219" t="s">
        <v>22</v>
      </c>
      <c r="AY323" s="15" t="s">
        <v>127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15" t="s">
        <v>22</v>
      </c>
      <c r="BK323" s="220">
        <f>ROUND(I323*H323,2)</f>
        <v>0</v>
      </c>
      <c r="BL323" s="15" t="s">
        <v>872</v>
      </c>
      <c r="BM323" s="219" t="s">
        <v>1057</v>
      </c>
    </row>
    <row r="324" s="2" customFormat="1" ht="6.96" customHeight="1">
      <c r="A324" s="36"/>
      <c r="B324" s="57"/>
      <c r="C324" s="58"/>
      <c r="D324" s="58"/>
      <c r="E324" s="58"/>
      <c r="F324" s="58"/>
      <c r="G324" s="58"/>
      <c r="H324" s="58"/>
      <c r="I324" s="173"/>
      <c r="J324" s="58"/>
      <c r="K324" s="58"/>
      <c r="L324" s="42"/>
      <c r="M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</row>
  </sheetData>
  <sheetProtection sheet="1" autoFilter="0" formatColumns="0" formatRows="0" objects="1" scenarios="1" spinCount="100000" saltValue="D+HR0/i9Yl41zajMeV02KJSFC61a691ea9PXoKh2vlS+uvBGNs6DVPuwQZUojHhpcn+su27Rp+mxy9YdLp+6dA==" hashValue="SgWc58PzyJIQtNKRt5Abww+MVBQnL+S5bhmkI/B5Rwct9toFbrnzxCn0EwX7CTpI0Ic87414UHM3/1onhzYTIA==" algorithmName="SHA-512" password="CC35"/>
  <autoFilter ref="C87:K3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83</v>
      </c>
    </row>
    <row r="4" s="1" customFormat="1" ht="24.96" customHeight="1">
      <c r="B4" s="18"/>
      <c r="D4" s="140" t="s">
        <v>95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stavby'!K6</f>
        <v>Údržba, opravy a odstraňování závad u SSZT 2020 - SSZT Praha západ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96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97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98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1058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19</v>
      </c>
      <c r="E13" s="36"/>
      <c r="F13" s="131" t="s">
        <v>20</v>
      </c>
      <c r="G13" s="36"/>
      <c r="H13" s="36"/>
      <c r="I13" s="147" t="s">
        <v>21</v>
      </c>
      <c r="J13" s="131" t="s">
        <v>20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23</v>
      </c>
      <c r="E14" s="36"/>
      <c r="F14" s="131" t="s">
        <v>24</v>
      </c>
      <c r="G14" s="36"/>
      <c r="H14" s="36"/>
      <c r="I14" s="147" t="s">
        <v>25</v>
      </c>
      <c r="J14" s="148" t="str">
        <f>'Rekapitulace stavby'!AN8</f>
        <v>22. 10. 2019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29</v>
      </c>
      <c r="E16" s="36"/>
      <c r="F16" s="36"/>
      <c r="G16" s="36"/>
      <c r="H16" s="36"/>
      <c r="I16" s="147" t="s">
        <v>30</v>
      </c>
      <c r="J16" s="131" t="s">
        <v>20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31</v>
      </c>
      <c r="F17" s="36"/>
      <c r="G17" s="36"/>
      <c r="H17" s="36"/>
      <c r="I17" s="147" t="s">
        <v>32</v>
      </c>
      <c r="J17" s="131" t="s">
        <v>20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33</v>
      </c>
      <c r="E19" s="36"/>
      <c r="F19" s="36"/>
      <c r="G19" s="36"/>
      <c r="H19" s="36"/>
      <c r="I19" s="147" t="s">
        <v>30</v>
      </c>
      <c r="J19" s="31" t="str">
        <f>'Rekapitulace stavby'!AN13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7" t="s">
        <v>32</v>
      </c>
      <c r="J20" s="31" t="str">
        <f>'Rekapitulace stavby'!AN14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35</v>
      </c>
      <c r="E22" s="36"/>
      <c r="F22" s="36"/>
      <c r="G22" s="36"/>
      <c r="H22" s="36"/>
      <c r="I22" s="147" t="s">
        <v>30</v>
      </c>
      <c r="J22" s="131" t="s">
        <v>20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36</v>
      </c>
      <c r="F23" s="36"/>
      <c r="G23" s="36"/>
      <c r="H23" s="36"/>
      <c r="I23" s="147" t="s">
        <v>32</v>
      </c>
      <c r="J23" s="131" t="s">
        <v>20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38</v>
      </c>
      <c r="E25" s="36"/>
      <c r="F25" s="36"/>
      <c r="G25" s="36"/>
      <c r="H25" s="36"/>
      <c r="I25" s="147" t="s">
        <v>30</v>
      </c>
      <c r="J25" s="131" t="s">
        <v>20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7" t="s">
        <v>32</v>
      </c>
      <c r="J26" s="131" t="s">
        <v>20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39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51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41</v>
      </c>
      <c r="E32" s="36"/>
      <c r="F32" s="36"/>
      <c r="G32" s="36"/>
      <c r="H32" s="36"/>
      <c r="I32" s="144"/>
      <c r="J32" s="157">
        <f>ROUND(J85,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43</v>
      </c>
      <c r="G34" s="36"/>
      <c r="H34" s="36"/>
      <c r="I34" s="159" t="s">
        <v>42</v>
      </c>
      <c r="J34" s="158" t="s">
        <v>44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45</v>
      </c>
      <c r="E35" s="142" t="s">
        <v>46</v>
      </c>
      <c r="F35" s="161">
        <f>ROUND((SUM(BE85:BE120)),  2)</f>
        <v>0</v>
      </c>
      <c r="G35" s="36"/>
      <c r="H35" s="36"/>
      <c r="I35" s="162">
        <v>0.20999999999999999</v>
      </c>
      <c r="J35" s="161">
        <f>ROUND(((SUM(BE85:BE120))*I35),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47</v>
      </c>
      <c r="F36" s="161">
        <f>ROUND((SUM(BF85:BF120)),  2)</f>
        <v>0</v>
      </c>
      <c r="G36" s="36"/>
      <c r="H36" s="36"/>
      <c r="I36" s="162">
        <v>0.14999999999999999</v>
      </c>
      <c r="J36" s="161">
        <f>ROUND(((SUM(BF85:BF120))*I36),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48</v>
      </c>
      <c r="F37" s="161">
        <f>ROUND((SUM(BG85:BG120)),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49</v>
      </c>
      <c r="F38" s="161">
        <f>ROUND((SUM(BH85:BH120)),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50</v>
      </c>
      <c r="F39" s="161">
        <f>ROUND((SUM(BI85:BI120)),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100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Údržba, opravy a odstraňování závad u SSZT 2020 - SSZT Praha západ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96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97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98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PS-02 - stavební práce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23</v>
      </c>
      <c r="D56" s="38"/>
      <c r="E56" s="38"/>
      <c r="F56" s="25" t="str">
        <f>F14</f>
        <v>Praha a Středočeský kraj</v>
      </c>
      <c r="G56" s="38"/>
      <c r="H56" s="38"/>
      <c r="I56" s="147" t="s">
        <v>25</v>
      </c>
      <c r="J56" s="70" t="str">
        <f>IF(J14="","",J14)</f>
        <v>22. 10. 2019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29</v>
      </c>
      <c r="D58" s="38"/>
      <c r="E58" s="38"/>
      <c r="F58" s="25" t="str">
        <f>E17</f>
        <v>Jiří Kejkula</v>
      </c>
      <c r="G58" s="38"/>
      <c r="H58" s="38"/>
      <c r="I58" s="147" t="s">
        <v>35</v>
      </c>
      <c r="J58" s="34" t="str">
        <f>E23</f>
        <v>Zdeněk Hron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33</v>
      </c>
      <c r="D59" s="38"/>
      <c r="E59" s="38"/>
      <c r="F59" s="25" t="str">
        <f>IF(E20="","",E20)</f>
        <v>Vyplň údaj</v>
      </c>
      <c r="G59" s="38"/>
      <c r="H59" s="38"/>
      <c r="I59" s="147" t="s">
        <v>38</v>
      </c>
      <c r="J59" s="34" t="str">
        <f>E26</f>
        <v>Zdeněk Hron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101</v>
      </c>
      <c r="D61" s="179"/>
      <c r="E61" s="179"/>
      <c r="F61" s="179"/>
      <c r="G61" s="179"/>
      <c r="H61" s="179"/>
      <c r="I61" s="180"/>
      <c r="J61" s="181" t="s">
        <v>102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73</v>
      </c>
      <c r="D63" s="38"/>
      <c r="E63" s="38"/>
      <c r="F63" s="38"/>
      <c r="G63" s="38"/>
      <c r="H63" s="38"/>
      <c r="I63" s="144"/>
      <c r="J63" s="100">
        <f>J85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103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144"/>
      <c r="J64" s="38"/>
      <c r="K64" s="38"/>
      <c r="L64" s="14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173"/>
      <c r="J65" s="58"/>
      <c r="K65" s="58"/>
      <c r="L65" s="14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176"/>
      <c r="J69" s="60"/>
      <c r="K69" s="60"/>
      <c r="L69" s="14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107</v>
      </c>
      <c r="D70" s="38"/>
      <c r="E70" s="38"/>
      <c r="F70" s="38"/>
      <c r="G70" s="38"/>
      <c r="H70" s="38"/>
      <c r="I70" s="144"/>
      <c r="J70" s="38"/>
      <c r="K70" s="38"/>
      <c r="L70" s="14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144"/>
      <c r="J71" s="38"/>
      <c r="K71" s="38"/>
      <c r="L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144"/>
      <c r="J72" s="38"/>
      <c r="K72" s="38"/>
      <c r="L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77" t="str">
        <f>E7</f>
        <v>Údržba, opravy a odstraňování závad u SSZT 2020 - SSZT Praha západ</v>
      </c>
      <c r="F73" s="30"/>
      <c r="G73" s="30"/>
      <c r="H73" s="30"/>
      <c r="I73" s="144"/>
      <c r="J73" s="38"/>
      <c r="K73" s="38"/>
      <c r="L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96</v>
      </c>
      <c r="D74" s="20"/>
      <c r="E74" s="20"/>
      <c r="F74" s="20"/>
      <c r="G74" s="20"/>
      <c r="H74" s="20"/>
      <c r="I74" s="136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77" t="s">
        <v>97</v>
      </c>
      <c r="F75" s="38"/>
      <c r="G75" s="38"/>
      <c r="H75" s="38"/>
      <c r="I75" s="144"/>
      <c r="J75" s="38"/>
      <c r="K75" s="3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98</v>
      </c>
      <c r="D76" s="38"/>
      <c r="E76" s="38"/>
      <c r="F76" s="38"/>
      <c r="G76" s="38"/>
      <c r="H76" s="38"/>
      <c r="I76" s="144"/>
      <c r="J76" s="38"/>
      <c r="K76" s="38"/>
      <c r="L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PS-02 - stavební práce</v>
      </c>
      <c r="F77" s="38"/>
      <c r="G77" s="38"/>
      <c r="H77" s="38"/>
      <c r="I77" s="144"/>
      <c r="J77" s="38"/>
      <c r="K77" s="38"/>
      <c r="L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44"/>
      <c r="J78" s="38"/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23</v>
      </c>
      <c r="D79" s="38"/>
      <c r="E79" s="38"/>
      <c r="F79" s="25" t="str">
        <f>F14</f>
        <v>Praha a Středočeský kraj</v>
      </c>
      <c r="G79" s="38"/>
      <c r="H79" s="38"/>
      <c r="I79" s="147" t="s">
        <v>25</v>
      </c>
      <c r="J79" s="70" t="str">
        <f>IF(J14="","",J14)</f>
        <v>22. 10. 2019</v>
      </c>
      <c r="K79" s="38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144"/>
      <c r="J80" s="38"/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E17</f>
        <v>Jiří Kejkula</v>
      </c>
      <c r="G81" s="38"/>
      <c r="H81" s="38"/>
      <c r="I81" s="147" t="s">
        <v>35</v>
      </c>
      <c r="J81" s="34" t="str">
        <f>E23</f>
        <v>Zdeněk Hron</v>
      </c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33</v>
      </c>
      <c r="D82" s="38"/>
      <c r="E82" s="38"/>
      <c r="F82" s="25" t="str">
        <f>IF(E20="","",E20)</f>
        <v>Vyplň údaj</v>
      </c>
      <c r="G82" s="38"/>
      <c r="H82" s="38"/>
      <c r="I82" s="147" t="s">
        <v>38</v>
      </c>
      <c r="J82" s="34" t="str">
        <f>E26</f>
        <v>Zdeněk Hron</v>
      </c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144"/>
      <c r="J83" s="38"/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96"/>
      <c r="B84" s="197"/>
      <c r="C84" s="198" t="s">
        <v>108</v>
      </c>
      <c r="D84" s="199" t="s">
        <v>60</v>
      </c>
      <c r="E84" s="199" t="s">
        <v>56</v>
      </c>
      <c r="F84" s="199" t="s">
        <v>57</v>
      </c>
      <c r="G84" s="199" t="s">
        <v>109</v>
      </c>
      <c r="H84" s="199" t="s">
        <v>110</v>
      </c>
      <c r="I84" s="200" t="s">
        <v>111</v>
      </c>
      <c r="J84" s="199" t="s">
        <v>102</v>
      </c>
      <c r="K84" s="201" t="s">
        <v>112</v>
      </c>
      <c r="L84" s="202"/>
      <c r="M84" s="90" t="s">
        <v>20</v>
      </c>
      <c r="N84" s="91" t="s">
        <v>45</v>
      </c>
      <c r="O84" s="91" t="s">
        <v>113</v>
      </c>
      <c r="P84" s="91" t="s">
        <v>114</v>
      </c>
      <c r="Q84" s="91" t="s">
        <v>115</v>
      </c>
      <c r="R84" s="91" t="s">
        <v>116</v>
      </c>
      <c r="S84" s="91" t="s">
        <v>117</v>
      </c>
      <c r="T84" s="92" t="s">
        <v>118</v>
      </c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196"/>
    </row>
    <row r="85" s="2" customFormat="1" ht="22.8" customHeight="1">
      <c r="A85" s="36"/>
      <c r="B85" s="37"/>
      <c r="C85" s="97" t="s">
        <v>119</v>
      </c>
      <c r="D85" s="38"/>
      <c r="E85" s="38"/>
      <c r="F85" s="38"/>
      <c r="G85" s="38"/>
      <c r="H85" s="38"/>
      <c r="I85" s="144"/>
      <c r="J85" s="203">
        <f>BK85</f>
        <v>0</v>
      </c>
      <c r="K85" s="38"/>
      <c r="L85" s="42"/>
      <c r="M85" s="93"/>
      <c r="N85" s="204"/>
      <c r="O85" s="94"/>
      <c r="P85" s="205">
        <f>SUM(P86:P120)</f>
        <v>0</v>
      </c>
      <c r="Q85" s="94"/>
      <c r="R85" s="205">
        <f>SUM(R86:R120)</f>
        <v>43.150045388800002</v>
      </c>
      <c r="S85" s="94"/>
      <c r="T85" s="206">
        <f>SUM(T86:T120)</f>
        <v>74.879999999999995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103</v>
      </c>
      <c r="BK85" s="207">
        <f>SUM(BK86:BK120)</f>
        <v>0</v>
      </c>
    </row>
    <row r="86" s="2" customFormat="1" ht="16.5" customHeight="1">
      <c r="A86" s="36"/>
      <c r="B86" s="37"/>
      <c r="C86" s="208" t="s">
        <v>75</v>
      </c>
      <c r="D86" s="208" t="s">
        <v>121</v>
      </c>
      <c r="E86" s="209" t="s">
        <v>1059</v>
      </c>
      <c r="F86" s="210" t="s">
        <v>1060</v>
      </c>
      <c r="G86" s="211" t="s">
        <v>124</v>
      </c>
      <c r="H86" s="212">
        <v>28</v>
      </c>
      <c r="I86" s="213"/>
      <c r="J86" s="214">
        <f>ROUND(I86*H86,2)</f>
        <v>0</v>
      </c>
      <c r="K86" s="210" t="s">
        <v>1061</v>
      </c>
      <c r="L86" s="42"/>
      <c r="M86" s="215" t="s">
        <v>20</v>
      </c>
      <c r="N86" s="216" t="s">
        <v>46</v>
      </c>
      <c r="O86" s="82"/>
      <c r="P86" s="217">
        <f>O86*H86</f>
        <v>0</v>
      </c>
      <c r="Q86" s="217">
        <v>0.089359999999999995</v>
      </c>
      <c r="R86" s="217">
        <f>Q86*H86</f>
        <v>2.5020799999999999</v>
      </c>
      <c r="S86" s="217">
        <v>0</v>
      </c>
      <c r="T86" s="218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9" t="s">
        <v>126</v>
      </c>
      <c r="AT86" s="219" t="s">
        <v>121</v>
      </c>
      <c r="AU86" s="219" t="s">
        <v>75</v>
      </c>
      <c r="AY86" s="15" t="s">
        <v>127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5" t="s">
        <v>22</v>
      </c>
      <c r="BK86" s="220">
        <f>ROUND(I86*H86,2)</f>
        <v>0</v>
      </c>
      <c r="BL86" s="15" t="s">
        <v>126</v>
      </c>
      <c r="BM86" s="219" t="s">
        <v>1062</v>
      </c>
    </row>
    <row r="87" s="2" customFormat="1">
      <c r="A87" s="36"/>
      <c r="B87" s="37"/>
      <c r="C87" s="38"/>
      <c r="D87" s="252" t="s">
        <v>1063</v>
      </c>
      <c r="E87" s="38"/>
      <c r="F87" s="253" t="s">
        <v>1064</v>
      </c>
      <c r="G87" s="38"/>
      <c r="H87" s="38"/>
      <c r="I87" s="144"/>
      <c r="J87" s="38"/>
      <c r="K87" s="38"/>
      <c r="L87" s="42"/>
      <c r="M87" s="254"/>
      <c r="N87" s="255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1063</v>
      </c>
      <c r="AU87" s="15" t="s">
        <v>75</v>
      </c>
    </row>
    <row r="88" s="2" customFormat="1" ht="16.5" customHeight="1">
      <c r="A88" s="36"/>
      <c r="B88" s="37"/>
      <c r="C88" s="208" t="s">
        <v>75</v>
      </c>
      <c r="D88" s="208" t="s">
        <v>121</v>
      </c>
      <c r="E88" s="209" t="s">
        <v>1065</v>
      </c>
      <c r="F88" s="210" t="s">
        <v>1066</v>
      </c>
      <c r="G88" s="211" t="s">
        <v>1067</v>
      </c>
      <c r="H88" s="212">
        <v>0.32000000000000001</v>
      </c>
      <c r="I88" s="213"/>
      <c r="J88" s="214">
        <f>ROUND(I88*H88,2)</f>
        <v>0</v>
      </c>
      <c r="K88" s="210" t="s">
        <v>1061</v>
      </c>
      <c r="L88" s="42"/>
      <c r="M88" s="215" t="s">
        <v>20</v>
      </c>
      <c r="N88" s="216" t="s">
        <v>46</v>
      </c>
      <c r="O88" s="82"/>
      <c r="P88" s="217">
        <f>O88*H88</f>
        <v>0</v>
      </c>
      <c r="Q88" s="217">
        <v>1.0591702599999999</v>
      </c>
      <c r="R88" s="217">
        <f>Q88*H88</f>
        <v>0.33893448319999997</v>
      </c>
      <c r="S88" s="217">
        <v>0</v>
      </c>
      <c r="T88" s="21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9" t="s">
        <v>126</v>
      </c>
      <c r="AT88" s="219" t="s">
        <v>121</v>
      </c>
      <c r="AU88" s="219" t="s">
        <v>75</v>
      </c>
      <c r="AY88" s="15" t="s">
        <v>127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5" t="s">
        <v>22</v>
      </c>
      <c r="BK88" s="220">
        <f>ROUND(I88*H88,2)</f>
        <v>0</v>
      </c>
      <c r="BL88" s="15" t="s">
        <v>126</v>
      </c>
      <c r="BM88" s="219" t="s">
        <v>1068</v>
      </c>
    </row>
    <row r="89" s="2" customFormat="1">
      <c r="A89" s="36"/>
      <c r="B89" s="37"/>
      <c r="C89" s="38"/>
      <c r="D89" s="252" t="s">
        <v>1063</v>
      </c>
      <c r="E89" s="38"/>
      <c r="F89" s="253" t="s">
        <v>1069</v>
      </c>
      <c r="G89" s="38"/>
      <c r="H89" s="38"/>
      <c r="I89" s="144"/>
      <c r="J89" s="38"/>
      <c r="K89" s="38"/>
      <c r="L89" s="42"/>
      <c r="M89" s="254"/>
      <c r="N89" s="255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1063</v>
      </c>
      <c r="AU89" s="15" t="s">
        <v>75</v>
      </c>
    </row>
    <row r="90" s="2" customFormat="1" ht="24" customHeight="1">
      <c r="A90" s="36"/>
      <c r="B90" s="37"/>
      <c r="C90" s="208" t="s">
        <v>75</v>
      </c>
      <c r="D90" s="208" t="s">
        <v>121</v>
      </c>
      <c r="E90" s="209" t="s">
        <v>1070</v>
      </c>
      <c r="F90" s="210" t="s">
        <v>1071</v>
      </c>
      <c r="G90" s="211" t="s">
        <v>1072</v>
      </c>
      <c r="H90" s="212">
        <v>20</v>
      </c>
      <c r="I90" s="213"/>
      <c r="J90" s="214">
        <f>ROUND(I90*H90,2)</f>
        <v>0</v>
      </c>
      <c r="K90" s="210" t="s">
        <v>1061</v>
      </c>
      <c r="L90" s="42"/>
      <c r="M90" s="215" t="s">
        <v>20</v>
      </c>
      <c r="N90" s="216" t="s">
        <v>46</v>
      </c>
      <c r="O90" s="82"/>
      <c r="P90" s="217">
        <f>O90*H90</f>
        <v>0</v>
      </c>
      <c r="Q90" s="217">
        <v>0.67488603999999996</v>
      </c>
      <c r="R90" s="217">
        <f>Q90*H90</f>
        <v>13.4977208</v>
      </c>
      <c r="S90" s="217">
        <v>0</v>
      </c>
      <c r="T90" s="218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9" t="s">
        <v>126</v>
      </c>
      <c r="AT90" s="219" t="s">
        <v>121</v>
      </c>
      <c r="AU90" s="219" t="s">
        <v>75</v>
      </c>
      <c r="AY90" s="15" t="s">
        <v>127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5" t="s">
        <v>22</v>
      </c>
      <c r="BK90" s="220">
        <f>ROUND(I90*H90,2)</f>
        <v>0</v>
      </c>
      <c r="BL90" s="15" t="s">
        <v>126</v>
      </c>
      <c r="BM90" s="219" t="s">
        <v>1073</v>
      </c>
    </row>
    <row r="91" s="2" customFormat="1">
      <c r="A91" s="36"/>
      <c r="B91" s="37"/>
      <c r="C91" s="38"/>
      <c r="D91" s="252" t="s">
        <v>1063</v>
      </c>
      <c r="E91" s="38"/>
      <c r="F91" s="253" t="s">
        <v>1074</v>
      </c>
      <c r="G91" s="38"/>
      <c r="H91" s="38"/>
      <c r="I91" s="144"/>
      <c r="J91" s="38"/>
      <c r="K91" s="38"/>
      <c r="L91" s="42"/>
      <c r="M91" s="254"/>
      <c r="N91" s="255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1063</v>
      </c>
      <c r="AU91" s="15" t="s">
        <v>75</v>
      </c>
    </row>
    <row r="92" s="2" customFormat="1" ht="16.5" customHeight="1">
      <c r="A92" s="36"/>
      <c r="B92" s="37"/>
      <c r="C92" s="208" t="s">
        <v>75</v>
      </c>
      <c r="D92" s="208" t="s">
        <v>121</v>
      </c>
      <c r="E92" s="209" t="s">
        <v>1075</v>
      </c>
      <c r="F92" s="210" t="s">
        <v>1076</v>
      </c>
      <c r="G92" s="211" t="s">
        <v>1077</v>
      </c>
      <c r="H92" s="212">
        <v>6.4000000000000004</v>
      </c>
      <c r="I92" s="213"/>
      <c r="J92" s="214">
        <f>ROUND(I92*H92,2)</f>
        <v>0</v>
      </c>
      <c r="K92" s="210" t="s">
        <v>1061</v>
      </c>
      <c r="L92" s="42"/>
      <c r="M92" s="215" t="s">
        <v>20</v>
      </c>
      <c r="N92" s="216" t="s">
        <v>46</v>
      </c>
      <c r="O92" s="82"/>
      <c r="P92" s="217">
        <f>O92*H92</f>
        <v>0</v>
      </c>
      <c r="Q92" s="217">
        <v>2.4532922039999998</v>
      </c>
      <c r="R92" s="217">
        <f>Q92*H92</f>
        <v>15.7010701056</v>
      </c>
      <c r="S92" s="217">
        <v>0</v>
      </c>
      <c r="T92" s="218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9" t="s">
        <v>126</v>
      </c>
      <c r="AT92" s="219" t="s">
        <v>121</v>
      </c>
      <c r="AU92" s="219" t="s">
        <v>75</v>
      </c>
      <c r="AY92" s="15" t="s">
        <v>127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5" t="s">
        <v>22</v>
      </c>
      <c r="BK92" s="220">
        <f>ROUND(I92*H92,2)</f>
        <v>0</v>
      </c>
      <c r="BL92" s="15" t="s">
        <v>126</v>
      </c>
      <c r="BM92" s="219" t="s">
        <v>1078</v>
      </c>
    </row>
    <row r="93" s="2" customFormat="1">
      <c r="A93" s="36"/>
      <c r="B93" s="37"/>
      <c r="C93" s="38"/>
      <c r="D93" s="252" t="s">
        <v>1063</v>
      </c>
      <c r="E93" s="38"/>
      <c r="F93" s="253" t="s">
        <v>1079</v>
      </c>
      <c r="G93" s="38"/>
      <c r="H93" s="38"/>
      <c r="I93" s="144"/>
      <c r="J93" s="38"/>
      <c r="K93" s="38"/>
      <c r="L93" s="42"/>
      <c r="M93" s="254"/>
      <c r="N93" s="255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1063</v>
      </c>
      <c r="AU93" s="15" t="s">
        <v>75</v>
      </c>
    </row>
    <row r="94" s="2" customFormat="1" ht="36" customHeight="1">
      <c r="A94" s="36"/>
      <c r="B94" s="37"/>
      <c r="C94" s="208" t="s">
        <v>75</v>
      </c>
      <c r="D94" s="208" t="s">
        <v>121</v>
      </c>
      <c r="E94" s="209" t="s">
        <v>1080</v>
      </c>
      <c r="F94" s="210" t="s">
        <v>1081</v>
      </c>
      <c r="G94" s="211" t="s">
        <v>124</v>
      </c>
      <c r="H94" s="212">
        <v>32</v>
      </c>
      <c r="I94" s="213"/>
      <c r="J94" s="214">
        <f>ROUND(I94*H94,2)</f>
        <v>0</v>
      </c>
      <c r="K94" s="210" t="s">
        <v>1061</v>
      </c>
      <c r="L94" s="42"/>
      <c r="M94" s="215" t="s">
        <v>20</v>
      </c>
      <c r="N94" s="216" t="s">
        <v>46</v>
      </c>
      <c r="O94" s="82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9" t="s">
        <v>126</v>
      </c>
      <c r="AT94" s="219" t="s">
        <v>121</v>
      </c>
      <c r="AU94" s="219" t="s">
        <v>75</v>
      </c>
      <c r="AY94" s="15" t="s">
        <v>127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5" t="s">
        <v>22</v>
      </c>
      <c r="BK94" s="220">
        <f>ROUND(I94*H94,2)</f>
        <v>0</v>
      </c>
      <c r="BL94" s="15" t="s">
        <v>126</v>
      </c>
      <c r="BM94" s="219" t="s">
        <v>1082</v>
      </c>
    </row>
    <row r="95" s="2" customFormat="1">
      <c r="A95" s="36"/>
      <c r="B95" s="37"/>
      <c r="C95" s="38"/>
      <c r="D95" s="252" t="s">
        <v>1063</v>
      </c>
      <c r="E95" s="38"/>
      <c r="F95" s="253" t="s">
        <v>1083</v>
      </c>
      <c r="G95" s="38"/>
      <c r="H95" s="38"/>
      <c r="I95" s="144"/>
      <c r="J95" s="38"/>
      <c r="K95" s="38"/>
      <c r="L95" s="42"/>
      <c r="M95" s="254"/>
      <c r="N95" s="255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1063</v>
      </c>
      <c r="AU95" s="15" t="s">
        <v>75</v>
      </c>
    </row>
    <row r="96" s="2" customFormat="1" ht="36" customHeight="1">
      <c r="A96" s="36"/>
      <c r="B96" s="37"/>
      <c r="C96" s="208" t="s">
        <v>75</v>
      </c>
      <c r="D96" s="208" t="s">
        <v>121</v>
      </c>
      <c r="E96" s="209" t="s">
        <v>1084</v>
      </c>
      <c r="F96" s="210" t="s">
        <v>1085</v>
      </c>
      <c r="G96" s="211" t="s">
        <v>124</v>
      </c>
      <c r="H96" s="212">
        <v>12</v>
      </c>
      <c r="I96" s="213"/>
      <c r="J96" s="214">
        <f>ROUND(I96*H96,2)</f>
        <v>0</v>
      </c>
      <c r="K96" s="210" t="s">
        <v>1061</v>
      </c>
      <c r="L96" s="42"/>
      <c r="M96" s="215" t="s">
        <v>20</v>
      </c>
      <c r="N96" s="216" t="s">
        <v>46</v>
      </c>
      <c r="O96" s="82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9" t="s">
        <v>126</v>
      </c>
      <c r="AT96" s="219" t="s">
        <v>121</v>
      </c>
      <c r="AU96" s="219" t="s">
        <v>75</v>
      </c>
      <c r="AY96" s="15" t="s">
        <v>127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5" t="s">
        <v>22</v>
      </c>
      <c r="BK96" s="220">
        <f>ROUND(I96*H96,2)</f>
        <v>0</v>
      </c>
      <c r="BL96" s="15" t="s">
        <v>126</v>
      </c>
      <c r="BM96" s="219" t="s">
        <v>1086</v>
      </c>
    </row>
    <row r="97" s="2" customFormat="1">
      <c r="A97" s="36"/>
      <c r="B97" s="37"/>
      <c r="C97" s="38"/>
      <c r="D97" s="252" t="s">
        <v>1063</v>
      </c>
      <c r="E97" s="38"/>
      <c r="F97" s="253" t="s">
        <v>1083</v>
      </c>
      <c r="G97" s="38"/>
      <c r="H97" s="38"/>
      <c r="I97" s="144"/>
      <c r="J97" s="38"/>
      <c r="K97" s="38"/>
      <c r="L97" s="42"/>
      <c r="M97" s="254"/>
      <c r="N97" s="255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1063</v>
      </c>
      <c r="AU97" s="15" t="s">
        <v>75</v>
      </c>
    </row>
    <row r="98" s="2" customFormat="1" ht="36" customHeight="1">
      <c r="A98" s="36"/>
      <c r="B98" s="37"/>
      <c r="C98" s="208" t="s">
        <v>75</v>
      </c>
      <c r="D98" s="208" t="s">
        <v>121</v>
      </c>
      <c r="E98" s="209" t="s">
        <v>1087</v>
      </c>
      <c r="F98" s="210" t="s">
        <v>1088</v>
      </c>
      <c r="G98" s="211" t="s">
        <v>124</v>
      </c>
      <c r="H98" s="212">
        <v>16</v>
      </c>
      <c r="I98" s="213"/>
      <c r="J98" s="214">
        <f>ROUND(I98*H98,2)</f>
        <v>0</v>
      </c>
      <c r="K98" s="210" t="s">
        <v>1061</v>
      </c>
      <c r="L98" s="42"/>
      <c r="M98" s="215" t="s">
        <v>20</v>
      </c>
      <c r="N98" s="216" t="s">
        <v>46</v>
      </c>
      <c r="O98" s="82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9" t="s">
        <v>126</v>
      </c>
      <c r="AT98" s="219" t="s">
        <v>121</v>
      </c>
      <c r="AU98" s="219" t="s">
        <v>75</v>
      </c>
      <c r="AY98" s="15" t="s">
        <v>127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5" t="s">
        <v>22</v>
      </c>
      <c r="BK98" s="220">
        <f>ROUND(I98*H98,2)</f>
        <v>0</v>
      </c>
      <c r="BL98" s="15" t="s">
        <v>126</v>
      </c>
      <c r="BM98" s="219" t="s">
        <v>1089</v>
      </c>
    </row>
    <row r="99" s="2" customFormat="1">
      <c r="A99" s="36"/>
      <c r="B99" s="37"/>
      <c r="C99" s="38"/>
      <c r="D99" s="252" t="s">
        <v>1063</v>
      </c>
      <c r="E99" s="38"/>
      <c r="F99" s="253" t="s">
        <v>1083</v>
      </c>
      <c r="G99" s="38"/>
      <c r="H99" s="38"/>
      <c r="I99" s="144"/>
      <c r="J99" s="38"/>
      <c r="K99" s="38"/>
      <c r="L99" s="42"/>
      <c r="M99" s="254"/>
      <c r="N99" s="255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1063</v>
      </c>
      <c r="AU99" s="15" t="s">
        <v>75</v>
      </c>
    </row>
    <row r="100" s="2" customFormat="1" ht="36" customHeight="1">
      <c r="A100" s="36"/>
      <c r="B100" s="37"/>
      <c r="C100" s="208" t="s">
        <v>75</v>
      </c>
      <c r="D100" s="208" t="s">
        <v>121</v>
      </c>
      <c r="E100" s="209" t="s">
        <v>1090</v>
      </c>
      <c r="F100" s="210" t="s">
        <v>1091</v>
      </c>
      <c r="G100" s="211" t="s">
        <v>1077</v>
      </c>
      <c r="H100" s="212">
        <v>20</v>
      </c>
      <c r="I100" s="213"/>
      <c r="J100" s="214">
        <f>ROUND(I100*H100,2)</f>
        <v>0</v>
      </c>
      <c r="K100" s="210" t="s">
        <v>1061</v>
      </c>
      <c r="L100" s="42"/>
      <c r="M100" s="215" t="s">
        <v>20</v>
      </c>
      <c r="N100" s="216" t="s">
        <v>46</v>
      </c>
      <c r="O100" s="82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9" t="s">
        <v>126</v>
      </c>
      <c r="AT100" s="219" t="s">
        <v>121</v>
      </c>
      <c r="AU100" s="219" t="s">
        <v>75</v>
      </c>
      <c r="AY100" s="15" t="s">
        <v>127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5" t="s">
        <v>22</v>
      </c>
      <c r="BK100" s="220">
        <f>ROUND(I100*H100,2)</f>
        <v>0</v>
      </c>
      <c r="BL100" s="15" t="s">
        <v>126</v>
      </c>
      <c r="BM100" s="219" t="s">
        <v>1092</v>
      </c>
    </row>
    <row r="101" s="2" customFormat="1">
      <c r="A101" s="36"/>
      <c r="B101" s="37"/>
      <c r="C101" s="38"/>
      <c r="D101" s="252" t="s">
        <v>1063</v>
      </c>
      <c r="E101" s="38"/>
      <c r="F101" s="253" t="s">
        <v>1083</v>
      </c>
      <c r="G101" s="38"/>
      <c r="H101" s="38"/>
      <c r="I101" s="144"/>
      <c r="J101" s="38"/>
      <c r="K101" s="38"/>
      <c r="L101" s="42"/>
      <c r="M101" s="254"/>
      <c r="N101" s="255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1063</v>
      </c>
      <c r="AU101" s="15" t="s">
        <v>75</v>
      </c>
    </row>
    <row r="102" s="2" customFormat="1" ht="24" customHeight="1">
      <c r="A102" s="36"/>
      <c r="B102" s="37"/>
      <c r="C102" s="208" t="s">
        <v>75</v>
      </c>
      <c r="D102" s="208" t="s">
        <v>121</v>
      </c>
      <c r="E102" s="209" t="s">
        <v>1093</v>
      </c>
      <c r="F102" s="210" t="s">
        <v>1094</v>
      </c>
      <c r="G102" s="211" t="s">
        <v>1077</v>
      </c>
      <c r="H102" s="212">
        <v>148</v>
      </c>
      <c r="I102" s="213"/>
      <c r="J102" s="214">
        <f>ROUND(I102*H102,2)</f>
        <v>0</v>
      </c>
      <c r="K102" s="210" t="s">
        <v>1061</v>
      </c>
      <c r="L102" s="42"/>
      <c r="M102" s="215" t="s">
        <v>20</v>
      </c>
      <c r="N102" s="216" t="s">
        <v>46</v>
      </c>
      <c r="O102" s="82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9" t="s">
        <v>126</v>
      </c>
      <c r="AT102" s="219" t="s">
        <v>121</v>
      </c>
      <c r="AU102" s="219" t="s">
        <v>75</v>
      </c>
      <c r="AY102" s="15" t="s">
        <v>127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5" t="s">
        <v>22</v>
      </c>
      <c r="BK102" s="220">
        <f>ROUND(I102*H102,2)</f>
        <v>0</v>
      </c>
      <c r="BL102" s="15" t="s">
        <v>126</v>
      </c>
      <c r="BM102" s="219" t="s">
        <v>1095</v>
      </c>
    </row>
    <row r="103" s="2" customFormat="1">
      <c r="A103" s="36"/>
      <c r="B103" s="37"/>
      <c r="C103" s="38"/>
      <c r="D103" s="252" t="s">
        <v>1063</v>
      </c>
      <c r="E103" s="38"/>
      <c r="F103" s="253" t="s">
        <v>1096</v>
      </c>
      <c r="G103" s="38"/>
      <c r="H103" s="38"/>
      <c r="I103" s="144"/>
      <c r="J103" s="38"/>
      <c r="K103" s="38"/>
      <c r="L103" s="42"/>
      <c r="M103" s="254"/>
      <c r="N103" s="255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1063</v>
      </c>
      <c r="AU103" s="15" t="s">
        <v>75</v>
      </c>
    </row>
    <row r="104" s="2" customFormat="1" ht="16.5" customHeight="1">
      <c r="A104" s="36"/>
      <c r="B104" s="37"/>
      <c r="C104" s="208" t="s">
        <v>75</v>
      </c>
      <c r="D104" s="208" t="s">
        <v>121</v>
      </c>
      <c r="E104" s="209" t="s">
        <v>1097</v>
      </c>
      <c r="F104" s="210" t="s">
        <v>1098</v>
      </c>
      <c r="G104" s="211" t="s">
        <v>1077</v>
      </c>
      <c r="H104" s="212">
        <v>120</v>
      </c>
      <c r="I104" s="213"/>
      <c r="J104" s="214">
        <f>ROUND(I104*H104,2)</f>
        <v>0</v>
      </c>
      <c r="K104" s="210" t="s">
        <v>1061</v>
      </c>
      <c r="L104" s="42"/>
      <c r="M104" s="215" t="s">
        <v>20</v>
      </c>
      <c r="N104" s="216" t="s">
        <v>46</v>
      </c>
      <c r="O104" s="82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9" t="s">
        <v>126</v>
      </c>
      <c r="AT104" s="219" t="s">
        <v>121</v>
      </c>
      <c r="AU104" s="219" t="s">
        <v>75</v>
      </c>
      <c r="AY104" s="15" t="s">
        <v>127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5" t="s">
        <v>22</v>
      </c>
      <c r="BK104" s="220">
        <f>ROUND(I104*H104,2)</f>
        <v>0</v>
      </c>
      <c r="BL104" s="15" t="s">
        <v>126</v>
      </c>
      <c r="BM104" s="219" t="s">
        <v>1099</v>
      </c>
    </row>
    <row r="105" s="2" customFormat="1">
      <c r="A105" s="36"/>
      <c r="B105" s="37"/>
      <c r="C105" s="38"/>
      <c r="D105" s="252" t="s">
        <v>1063</v>
      </c>
      <c r="E105" s="38"/>
      <c r="F105" s="253" t="s">
        <v>1100</v>
      </c>
      <c r="G105" s="38"/>
      <c r="H105" s="38"/>
      <c r="I105" s="144"/>
      <c r="J105" s="38"/>
      <c r="K105" s="38"/>
      <c r="L105" s="42"/>
      <c r="M105" s="254"/>
      <c r="N105" s="255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1063</v>
      </c>
      <c r="AU105" s="15" t="s">
        <v>75</v>
      </c>
    </row>
    <row r="106" s="2" customFormat="1" ht="24" customHeight="1">
      <c r="A106" s="36"/>
      <c r="B106" s="37"/>
      <c r="C106" s="208" t="s">
        <v>75</v>
      </c>
      <c r="D106" s="208" t="s">
        <v>121</v>
      </c>
      <c r="E106" s="209" t="s">
        <v>1101</v>
      </c>
      <c r="F106" s="210" t="s">
        <v>1102</v>
      </c>
      <c r="G106" s="211" t="s">
        <v>156</v>
      </c>
      <c r="H106" s="212">
        <v>540</v>
      </c>
      <c r="I106" s="213"/>
      <c r="J106" s="214">
        <f>ROUND(I106*H106,2)</f>
        <v>0</v>
      </c>
      <c r="K106" s="210" t="s">
        <v>1061</v>
      </c>
      <c r="L106" s="42"/>
      <c r="M106" s="215" t="s">
        <v>20</v>
      </c>
      <c r="N106" s="216" t="s">
        <v>46</v>
      </c>
      <c r="O106" s="82"/>
      <c r="P106" s="217">
        <f>O106*H106</f>
        <v>0</v>
      </c>
      <c r="Q106" s="217">
        <v>0.00013999999999999999</v>
      </c>
      <c r="R106" s="217">
        <f>Q106*H106</f>
        <v>0.075599999999999987</v>
      </c>
      <c r="S106" s="217">
        <v>0</v>
      </c>
      <c r="T106" s="218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9" t="s">
        <v>126</v>
      </c>
      <c r="AT106" s="219" t="s">
        <v>121</v>
      </c>
      <c r="AU106" s="219" t="s">
        <v>75</v>
      </c>
      <c r="AY106" s="15" t="s">
        <v>127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5" t="s">
        <v>22</v>
      </c>
      <c r="BK106" s="220">
        <f>ROUND(I106*H106,2)</f>
        <v>0</v>
      </c>
      <c r="BL106" s="15" t="s">
        <v>126</v>
      </c>
      <c r="BM106" s="219" t="s">
        <v>1103</v>
      </c>
    </row>
    <row r="107" s="2" customFormat="1">
      <c r="A107" s="36"/>
      <c r="B107" s="37"/>
      <c r="C107" s="38"/>
      <c r="D107" s="252" t="s">
        <v>1063</v>
      </c>
      <c r="E107" s="38"/>
      <c r="F107" s="253" t="s">
        <v>1104</v>
      </c>
      <c r="G107" s="38"/>
      <c r="H107" s="38"/>
      <c r="I107" s="144"/>
      <c r="J107" s="38"/>
      <c r="K107" s="38"/>
      <c r="L107" s="42"/>
      <c r="M107" s="254"/>
      <c r="N107" s="255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1063</v>
      </c>
      <c r="AU107" s="15" t="s">
        <v>75</v>
      </c>
    </row>
    <row r="108" s="2" customFormat="1" ht="24" customHeight="1">
      <c r="A108" s="36"/>
      <c r="B108" s="37"/>
      <c r="C108" s="208" t="s">
        <v>75</v>
      </c>
      <c r="D108" s="208" t="s">
        <v>121</v>
      </c>
      <c r="E108" s="209" t="s">
        <v>1105</v>
      </c>
      <c r="F108" s="210" t="s">
        <v>1106</v>
      </c>
      <c r="G108" s="211" t="s">
        <v>1072</v>
      </c>
      <c r="H108" s="212">
        <v>108</v>
      </c>
      <c r="I108" s="213"/>
      <c r="J108" s="214">
        <f>ROUND(I108*H108,2)</f>
        <v>0</v>
      </c>
      <c r="K108" s="210" t="s">
        <v>1061</v>
      </c>
      <c r="L108" s="42"/>
      <c r="M108" s="215" t="s">
        <v>20</v>
      </c>
      <c r="N108" s="216" t="s">
        <v>46</v>
      </c>
      <c r="O108" s="82"/>
      <c r="P108" s="217">
        <f>O108*H108</f>
        <v>0</v>
      </c>
      <c r="Q108" s="217">
        <v>0.083500000000000005</v>
      </c>
      <c r="R108" s="217">
        <f>Q108*H108</f>
        <v>9.0180000000000007</v>
      </c>
      <c r="S108" s="217">
        <v>0</v>
      </c>
      <c r="T108" s="218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9" t="s">
        <v>126</v>
      </c>
      <c r="AT108" s="219" t="s">
        <v>121</v>
      </c>
      <c r="AU108" s="219" t="s">
        <v>75</v>
      </c>
      <c r="AY108" s="15" t="s">
        <v>127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5" t="s">
        <v>22</v>
      </c>
      <c r="BK108" s="220">
        <f>ROUND(I108*H108,2)</f>
        <v>0</v>
      </c>
      <c r="BL108" s="15" t="s">
        <v>126</v>
      </c>
      <c r="BM108" s="219" t="s">
        <v>1107</v>
      </c>
    </row>
    <row r="109" s="2" customFormat="1">
      <c r="A109" s="36"/>
      <c r="B109" s="37"/>
      <c r="C109" s="38"/>
      <c r="D109" s="252" t="s">
        <v>1063</v>
      </c>
      <c r="E109" s="38"/>
      <c r="F109" s="253" t="s">
        <v>1108</v>
      </c>
      <c r="G109" s="38"/>
      <c r="H109" s="38"/>
      <c r="I109" s="144"/>
      <c r="J109" s="38"/>
      <c r="K109" s="38"/>
      <c r="L109" s="42"/>
      <c r="M109" s="254"/>
      <c r="N109" s="255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1063</v>
      </c>
      <c r="AU109" s="15" t="s">
        <v>75</v>
      </c>
    </row>
    <row r="110" s="2" customFormat="1" ht="24" customHeight="1">
      <c r="A110" s="36"/>
      <c r="B110" s="37"/>
      <c r="C110" s="208" t="s">
        <v>75</v>
      </c>
      <c r="D110" s="208" t="s">
        <v>121</v>
      </c>
      <c r="E110" s="209" t="s">
        <v>1109</v>
      </c>
      <c r="F110" s="210" t="s">
        <v>1110</v>
      </c>
      <c r="G110" s="211" t="s">
        <v>1072</v>
      </c>
      <c r="H110" s="212">
        <v>460</v>
      </c>
      <c r="I110" s="213"/>
      <c r="J110" s="214">
        <f>ROUND(I110*H110,2)</f>
        <v>0</v>
      </c>
      <c r="K110" s="210" t="s">
        <v>1061</v>
      </c>
      <c r="L110" s="42"/>
      <c r="M110" s="215" t="s">
        <v>20</v>
      </c>
      <c r="N110" s="216" t="s">
        <v>46</v>
      </c>
      <c r="O110" s="82"/>
      <c r="P110" s="217">
        <f>O110*H110</f>
        <v>0</v>
      </c>
      <c r="Q110" s="217">
        <v>0.0043839999999999999</v>
      </c>
      <c r="R110" s="217">
        <f>Q110*H110</f>
        <v>2.0166399999999998</v>
      </c>
      <c r="S110" s="217">
        <v>0</v>
      </c>
      <c r="T110" s="218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19" t="s">
        <v>126</v>
      </c>
      <c r="AT110" s="219" t="s">
        <v>121</v>
      </c>
      <c r="AU110" s="219" t="s">
        <v>75</v>
      </c>
      <c r="AY110" s="15" t="s">
        <v>127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5" t="s">
        <v>22</v>
      </c>
      <c r="BK110" s="220">
        <f>ROUND(I110*H110,2)</f>
        <v>0</v>
      </c>
      <c r="BL110" s="15" t="s">
        <v>126</v>
      </c>
      <c r="BM110" s="219" t="s">
        <v>1111</v>
      </c>
    </row>
    <row r="111" s="2" customFormat="1">
      <c r="A111" s="36"/>
      <c r="B111" s="37"/>
      <c r="C111" s="38"/>
      <c r="D111" s="252" t="s">
        <v>1063</v>
      </c>
      <c r="E111" s="38"/>
      <c r="F111" s="253" t="s">
        <v>1112</v>
      </c>
      <c r="G111" s="38"/>
      <c r="H111" s="38"/>
      <c r="I111" s="144"/>
      <c r="J111" s="38"/>
      <c r="K111" s="38"/>
      <c r="L111" s="42"/>
      <c r="M111" s="254"/>
      <c r="N111" s="255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1063</v>
      </c>
      <c r="AU111" s="15" t="s">
        <v>75</v>
      </c>
    </row>
    <row r="112" s="2" customFormat="1" ht="24" customHeight="1">
      <c r="A112" s="36"/>
      <c r="B112" s="37"/>
      <c r="C112" s="208" t="s">
        <v>75</v>
      </c>
      <c r="D112" s="208" t="s">
        <v>121</v>
      </c>
      <c r="E112" s="209" t="s">
        <v>1113</v>
      </c>
      <c r="F112" s="210" t="s">
        <v>1114</v>
      </c>
      <c r="G112" s="211" t="s">
        <v>156</v>
      </c>
      <c r="H112" s="212">
        <v>200</v>
      </c>
      <c r="I112" s="213"/>
      <c r="J112" s="214">
        <f>ROUND(I112*H112,2)</f>
        <v>0</v>
      </c>
      <c r="K112" s="210" t="s">
        <v>1061</v>
      </c>
      <c r="L112" s="42"/>
      <c r="M112" s="215" t="s">
        <v>20</v>
      </c>
      <c r="N112" s="216" t="s">
        <v>46</v>
      </c>
      <c r="O112" s="82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19" t="s">
        <v>126</v>
      </c>
      <c r="AT112" s="219" t="s">
        <v>121</v>
      </c>
      <c r="AU112" s="219" t="s">
        <v>75</v>
      </c>
      <c r="AY112" s="15" t="s">
        <v>127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5" t="s">
        <v>22</v>
      </c>
      <c r="BK112" s="220">
        <f>ROUND(I112*H112,2)</f>
        <v>0</v>
      </c>
      <c r="BL112" s="15" t="s">
        <v>126</v>
      </c>
      <c r="BM112" s="219" t="s">
        <v>1115</v>
      </c>
    </row>
    <row r="113" s="2" customFormat="1">
      <c r="A113" s="36"/>
      <c r="B113" s="37"/>
      <c r="C113" s="38"/>
      <c r="D113" s="252" t="s">
        <v>1063</v>
      </c>
      <c r="E113" s="38"/>
      <c r="F113" s="253" t="s">
        <v>1116</v>
      </c>
      <c r="G113" s="38"/>
      <c r="H113" s="38"/>
      <c r="I113" s="144"/>
      <c r="J113" s="38"/>
      <c r="K113" s="38"/>
      <c r="L113" s="42"/>
      <c r="M113" s="254"/>
      <c r="N113" s="255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1063</v>
      </c>
      <c r="AU113" s="15" t="s">
        <v>75</v>
      </c>
    </row>
    <row r="114" s="2" customFormat="1" ht="16.5" customHeight="1">
      <c r="A114" s="36"/>
      <c r="B114" s="37"/>
      <c r="C114" s="208" t="s">
        <v>75</v>
      </c>
      <c r="D114" s="208" t="s">
        <v>121</v>
      </c>
      <c r="E114" s="209" t="s">
        <v>1117</v>
      </c>
      <c r="F114" s="210" t="s">
        <v>1118</v>
      </c>
      <c r="G114" s="211" t="s">
        <v>1077</v>
      </c>
      <c r="H114" s="212">
        <v>8</v>
      </c>
      <c r="I114" s="213"/>
      <c r="J114" s="214">
        <f>ROUND(I114*H114,2)</f>
        <v>0</v>
      </c>
      <c r="K114" s="210" t="s">
        <v>1061</v>
      </c>
      <c r="L114" s="42"/>
      <c r="M114" s="215" t="s">
        <v>20</v>
      </c>
      <c r="N114" s="216" t="s">
        <v>46</v>
      </c>
      <c r="O114" s="82"/>
      <c r="P114" s="217">
        <f>O114*H114</f>
        <v>0</v>
      </c>
      <c r="Q114" s="217">
        <v>0</v>
      </c>
      <c r="R114" s="217">
        <f>Q114*H114</f>
        <v>0</v>
      </c>
      <c r="S114" s="217">
        <v>2.3999999999999999</v>
      </c>
      <c r="T114" s="218">
        <f>S114*H114</f>
        <v>19.199999999999999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9" t="s">
        <v>126</v>
      </c>
      <c r="AT114" s="219" t="s">
        <v>121</v>
      </c>
      <c r="AU114" s="219" t="s">
        <v>75</v>
      </c>
      <c r="AY114" s="15" t="s">
        <v>127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5" t="s">
        <v>22</v>
      </c>
      <c r="BK114" s="220">
        <f>ROUND(I114*H114,2)</f>
        <v>0</v>
      </c>
      <c r="BL114" s="15" t="s">
        <v>126</v>
      </c>
      <c r="BM114" s="219" t="s">
        <v>1119</v>
      </c>
    </row>
    <row r="115" s="2" customFormat="1" ht="16.5" customHeight="1">
      <c r="A115" s="36"/>
      <c r="B115" s="37"/>
      <c r="C115" s="208" t="s">
        <v>75</v>
      </c>
      <c r="D115" s="208" t="s">
        <v>121</v>
      </c>
      <c r="E115" s="209" t="s">
        <v>1120</v>
      </c>
      <c r="F115" s="210" t="s">
        <v>1121</v>
      </c>
      <c r="G115" s="211" t="s">
        <v>124</v>
      </c>
      <c r="H115" s="212">
        <v>16</v>
      </c>
      <c r="I115" s="213"/>
      <c r="J115" s="214">
        <f>ROUND(I115*H115,2)</f>
        <v>0</v>
      </c>
      <c r="K115" s="210" t="s">
        <v>1061</v>
      </c>
      <c r="L115" s="42"/>
      <c r="M115" s="215" t="s">
        <v>20</v>
      </c>
      <c r="N115" s="216" t="s">
        <v>46</v>
      </c>
      <c r="O115" s="82"/>
      <c r="P115" s="217">
        <f>O115*H115</f>
        <v>0</v>
      </c>
      <c r="Q115" s="217">
        <v>0</v>
      </c>
      <c r="R115" s="217">
        <f>Q115*H115</f>
        <v>0</v>
      </c>
      <c r="S115" s="217">
        <v>3.48</v>
      </c>
      <c r="T115" s="218">
        <f>S115*H115</f>
        <v>55.68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9" t="s">
        <v>126</v>
      </c>
      <c r="AT115" s="219" t="s">
        <v>121</v>
      </c>
      <c r="AU115" s="219" t="s">
        <v>75</v>
      </c>
      <c r="AY115" s="15" t="s">
        <v>127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5" t="s">
        <v>22</v>
      </c>
      <c r="BK115" s="220">
        <f>ROUND(I115*H115,2)</f>
        <v>0</v>
      </c>
      <c r="BL115" s="15" t="s">
        <v>126</v>
      </c>
      <c r="BM115" s="219" t="s">
        <v>1122</v>
      </c>
    </row>
    <row r="116" s="2" customFormat="1">
      <c r="A116" s="36"/>
      <c r="B116" s="37"/>
      <c r="C116" s="38"/>
      <c r="D116" s="252" t="s">
        <v>1063</v>
      </c>
      <c r="E116" s="38"/>
      <c r="F116" s="253" t="s">
        <v>1123</v>
      </c>
      <c r="G116" s="38"/>
      <c r="H116" s="38"/>
      <c r="I116" s="144"/>
      <c r="J116" s="38"/>
      <c r="K116" s="38"/>
      <c r="L116" s="42"/>
      <c r="M116" s="254"/>
      <c r="N116" s="255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1063</v>
      </c>
      <c r="AU116" s="15" t="s">
        <v>75</v>
      </c>
    </row>
    <row r="117" s="2" customFormat="1" ht="16.5" customHeight="1">
      <c r="A117" s="36"/>
      <c r="B117" s="37"/>
      <c r="C117" s="208" t="s">
        <v>75</v>
      </c>
      <c r="D117" s="208" t="s">
        <v>121</v>
      </c>
      <c r="E117" s="209" t="s">
        <v>1124</v>
      </c>
      <c r="F117" s="210" t="s">
        <v>1125</v>
      </c>
      <c r="G117" s="211" t="s">
        <v>1072</v>
      </c>
      <c r="H117" s="212">
        <v>460</v>
      </c>
      <c r="I117" s="213"/>
      <c r="J117" s="214">
        <f>ROUND(I117*H117,2)</f>
        <v>0</v>
      </c>
      <c r="K117" s="210" t="s">
        <v>1061</v>
      </c>
      <c r="L117" s="42"/>
      <c r="M117" s="215" t="s">
        <v>20</v>
      </c>
      <c r="N117" s="216" t="s">
        <v>46</v>
      </c>
      <c r="O117" s="82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9" t="s">
        <v>126</v>
      </c>
      <c r="AT117" s="219" t="s">
        <v>121</v>
      </c>
      <c r="AU117" s="219" t="s">
        <v>75</v>
      </c>
      <c r="AY117" s="15" t="s">
        <v>127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5" t="s">
        <v>22</v>
      </c>
      <c r="BK117" s="220">
        <f>ROUND(I117*H117,2)</f>
        <v>0</v>
      </c>
      <c r="BL117" s="15" t="s">
        <v>126</v>
      </c>
      <c r="BM117" s="219" t="s">
        <v>1126</v>
      </c>
    </row>
    <row r="118" s="2" customFormat="1">
      <c r="A118" s="36"/>
      <c r="B118" s="37"/>
      <c r="C118" s="38"/>
      <c r="D118" s="252" t="s">
        <v>1063</v>
      </c>
      <c r="E118" s="38"/>
      <c r="F118" s="253" t="s">
        <v>1127</v>
      </c>
      <c r="G118" s="38"/>
      <c r="H118" s="38"/>
      <c r="I118" s="144"/>
      <c r="J118" s="38"/>
      <c r="K118" s="38"/>
      <c r="L118" s="42"/>
      <c r="M118" s="254"/>
      <c r="N118" s="255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1063</v>
      </c>
      <c r="AU118" s="15" t="s">
        <v>75</v>
      </c>
    </row>
    <row r="119" s="2" customFormat="1" ht="16.5" customHeight="1">
      <c r="A119" s="36"/>
      <c r="B119" s="37"/>
      <c r="C119" s="208" t="s">
        <v>75</v>
      </c>
      <c r="D119" s="208" t="s">
        <v>121</v>
      </c>
      <c r="E119" s="209" t="s">
        <v>1128</v>
      </c>
      <c r="F119" s="210" t="s">
        <v>1129</v>
      </c>
      <c r="G119" s="211" t="s">
        <v>1130</v>
      </c>
      <c r="H119" s="212">
        <v>160</v>
      </c>
      <c r="I119" s="213"/>
      <c r="J119" s="214">
        <f>ROUND(I119*H119,2)</f>
        <v>0</v>
      </c>
      <c r="K119" s="210" t="s">
        <v>1061</v>
      </c>
      <c r="L119" s="42"/>
      <c r="M119" s="215" t="s">
        <v>20</v>
      </c>
      <c r="N119" s="216" t="s">
        <v>46</v>
      </c>
      <c r="O119" s="82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9" t="s">
        <v>126</v>
      </c>
      <c r="AT119" s="219" t="s">
        <v>121</v>
      </c>
      <c r="AU119" s="219" t="s">
        <v>75</v>
      </c>
      <c r="AY119" s="15" t="s">
        <v>127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5" t="s">
        <v>22</v>
      </c>
      <c r="BK119" s="220">
        <f>ROUND(I119*H119,2)</f>
        <v>0</v>
      </c>
      <c r="BL119" s="15" t="s">
        <v>126</v>
      </c>
      <c r="BM119" s="219" t="s">
        <v>1131</v>
      </c>
    </row>
    <row r="120" s="2" customFormat="1" ht="16.5" customHeight="1">
      <c r="A120" s="36"/>
      <c r="B120" s="37"/>
      <c r="C120" s="208" t="s">
        <v>75</v>
      </c>
      <c r="D120" s="208" t="s">
        <v>121</v>
      </c>
      <c r="E120" s="209" t="s">
        <v>1132</v>
      </c>
      <c r="F120" s="210" t="s">
        <v>1133</v>
      </c>
      <c r="G120" s="211" t="s">
        <v>1130</v>
      </c>
      <c r="H120" s="212">
        <v>160</v>
      </c>
      <c r="I120" s="213"/>
      <c r="J120" s="214">
        <f>ROUND(I120*H120,2)</f>
        <v>0</v>
      </c>
      <c r="K120" s="210" t="s">
        <v>1061</v>
      </c>
      <c r="L120" s="42"/>
      <c r="M120" s="247" t="s">
        <v>20</v>
      </c>
      <c r="N120" s="248" t="s">
        <v>46</v>
      </c>
      <c r="O120" s="249"/>
      <c r="P120" s="250">
        <f>O120*H120</f>
        <v>0</v>
      </c>
      <c r="Q120" s="250">
        <v>0</v>
      </c>
      <c r="R120" s="250">
        <f>Q120*H120</f>
        <v>0</v>
      </c>
      <c r="S120" s="250">
        <v>0</v>
      </c>
      <c r="T120" s="251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9" t="s">
        <v>126</v>
      </c>
      <c r="AT120" s="219" t="s">
        <v>121</v>
      </c>
      <c r="AU120" s="219" t="s">
        <v>75</v>
      </c>
      <c r="AY120" s="15" t="s">
        <v>127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5" t="s">
        <v>22</v>
      </c>
      <c r="BK120" s="220">
        <f>ROUND(I120*H120,2)</f>
        <v>0</v>
      </c>
      <c r="BL120" s="15" t="s">
        <v>126</v>
      </c>
      <c r="BM120" s="219" t="s">
        <v>1134</v>
      </c>
    </row>
    <row r="121" s="2" customFormat="1" ht="6.96" customHeight="1">
      <c r="A121" s="36"/>
      <c r="B121" s="57"/>
      <c r="C121" s="58"/>
      <c r="D121" s="58"/>
      <c r="E121" s="58"/>
      <c r="F121" s="58"/>
      <c r="G121" s="58"/>
      <c r="H121" s="58"/>
      <c r="I121" s="173"/>
      <c r="J121" s="58"/>
      <c r="K121" s="58"/>
      <c r="L121" s="42"/>
      <c r="M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</sheetData>
  <sheetProtection sheet="1" autoFilter="0" formatColumns="0" formatRows="0" objects="1" scenarios="1" spinCount="100000" saltValue="RbpbhVYs6BPtTNjYb40C1I9l0aVS2pEqd+pD/6TW0U0e8+UV9mnCBg7ThK5yadOBF1EehI0JNntS5Y7GQikKog==" hashValue="84Tnbjoad8sHa6+IyHm6wwmvhRWGDK/p3d6fvoQTmQTKCMEtvToTHXgExAahL3Nr+JIqNR8QMXT6OII+CKH5lg==" algorithmName="SHA-512" password="CC35"/>
  <autoFilter ref="C84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8"/>
      <c r="AT3" s="15" t="s">
        <v>83</v>
      </c>
    </row>
    <row r="4" s="1" customFormat="1" ht="24.96" customHeight="1">
      <c r="B4" s="18"/>
      <c r="D4" s="140" t="s">
        <v>95</v>
      </c>
      <c r="I4" s="136"/>
      <c r="L4" s="18"/>
      <c r="M4" s="141" t="s">
        <v>10</v>
      </c>
      <c r="AT4" s="15" t="s">
        <v>4</v>
      </c>
    </row>
    <row r="5" s="1" customFormat="1" ht="6.96" customHeight="1">
      <c r="B5" s="18"/>
      <c r="I5" s="136"/>
      <c r="L5" s="18"/>
    </row>
    <row r="6" s="1" customFormat="1" ht="12" customHeight="1">
      <c r="B6" s="18"/>
      <c r="D6" s="142" t="s">
        <v>16</v>
      </c>
      <c r="I6" s="136"/>
      <c r="L6" s="18"/>
    </row>
    <row r="7" s="1" customFormat="1" ht="16.5" customHeight="1">
      <c r="B7" s="18"/>
      <c r="E7" s="143" t="str">
        <f>'Rekapitulace stavby'!K6</f>
        <v>Údržba, opravy a odstraňování závad u SSZT 2020 - SSZT Praha západ</v>
      </c>
      <c r="F7" s="142"/>
      <c r="G7" s="142"/>
      <c r="H7" s="142"/>
      <c r="I7" s="136"/>
      <c r="L7" s="18"/>
    </row>
    <row r="8" s="1" customFormat="1" ht="12" customHeight="1">
      <c r="B8" s="18"/>
      <c r="D8" s="142" t="s">
        <v>96</v>
      </c>
      <c r="I8" s="136"/>
      <c r="L8" s="18"/>
    </row>
    <row r="9" s="2" customFormat="1" ht="16.5" customHeight="1">
      <c r="A9" s="36"/>
      <c r="B9" s="42"/>
      <c r="C9" s="36"/>
      <c r="D9" s="36"/>
      <c r="E9" s="143" t="s">
        <v>97</v>
      </c>
      <c r="F9" s="36"/>
      <c r="G9" s="36"/>
      <c r="H9" s="36"/>
      <c r="I9" s="144"/>
      <c r="J9" s="36"/>
      <c r="K9" s="36"/>
      <c r="L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98</v>
      </c>
      <c r="E10" s="36"/>
      <c r="F10" s="36"/>
      <c r="G10" s="36"/>
      <c r="H10" s="36"/>
      <c r="I10" s="144"/>
      <c r="J10" s="36"/>
      <c r="K10" s="36"/>
      <c r="L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1135</v>
      </c>
      <c r="F11" s="36"/>
      <c r="G11" s="36"/>
      <c r="H11" s="36"/>
      <c r="I11" s="144"/>
      <c r="J11" s="36"/>
      <c r="K11" s="36"/>
      <c r="L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144"/>
      <c r="J12" s="36"/>
      <c r="K12" s="36"/>
      <c r="L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19</v>
      </c>
      <c r="E13" s="36"/>
      <c r="F13" s="131" t="s">
        <v>20</v>
      </c>
      <c r="G13" s="36"/>
      <c r="H13" s="36"/>
      <c r="I13" s="147" t="s">
        <v>21</v>
      </c>
      <c r="J13" s="131" t="s">
        <v>20</v>
      </c>
      <c r="K13" s="36"/>
      <c r="L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23</v>
      </c>
      <c r="E14" s="36"/>
      <c r="F14" s="131" t="s">
        <v>24</v>
      </c>
      <c r="G14" s="36"/>
      <c r="H14" s="36"/>
      <c r="I14" s="147" t="s">
        <v>25</v>
      </c>
      <c r="J14" s="148" t="str">
        <f>'Rekapitulace stavby'!AN8</f>
        <v>22. 10. 2019</v>
      </c>
      <c r="K14" s="36"/>
      <c r="L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144"/>
      <c r="J15" s="36"/>
      <c r="K15" s="36"/>
      <c r="L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29</v>
      </c>
      <c r="E16" s="36"/>
      <c r="F16" s="36"/>
      <c r="G16" s="36"/>
      <c r="H16" s="36"/>
      <c r="I16" s="147" t="s">
        <v>30</v>
      </c>
      <c r="J16" s="131" t="s">
        <v>20</v>
      </c>
      <c r="K16" s="36"/>
      <c r="L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31</v>
      </c>
      <c r="F17" s="36"/>
      <c r="G17" s="36"/>
      <c r="H17" s="36"/>
      <c r="I17" s="147" t="s">
        <v>32</v>
      </c>
      <c r="J17" s="131" t="s">
        <v>20</v>
      </c>
      <c r="K17" s="36"/>
      <c r="L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144"/>
      <c r="J18" s="36"/>
      <c r="K18" s="36"/>
      <c r="L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33</v>
      </c>
      <c r="E19" s="36"/>
      <c r="F19" s="36"/>
      <c r="G19" s="36"/>
      <c r="H19" s="36"/>
      <c r="I19" s="147" t="s">
        <v>30</v>
      </c>
      <c r="J19" s="31" t="str">
        <f>'Rekapitulace stavby'!AN13</f>
        <v>Vyplň údaj</v>
      </c>
      <c r="K19" s="36"/>
      <c r="L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7" t="s">
        <v>32</v>
      </c>
      <c r="J20" s="31" t="str">
        <f>'Rekapitulace stavby'!AN14</f>
        <v>Vyplň údaj</v>
      </c>
      <c r="K20" s="36"/>
      <c r="L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144"/>
      <c r="J21" s="36"/>
      <c r="K21" s="36"/>
      <c r="L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35</v>
      </c>
      <c r="E22" s="36"/>
      <c r="F22" s="36"/>
      <c r="G22" s="36"/>
      <c r="H22" s="36"/>
      <c r="I22" s="147" t="s">
        <v>30</v>
      </c>
      <c r="J22" s="131" t="s">
        <v>20</v>
      </c>
      <c r="K22" s="36"/>
      <c r="L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36</v>
      </c>
      <c r="F23" s="36"/>
      <c r="G23" s="36"/>
      <c r="H23" s="36"/>
      <c r="I23" s="147" t="s">
        <v>32</v>
      </c>
      <c r="J23" s="131" t="s">
        <v>20</v>
      </c>
      <c r="K23" s="36"/>
      <c r="L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144"/>
      <c r="J24" s="36"/>
      <c r="K24" s="36"/>
      <c r="L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38</v>
      </c>
      <c r="E25" s="36"/>
      <c r="F25" s="36"/>
      <c r="G25" s="36"/>
      <c r="H25" s="36"/>
      <c r="I25" s="147" t="s">
        <v>30</v>
      </c>
      <c r="J25" s="131" t="s">
        <v>20</v>
      </c>
      <c r="K25" s="36"/>
      <c r="L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7" t="s">
        <v>32</v>
      </c>
      <c r="J26" s="131" t="s">
        <v>20</v>
      </c>
      <c r="K26" s="36"/>
      <c r="L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144"/>
      <c r="J27" s="36"/>
      <c r="K27" s="36"/>
      <c r="L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39</v>
      </c>
      <c r="E28" s="36"/>
      <c r="F28" s="36"/>
      <c r="G28" s="36"/>
      <c r="H28" s="36"/>
      <c r="I28" s="144"/>
      <c r="J28" s="36"/>
      <c r="K28" s="36"/>
      <c r="L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51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52"/>
      <c r="J29" s="149"/>
      <c r="K29" s="149"/>
      <c r="L29" s="15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144"/>
      <c r="J30" s="36"/>
      <c r="K30" s="36"/>
      <c r="L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4"/>
      <c r="E31" s="154"/>
      <c r="F31" s="154"/>
      <c r="G31" s="154"/>
      <c r="H31" s="154"/>
      <c r="I31" s="155"/>
      <c r="J31" s="154"/>
      <c r="K31" s="154"/>
      <c r="L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6" t="s">
        <v>41</v>
      </c>
      <c r="E32" s="36"/>
      <c r="F32" s="36"/>
      <c r="G32" s="36"/>
      <c r="H32" s="36"/>
      <c r="I32" s="144"/>
      <c r="J32" s="157">
        <f>ROUND(J85, 2)</f>
        <v>0</v>
      </c>
      <c r="K32" s="36"/>
      <c r="L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4"/>
      <c r="E33" s="154"/>
      <c r="F33" s="154"/>
      <c r="G33" s="154"/>
      <c r="H33" s="154"/>
      <c r="I33" s="155"/>
      <c r="J33" s="154"/>
      <c r="K33" s="154"/>
      <c r="L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8" t="s">
        <v>43</v>
      </c>
      <c r="G34" s="36"/>
      <c r="H34" s="36"/>
      <c r="I34" s="159" t="s">
        <v>42</v>
      </c>
      <c r="J34" s="158" t="s">
        <v>44</v>
      </c>
      <c r="K34" s="36"/>
      <c r="L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45</v>
      </c>
      <c r="E35" s="142" t="s">
        <v>46</v>
      </c>
      <c r="F35" s="161">
        <f>ROUND((SUM(BE85:BE103)),  2)</f>
        <v>0</v>
      </c>
      <c r="G35" s="36"/>
      <c r="H35" s="36"/>
      <c r="I35" s="162">
        <v>0.20999999999999999</v>
      </c>
      <c r="J35" s="161">
        <f>ROUND(((SUM(BE85:BE103))*I35),  2)</f>
        <v>0</v>
      </c>
      <c r="K35" s="36"/>
      <c r="L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2" t="s">
        <v>47</v>
      </c>
      <c r="F36" s="161">
        <f>ROUND((SUM(BF85:BF103)),  2)</f>
        <v>0</v>
      </c>
      <c r="G36" s="36"/>
      <c r="H36" s="36"/>
      <c r="I36" s="162">
        <v>0.14999999999999999</v>
      </c>
      <c r="J36" s="161">
        <f>ROUND(((SUM(BF85:BF103))*I36),  2)</f>
        <v>0</v>
      </c>
      <c r="K36" s="36"/>
      <c r="L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2" t="s">
        <v>48</v>
      </c>
      <c r="F37" s="161">
        <f>ROUND((SUM(BG85:BG103)),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2" t="s">
        <v>49</v>
      </c>
      <c r="F38" s="161">
        <f>ROUND((SUM(BH85:BH103)),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50</v>
      </c>
      <c r="F39" s="161">
        <f>ROUND((SUM(BI85:BI103)),  2)</f>
        <v>0</v>
      </c>
      <c r="G39" s="36"/>
      <c r="H39" s="36"/>
      <c r="I39" s="162">
        <v>0</v>
      </c>
      <c r="J39" s="161">
        <f>0</f>
        <v>0</v>
      </c>
      <c r="K39" s="36"/>
      <c r="L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44"/>
      <c r="J40" s="36"/>
      <c r="K40" s="36"/>
      <c r="L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71"/>
      <c r="C42" s="172"/>
      <c r="D42" s="172"/>
      <c r="E42" s="172"/>
      <c r="F42" s="172"/>
      <c r="G42" s="172"/>
      <c r="H42" s="172"/>
      <c r="I42" s="173"/>
      <c r="J42" s="172"/>
      <c r="K42" s="172"/>
      <c r="L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74"/>
      <c r="C46" s="175"/>
      <c r="D46" s="175"/>
      <c r="E46" s="175"/>
      <c r="F46" s="175"/>
      <c r="G46" s="175"/>
      <c r="H46" s="175"/>
      <c r="I46" s="176"/>
      <c r="J46" s="175"/>
      <c r="K46" s="175"/>
      <c r="L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100</v>
      </c>
      <c r="D47" s="38"/>
      <c r="E47" s="38"/>
      <c r="F47" s="38"/>
      <c r="G47" s="38"/>
      <c r="H47" s="38"/>
      <c r="I47" s="144"/>
      <c r="J47" s="38"/>
      <c r="K47" s="38"/>
      <c r="L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44"/>
      <c r="J48" s="38"/>
      <c r="K48" s="38"/>
      <c r="L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144"/>
      <c r="J49" s="38"/>
      <c r="K49" s="38"/>
      <c r="L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7" t="str">
        <f>E7</f>
        <v>Údržba, opravy a odstraňování závad u SSZT 2020 - SSZT Praha západ</v>
      </c>
      <c r="F50" s="30"/>
      <c r="G50" s="30"/>
      <c r="H50" s="30"/>
      <c r="I50" s="144"/>
      <c r="J50" s="38"/>
      <c r="K50" s="38"/>
      <c r="L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96</v>
      </c>
      <c r="D51" s="20"/>
      <c r="E51" s="20"/>
      <c r="F51" s="20"/>
      <c r="G51" s="20"/>
      <c r="H51" s="20"/>
      <c r="I51" s="136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77" t="s">
        <v>97</v>
      </c>
      <c r="F52" s="38"/>
      <c r="G52" s="38"/>
      <c r="H52" s="38"/>
      <c r="I52" s="144"/>
      <c r="J52" s="38"/>
      <c r="K52" s="38"/>
      <c r="L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98</v>
      </c>
      <c r="D53" s="38"/>
      <c r="E53" s="38"/>
      <c r="F53" s="38"/>
      <c r="G53" s="38"/>
      <c r="H53" s="38"/>
      <c r="I53" s="144"/>
      <c r="J53" s="38"/>
      <c r="K53" s="38"/>
      <c r="L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PS-03 - doprava</v>
      </c>
      <c r="F54" s="38"/>
      <c r="G54" s="38"/>
      <c r="H54" s="38"/>
      <c r="I54" s="144"/>
      <c r="J54" s="38"/>
      <c r="K54" s="38"/>
      <c r="L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44"/>
      <c r="J55" s="38"/>
      <c r="K55" s="38"/>
      <c r="L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23</v>
      </c>
      <c r="D56" s="38"/>
      <c r="E56" s="38"/>
      <c r="F56" s="25" t="str">
        <f>F14</f>
        <v>Praha a Středočeský kraj</v>
      </c>
      <c r="G56" s="38"/>
      <c r="H56" s="38"/>
      <c r="I56" s="147" t="s">
        <v>25</v>
      </c>
      <c r="J56" s="70" t="str">
        <f>IF(J14="","",J14)</f>
        <v>22. 10. 2019</v>
      </c>
      <c r="K56" s="38"/>
      <c r="L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144"/>
      <c r="J57" s="38"/>
      <c r="K57" s="38"/>
      <c r="L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29</v>
      </c>
      <c r="D58" s="38"/>
      <c r="E58" s="38"/>
      <c r="F58" s="25" t="str">
        <f>E17</f>
        <v>Jiří Kejkula</v>
      </c>
      <c r="G58" s="38"/>
      <c r="H58" s="38"/>
      <c r="I58" s="147" t="s">
        <v>35</v>
      </c>
      <c r="J58" s="34" t="str">
        <f>E23</f>
        <v>Zdeněk Hron</v>
      </c>
      <c r="K58" s="38"/>
      <c r="L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33</v>
      </c>
      <c r="D59" s="38"/>
      <c r="E59" s="38"/>
      <c r="F59" s="25" t="str">
        <f>IF(E20="","",E20)</f>
        <v>Vyplň údaj</v>
      </c>
      <c r="G59" s="38"/>
      <c r="H59" s="38"/>
      <c r="I59" s="147" t="s">
        <v>38</v>
      </c>
      <c r="J59" s="34" t="str">
        <f>E26</f>
        <v>Zdeněk Hron</v>
      </c>
      <c r="K59" s="38"/>
      <c r="L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44"/>
      <c r="J60" s="38"/>
      <c r="K60" s="38"/>
      <c r="L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78" t="s">
        <v>101</v>
      </c>
      <c r="D61" s="179"/>
      <c r="E61" s="179"/>
      <c r="F61" s="179"/>
      <c r="G61" s="179"/>
      <c r="H61" s="179"/>
      <c r="I61" s="180"/>
      <c r="J61" s="181" t="s">
        <v>102</v>
      </c>
      <c r="K61" s="179"/>
      <c r="L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144"/>
      <c r="J62" s="38"/>
      <c r="K62" s="38"/>
      <c r="L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82" t="s">
        <v>73</v>
      </c>
      <c r="D63" s="38"/>
      <c r="E63" s="38"/>
      <c r="F63" s="38"/>
      <c r="G63" s="38"/>
      <c r="H63" s="38"/>
      <c r="I63" s="144"/>
      <c r="J63" s="100">
        <f>J85</f>
        <v>0</v>
      </c>
      <c r="K63" s="38"/>
      <c r="L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103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144"/>
      <c r="J64" s="38"/>
      <c r="K64" s="38"/>
      <c r="L64" s="14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173"/>
      <c r="J65" s="58"/>
      <c r="K65" s="58"/>
      <c r="L65" s="14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176"/>
      <c r="J69" s="60"/>
      <c r="K69" s="60"/>
      <c r="L69" s="14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107</v>
      </c>
      <c r="D70" s="38"/>
      <c r="E70" s="38"/>
      <c r="F70" s="38"/>
      <c r="G70" s="38"/>
      <c r="H70" s="38"/>
      <c r="I70" s="144"/>
      <c r="J70" s="38"/>
      <c r="K70" s="38"/>
      <c r="L70" s="14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144"/>
      <c r="J71" s="38"/>
      <c r="K71" s="38"/>
      <c r="L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144"/>
      <c r="J72" s="38"/>
      <c r="K72" s="38"/>
      <c r="L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77" t="str">
        <f>E7</f>
        <v>Údržba, opravy a odstraňování závad u SSZT 2020 - SSZT Praha západ</v>
      </c>
      <c r="F73" s="30"/>
      <c r="G73" s="30"/>
      <c r="H73" s="30"/>
      <c r="I73" s="144"/>
      <c r="J73" s="38"/>
      <c r="K73" s="38"/>
      <c r="L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96</v>
      </c>
      <c r="D74" s="20"/>
      <c r="E74" s="20"/>
      <c r="F74" s="20"/>
      <c r="G74" s="20"/>
      <c r="H74" s="20"/>
      <c r="I74" s="136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77" t="s">
        <v>97</v>
      </c>
      <c r="F75" s="38"/>
      <c r="G75" s="38"/>
      <c r="H75" s="38"/>
      <c r="I75" s="144"/>
      <c r="J75" s="38"/>
      <c r="K75" s="38"/>
      <c r="L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98</v>
      </c>
      <c r="D76" s="38"/>
      <c r="E76" s="38"/>
      <c r="F76" s="38"/>
      <c r="G76" s="38"/>
      <c r="H76" s="38"/>
      <c r="I76" s="144"/>
      <c r="J76" s="38"/>
      <c r="K76" s="38"/>
      <c r="L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PS-03 - doprava</v>
      </c>
      <c r="F77" s="38"/>
      <c r="G77" s="38"/>
      <c r="H77" s="38"/>
      <c r="I77" s="144"/>
      <c r="J77" s="38"/>
      <c r="K77" s="38"/>
      <c r="L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44"/>
      <c r="J78" s="38"/>
      <c r="K78" s="38"/>
      <c r="L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23</v>
      </c>
      <c r="D79" s="38"/>
      <c r="E79" s="38"/>
      <c r="F79" s="25" t="str">
        <f>F14</f>
        <v>Praha a Středočeský kraj</v>
      </c>
      <c r="G79" s="38"/>
      <c r="H79" s="38"/>
      <c r="I79" s="147" t="s">
        <v>25</v>
      </c>
      <c r="J79" s="70" t="str">
        <f>IF(J14="","",J14)</f>
        <v>22. 10. 2019</v>
      </c>
      <c r="K79" s="38"/>
      <c r="L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144"/>
      <c r="J80" s="38"/>
      <c r="K80" s="38"/>
      <c r="L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29</v>
      </c>
      <c r="D81" s="38"/>
      <c r="E81" s="38"/>
      <c r="F81" s="25" t="str">
        <f>E17</f>
        <v>Jiří Kejkula</v>
      </c>
      <c r="G81" s="38"/>
      <c r="H81" s="38"/>
      <c r="I81" s="147" t="s">
        <v>35</v>
      </c>
      <c r="J81" s="34" t="str">
        <f>E23</f>
        <v>Zdeněk Hron</v>
      </c>
      <c r="K81" s="38"/>
      <c r="L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33</v>
      </c>
      <c r="D82" s="38"/>
      <c r="E82" s="38"/>
      <c r="F82" s="25" t="str">
        <f>IF(E20="","",E20)</f>
        <v>Vyplň údaj</v>
      </c>
      <c r="G82" s="38"/>
      <c r="H82" s="38"/>
      <c r="I82" s="147" t="s">
        <v>38</v>
      </c>
      <c r="J82" s="34" t="str">
        <f>E26</f>
        <v>Zdeněk Hron</v>
      </c>
      <c r="K82" s="38"/>
      <c r="L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144"/>
      <c r="J83" s="38"/>
      <c r="K83" s="38"/>
      <c r="L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96"/>
      <c r="B84" s="197"/>
      <c r="C84" s="198" t="s">
        <v>108</v>
      </c>
      <c r="D84" s="199" t="s">
        <v>60</v>
      </c>
      <c r="E84" s="199" t="s">
        <v>56</v>
      </c>
      <c r="F84" s="199" t="s">
        <v>57</v>
      </c>
      <c r="G84" s="199" t="s">
        <v>109</v>
      </c>
      <c r="H84" s="199" t="s">
        <v>110</v>
      </c>
      <c r="I84" s="200" t="s">
        <v>111</v>
      </c>
      <c r="J84" s="199" t="s">
        <v>102</v>
      </c>
      <c r="K84" s="201" t="s">
        <v>112</v>
      </c>
      <c r="L84" s="202"/>
      <c r="M84" s="90" t="s">
        <v>20</v>
      </c>
      <c r="N84" s="91" t="s">
        <v>45</v>
      </c>
      <c r="O84" s="91" t="s">
        <v>113</v>
      </c>
      <c r="P84" s="91" t="s">
        <v>114</v>
      </c>
      <c r="Q84" s="91" t="s">
        <v>115</v>
      </c>
      <c r="R84" s="91" t="s">
        <v>116</v>
      </c>
      <c r="S84" s="91" t="s">
        <v>117</v>
      </c>
      <c r="T84" s="92" t="s">
        <v>118</v>
      </c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196"/>
    </row>
    <row r="85" s="2" customFormat="1" ht="22.8" customHeight="1">
      <c r="A85" s="36"/>
      <c r="B85" s="37"/>
      <c r="C85" s="97" t="s">
        <v>119</v>
      </c>
      <c r="D85" s="38"/>
      <c r="E85" s="38"/>
      <c r="F85" s="38"/>
      <c r="G85" s="38"/>
      <c r="H85" s="38"/>
      <c r="I85" s="144"/>
      <c r="J85" s="203">
        <f>BK85</f>
        <v>0</v>
      </c>
      <c r="K85" s="38"/>
      <c r="L85" s="42"/>
      <c r="M85" s="93"/>
      <c r="N85" s="204"/>
      <c r="O85" s="94"/>
      <c r="P85" s="205">
        <f>SUM(P86:P103)</f>
        <v>0</v>
      </c>
      <c r="Q85" s="94"/>
      <c r="R85" s="205">
        <f>SUM(R86:R103)</f>
        <v>0</v>
      </c>
      <c r="S85" s="94"/>
      <c r="T85" s="206">
        <f>SUM(T86:T103)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103</v>
      </c>
      <c r="BK85" s="207">
        <f>SUM(BK86:BK103)</f>
        <v>0</v>
      </c>
    </row>
    <row r="86" s="2" customFormat="1" ht="84" customHeight="1">
      <c r="A86" s="36"/>
      <c r="B86" s="37"/>
      <c r="C86" s="208" t="s">
        <v>75</v>
      </c>
      <c r="D86" s="208" t="s">
        <v>121</v>
      </c>
      <c r="E86" s="209" t="s">
        <v>1136</v>
      </c>
      <c r="F86" s="210" t="s">
        <v>1137</v>
      </c>
      <c r="G86" s="211" t="s">
        <v>124</v>
      </c>
      <c r="H86" s="212">
        <v>20</v>
      </c>
      <c r="I86" s="213"/>
      <c r="J86" s="214">
        <f>ROUND(I86*H86,2)</f>
        <v>0</v>
      </c>
      <c r="K86" s="210" t="s">
        <v>125</v>
      </c>
      <c r="L86" s="42"/>
      <c r="M86" s="215" t="s">
        <v>20</v>
      </c>
      <c r="N86" s="216" t="s">
        <v>46</v>
      </c>
      <c r="O86" s="82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9" t="s">
        <v>126</v>
      </c>
      <c r="AT86" s="219" t="s">
        <v>121</v>
      </c>
      <c r="AU86" s="219" t="s">
        <v>75</v>
      </c>
      <c r="AY86" s="15" t="s">
        <v>127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5" t="s">
        <v>22</v>
      </c>
      <c r="BK86" s="220">
        <f>ROUND(I86*H86,2)</f>
        <v>0</v>
      </c>
      <c r="BL86" s="15" t="s">
        <v>126</v>
      </c>
      <c r="BM86" s="219" t="s">
        <v>1138</v>
      </c>
    </row>
    <row r="87" s="2" customFormat="1" ht="84" customHeight="1">
      <c r="A87" s="36"/>
      <c r="B87" s="37"/>
      <c r="C87" s="208" t="s">
        <v>75</v>
      </c>
      <c r="D87" s="208" t="s">
        <v>121</v>
      </c>
      <c r="E87" s="209" t="s">
        <v>1139</v>
      </c>
      <c r="F87" s="210" t="s">
        <v>1140</v>
      </c>
      <c r="G87" s="211" t="s">
        <v>124</v>
      </c>
      <c r="H87" s="212">
        <v>20</v>
      </c>
      <c r="I87" s="213"/>
      <c r="J87" s="214">
        <f>ROUND(I87*H87,2)</f>
        <v>0</v>
      </c>
      <c r="K87" s="210" t="s">
        <v>125</v>
      </c>
      <c r="L87" s="42"/>
      <c r="M87" s="215" t="s">
        <v>20</v>
      </c>
      <c r="N87" s="216" t="s">
        <v>46</v>
      </c>
      <c r="O87" s="82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9" t="s">
        <v>126</v>
      </c>
      <c r="AT87" s="219" t="s">
        <v>121</v>
      </c>
      <c r="AU87" s="219" t="s">
        <v>75</v>
      </c>
      <c r="AY87" s="15" t="s">
        <v>127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5" t="s">
        <v>22</v>
      </c>
      <c r="BK87" s="220">
        <f>ROUND(I87*H87,2)</f>
        <v>0</v>
      </c>
      <c r="BL87" s="15" t="s">
        <v>126</v>
      </c>
      <c r="BM87" s="219" t="s">
        <v>1141</v>
      </c>
    </row>
    <row r="88" s="2" customFormat="1" ht="84" customHeight="1">
      <c r="A88" s="36"/>
      <c r="B88" s="37"/>
      <c r="C88" s="208" t="s">
        <v>75</v>
      </c>
      <c r="D88" s="208" t="s">
        <v>121</v>
      </c>
      <c r="E88" s="209" t="s">
        <v>1142</v>
      </c>
      <c r="F88" s="210" t="s">
        <v>1143</v>
      </c>
      <c r="G88" s="211" t="s">
        <v>124</v>
      </c>
      <c r="H88" s="212">
        <v>20</v>
      </c>
      <c r="I88" s="213"/>
      <c r="J88" s="214">
        <f>ROUND(I88*H88,2)</f>
        <v>0</v>
      </c>
      <c r="K88" s="210" t="s">
        <v>125</v>
      </c>
      <c r="L88" s="42"/>
      <c r="M88" s="215" t="s">
        <v>20</v>
      </c>
      <c r="N88" s="216" t="s">
        <v>46</v>
      </c>
      <c r="O88" s="82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9" t="s">
        <v>126</v>
      </c>
      <c r="AT88" s="219" t="s">
        <v>121</v>
      </c>
      <c r="AU88" s="219" t="s">
        <v>75</v>
      </c>
      <c r="AY88" s="15" t="s">
        <v>127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5" t="s">
        <v>22</v>
      </c>
      <c r="BK88" s="220">
        <f>ROUND(I88*H88,2)</f>
        <v>0</v>
      </c>
      <c r="BL88" s="15" t="s">
        <v>126</v>
      </c>
      <c r="BM88" s="219" t="s">
        <v>1144</v>
      </c>
    </row>
    <row r="89" s="2" customFormat="1" ht="84" customHeight="1">
      <c r="A89" s="36"/>
      <c r="B89" s="37"/>
      <c r="C89" s="208" t="s">
        <v>75</v>
      </c>
      <c r="D89" s="208" t="s">
        <v>121</v>
      </c>
      <c r="E89" s="209" t="s">
        <v>1145</v>
      </c>
      <c r="F89" s="210" t="s">
        <v>1146</v>
      </c>
      <c r="G89" s="211" t="s">
        <v>124</v>
      </c>
      <c r="H89" s="212">
        <v>20</v>
      </c>
      <c r="I89" s="213"/>
      <c r="J89" s="214">
        <f>ROUND(I89*H89,2)</f>
        <v>0</v>
      </c>
      <c r="K89" s="210" t="s">
        <v>125</v>
      </c>
      <c r="L89" s="42"/>
      <c r="M89" s="215" t="s">
        <v>20</v>
      </c>
      <c r="N89" s="216" t="s">
        <v>46</v>
      </c>
      <c r="O89" s="82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9" t="s">
        <v>126</v>
      </c>
      <c r="AT89" s="219" t="s">
        <v>121</v>
      </c>
      <c r="AU89" s="219" t="s">
        <v>75</v>
      </c>
      <c r="AY89" s="15" t="s">
        <v>127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5" t="s">
        <v>22</v>
      </c>
      <c r="BK89" s="220">
        <f>ROUND(I89*H89,2)</f>
        <v>0</v>
      </c>
      <c r="BL89" s="15" t="s">
        <v>126</v>
      </c>
      <c r="BM89" s="219" t="s">
        <v>1147</v>
      </c>
    </row>
    <row r="90" s="2" customFormat="1" ht="84" customHeight="1">
      <c r="A90" s="36"/>
      <c r="B90" s="37"/>
      <c r="C90" s="208" t="s">
        <v>75</v>
      </c>
      <c r="D90" s="208" t="s">
        <v>121</v>
      </c>
      <c r="E90" s="209" t="s">
        <v>1148</v>
      </c>
      <c r="F90" s="210" t="s">
        <v>1149</v>
      </c>
      <c r="G90" s="211" t="s">
        <v>124</v>
      </c>
      <c r="H90" s="212">
        <v>20</v>
      </c>
      <c r="I90" s="213"/>
      <c r="J90" s="214">
        <f>ROUND(I90*H90,2)</f>
        <v>0</v>
      </c>
      <c r="K90" s="210" t="s">
        <v>125</v>
      </c>
      <c r="L90" s="42"/>
      <c r="M90" s="215" t="s">
        <v>20</v>
      </c>
      <c r="N90" s="216" t="s">
        <v>46</v>
      </c>
      <c r="O90" s="82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9" t="s">
        <v>126</v>
      </c>
      <c r="AT90" s="219" t="s">
        <v>121</v>
      </c>
      <c r="AU90" s="219" t="s">
        <v>75</v>
      </c>
      <c r="AY90" s="15" t="s">
        <v>127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5" t="s">
        <v>22</v>
      </c>
      <c r="BK90" s="220">
        <f>ROUND(I90*H90,2)</f>
        <v>0</v>
      </c>
      <c r="BL90" s="15" t="s">
        <v>126</v>
      </c>
      <c r="BM90" s="219" t="s">
        <v>1150</v>
      </c>
    </row>
    <row r="91" s="2" customFormat="1" ht="84" customHeight="1">
      <c r="A91" s="36"/>
      <c r="B91" s="37"/>
      <c r="C91" s="208" t="s">
        <v>75</v>
      </c>
      <c r="D91" s="208" t="s">
        <v>121</v>
      </c>
      <c r="E91" s="209" t="s">
        <v>1151</v>
      </c>
      <c r="F91" s="210" t="s">
        <v>1152</v>
      </c>
      <c r="G91" s="211" t="s">
        <v>124</v>
      </c>
      <c r="H91" s="212">
        <v>20</v>
      </c>
      <c r="I91" s="213"/>
      <c r="J91" s="214">
        <f>ROUND(I91*H91,2)</f>
        <v>0</v>
      </c>
      <c r="K91" s="210" t="s">
        <v>125</v>
      </c>
      <c r="L91" s="42"/>
      <c r="M91" s="215" t="s">
        <v>20</v>
      </c>
      <c r="N91" s="216" t="s">
        <v>46</v>
      </c>
      <c r="O91" s="82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9" t="s">
        <v>126</v>
      </c>
      <c r="AT91" s="219" t="s">
        <v>121</v>
      </c>
      <c r="AU91" s="219" t="s">
        <v>75</v>
      </c>
      <c r="AY91" s="15" t="s">
        <v>127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5" t="s">
        <v>22</v>
      </c>
      <c r="BK91" s="220">
        <f>ROUND(I91*H91,2)</f>
        <v>0</v>
      </c>
      <c r="BL91" s="15" t="s">
        <v>126</v>
      </c>
      <c r="BM91" s="219" t="s">
        <v>1153</v>
      </c>
    </row>
    <row r="92" s="2" customFormat="1" ht="84" customHeight="1">
      <c r="A92" s="36"/>
      <c r="B92" s="37"/>
      <c r="C92" s="208" t="s">
        <v>75</v>
      </c>
      <c r="D92" s="208" t="s">
        <v>121</v>
      </c>
      <c r="E92" s="209" t="s">
        <v>1154</v>
      </c>
      <c r="F92" s="210" t="s">
        <v>1155</v>
      </c>
      <c r="G92" s="211" t="s">
        <v>1067</v>
      </c>
      <c r="H92" s="212">
        <v>20</v>
      </c>
      <c r="I92" s="213"/>
      <c r="J92" s="214">
        <f>ROUND(I92*H92,2)</f>
        <v>0</v>
      </c>
      <c r="K92" s="210" t="s">
        <v>125</v>
      </c>
      <c r="L92" s="42"/>
      <c r="M92" s="215" t="s">
        <v>20</v>
      </c>
      <c r="N92" s="216" t="s">
        <v>46</v>
      </c>
      <c r="O92" s="82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9" t="s">
        <v>126</v>
      </c>
      <c r="AT92" s="219" t="s">
        <v>121</v>
      </c>
      <c r="AU92" s="219" t="s">
        <v>75</v>
      </c>
      <c r="AY92" s="15" t="s">
        <v>127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5" t="s">
        <v>22</v>
      </c>
      <c r="BK92" s="220">
        <f>ROUND(I92*H92,2)</f>
        <v>0</v>
      </c>
      <c r="BL92" s="15" t="s">
        <v>126</v>
      </c>
      <c r="BM92" s="219" t="s">
        <v>1156</v>
      </c>
    </row>
    <row r="93" s="2" customFormat="1" ht="84" customHeight="1">
      <c r="A93" s="36"/>
      <c r="B93" s="37"/>
      <c r="C93" s="208" t="s">
        <v>75</v>
      </c>
      <c r="D93" s="208" t="s">
        <v>121</v>
      </c>
      <c r="E93" s="209" t="s">
        <v>1157</v>
      </c>
      <c r="F93" s="210" t="s">
        <v>1158</v>
      </c>
      <c r="G93" s="211" t="s">
        <v>1067</v>
      </c>
      <c r="H93" s="212">
        <v>20</v>
      </c>
      <c r="I93" s="213"/>
      <c r="J93" s="214">
        <f>ROUND(I93*H93,2)</f>
        <v>0</v>
      </c>
      <c r="K93" s="210" t="s">
        <v>125</v>
      </c>
      <c r="L93" s="42"/>
      <c r="M93" s="215" t="s">
        <v>20</v>
      </c>
      <c r="N93" s="216" t="s">
        <v>46</v>
      </c>
      <c r="O93" s="82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9" t="s">
        <v>126</v>
      </c>
      <c r="AT93" s="219" t="s">
        <v>121</v>
      </c>
      <c r="AU93" s="219" t="s">
        <v>75</v>
      </c>
      <c r="AY93" s="15" t="s">
        <v>127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5" t="s">
        <v>22</v>
      </c>
      <c r="BK93" s="220">
        <f>ROUND(I93*H93,2)</f>
        <v>0</v>
      </c>
      <c r="BL93" s="15" t="s">
        <v>126</v>
      </c>
      <c r="BM93" s="219" t="s">
        <v>1159</v>
      </c>
    </row>
    <row r="94" s="2" customFormat="1" ht="84" customHeight="1">
      <c r="A94" s="36"/>
      <c r="B94" s="37"/>
      <c r="C94" s="208" t="s">
        <v>75</v>
      </c>
      <c r="D94" s="208" t="s">
        <v>121</v>
      </c>
      <c r="E94" s="209" t="s">
        <v>1160</v>
      </c>
      <c r="F94" s="210" t="s">
        <v>1161</v>
      </c>
      <c r="G94" s="211" t="s">
        <v>1067</v>
      </c>
      <c r="H94" s="212">
        <v>20</v>
      </c>
      <c r="I94" s="213"/>
      <c r="J94" s="214">
        <f>ROUND(I94*H94,2)</f>
        <v>0</v>
      </c>
      <c r="K94" s="210" t="s">
        <v>125</v>
      </c>
      <c r="L94" s="42"/>
      <c r="M94" s="215" t="s">
        <v>20</v>
      </c>
      <c r="N94" s="216" t="s">
        <v>46</v>
      </c>
      <c r="O94" s="82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9" t="s">
        <v>126</v>
      </c>
      <c r="AT94" s="219" t="s">
        <v>121</v>
      </c>
      <c r="AU94" s="219" t="s">
        <v>75</v>
      </c>
      <c r="AY94" s="15" t="s">
        <v>127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5" t="s">
        <v>22</v>
      </c>
      <c r="BK94" s="220">
        <f>ROUND(I94*H94,2)</f>
        <v>0</v>
      </c>
      <c r="BL94" s="15" t="s">
        <v>126</v>
      </c>
      <c r="BM94" s="219" t="s">
        <v>1162</v>
      </c>
    </row>
    <row r="95" s="2" customFormat="1" ht="84" customHeight="1">
      <c r="A95" s="36"/>
      <c r="B95" s="37"/>
      <c r="C95" s="208" t="s">
        <v>75</v>
      </c>
      <c r="D95" s="208" t="s">
        <v>121</v>
      </c>
      <c r="E95" s="209" t="s">
        <v>1163</v>
      </c>
      <c r="F95" s="210" t="s">
        <v>1164</v>
      </c>
      <c r="G95" s="211" t="s">
        <v>1067</v>
      </c>
      <c r="H95" s="212">
        <v>20</v>
      </c>
      <c r="I95" s="213"/>
      <c r="J95" s="214">
        <f>ROUND(I95*H95,2)</f>
        <v>0</v>
      </c>
      <c r="K95" s="210" t="s">
        <v>125</v>
      </c>
      <c r="L95" s="42"/>
      <c r="M95" s="215" t="s">
        <v>20</v>
      </c>
      <c r="N95" s="216" t="s">
        <v>46</v>
      </c>
      <c r="O95" s="82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9" t="s">
        <v>126</v>
      </c>
      <c r="AT95" s="219" t="s">
        <v>121</v>
      </c>
      <c r="AU95" s="219" t="s">
        <v>75</v>
      </c>
      <c r="AY95" s="15" t="s">
        <v>127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5" t="s">
        <v>22</v>
      </c>
      <c r="BK95" s="220">
        <f>ROUND(I95*H95,2)</f>
        <v>0</v>
      </c>
      <c r="BL95" s="15" t="s">
        <v>126</v>
      </c>
      <c r="BM95" s="219" t="s">
        <v>1165</v>
      </c>
    </row>
    <row r="96" s="2" customFormat="1" ht="96" customHeight="1">
      <c r="A96" s="36"/>
      <c r="B96" s="37"/>
      <c r="C96" s="208" t="s">
        <v>75</v>
      </c>
      <c r="D96" s="208" t="s">
        <v>121</v>
      </c>
      <c r="E96" s="209" t="s">
        <v>1166</v>
      </c>
      <c r="F96" s="210" t="s">
        <v>1167</v>
      </c>
      <c r="G96" s="211" t="s">
        <v>1067</v>
      </c>
      <c r="H96" s="212">
        <v>20</v>
      </c>
      <c r="I96" s="213"/>
      <c r="J96" s="214">
        <f>ROUND(I96*H96,2)</f>
        <v>0</v>
      </c>
      <c r="K96" s="210" t="s">
        <v>125</v>
      </c>
      <c r="L96" s="42"/>
      <c r="M96" s="215" t="s">
        <v>20</v>
      </c>
      <c r="N96" s="216" t="s">
        <v>46</v>
      </c>
      <c r="O96" s="82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9" t="s">
        <v>126</v>
      </c>
      <c r="AT96" s="219" t="s">
        <v>121</v>
      </c>
      <c r="AU96" s="219" t="s">
        <v>75</v>
      </c>
      <c r="AY96" s="15" t="s">
        <v>127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5" t="s">
        <v>22</v>
      </c>
      <c r="BK96" s="220">
        <f>ROUND(I96*H96,2)</f>
        <v>0</v>
      </c>
      <c r="BL96" s="15" t="s">
        <v>126</v>
      </c>
      <c r="BM96" s="219" t="s">
        <v>1168</v>
      </c>
    </row>
    <row r="97" s="2" customFormat="1" ht="96" customHeight="1">
      <c r="A97" s="36"/>
      <c r="B97" s="37"/>
      <c r="C97" s="208" t="s">
        <v>75</v>
      </c>
      <c r="D97" s="208" t="s">
        <v>121</v>
      </c>
      <c r="E97" s="209" t="s">
        <v>1169</v>
      </c>
      <c r="F97" s="210" t="s">
        <v>1170</v>
      </c>
      <c r="G97" s="211" t="s">
        <v>1067</v>
      </c>
      <c r="H97" s="212">
        <v>20</v>
      </c>
      <c r="I97" s="213"/>
      <c r="J97" s="214">
        <f>ROUND(I97*H97,2)</f>
        <v>0</v>
      </c>
      <c r="K97" s="210" t="s">
        <v>125</v>
      </c>
      <c r="L97" s="42"/>
      <c r="M97" s="215" t="s">
        <v>20</v>
      </c>
      <c r="N97" s="216" t="s">
        <v>46</v>
      </c>
      <c r="O97" s="82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9" t="s">
        <v>126</v>
      </c>
      <c r="AT97" s="219" t="s">
        <v>121</v>
      </c>
      <c r="AU97" s="219" t="s">
        <v>75</v>
      </c>
      <c r="AY97" s="15" t="s">
        <v>127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5" t="s">
        <v>22</v>
      </c>
      <c r="BK97" s="220">
        <f>ROUND(I97*H97,2)</f>
        <v>0</v>
      </c>
      <c r="BL97" s="15" t="s">
        <v>126</v>
      </c>
      <c r="BM97" s="219" t="s">
        <v>1171</v>
      </c>
    </row>
    <row r="98" s="2" customFormat="1" ht="96" customHeight="1">
      <c r="A98" s="36"/>
      <c r="B98" s="37"/>
      <c r="C98" s="208" t="s">
        <v>75</v>
      </c>
      <c r="D98" s="208" t="s">
        <v>121</v>
      </c>
      <c r="E98" s="209" t="s">
        <v>1172</v>
      </c>
      <c r="F98" s="210" t="s">
        <v>1173</v>
      </c>
      <c r="G98" s="211" t="s">
        <v>1067</v>
      </c>
      <c r="H98" s="212">
        <v>20</v>
      </c>
      <c r="I98" s="213"/>
      <c r="J98" s="214">
        <f>ROUND(I98*H98,2)</f>
        <v>0</v>
      </c>
      <c r="K98" s="210" t="s">
        <v>125</v>
      </c>
      <c r="L98" s="42"/>
      <c r="M98" s="215" t="s">
        <v>20</v>
      </c>
      <c r="N98" s="216" t="s">
        <v>46</v>
      </c>
      <c r="O98" s="82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9" t="s">
        <v>126</v>
      </c>
      <c r="AT98" s="219" t="s">
        <v>121</v>
      </c>
      <c r="AU98" s="219" t="s">
        <v>75</v>
      </c>
      <c r="AY98" s="15" t="s">
        <v>127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5" t="s">
        <v>22</v>
      </c>
      <c r="BK98" s="220">
        <f>ROUND(I98*H98,2)</f>
        <v>0</v>
      </c>
      <c r="BL98" s="15" t="s">
        <v>126</v>
      </c>
      <c r="BM98" s="219" t="s">
        <v>1174</v>
      </c>
    </row>
    <row r="99" s="2" customFormat="1" ht="96" customHeight="1">
      <c r="A99" s="36"/>
      <c r="B99" s="37"/>
      <c r="C99" s="208" t="s">
        <v>75</v>
      </c>
      <c r="D99" s="208" t="s">
        <v>121</v>
      </c>
      <c r="E99" s="209" t="s">
        <v>1175</v>
      </c>
      <c r="F99" s="210" t="s">
        <v>1176</v>
      </c>
      <c r="G99" s="211" t="s">
        <v>1067</v>
      </c>
      <c r="H99" s="212">
        <v>20</v>
      </c>
      <c r="I99" s="213"/>
      <c r="J99" s="214">
        <f>ROUND(I99*H99,2)</f>
        <v>0</v>
      </c>
      <c r="K99" s="210" t="s">
        <v>125</v>
      </c>
      <c r="L99" s="42"/>
      <c r="M99" s="215" t="s">
        <v>20</v>
      </c>
      <c r="N99" s="216" t="s">
        <v>46</v>
      </c>
      <c r="O99" s="82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9" t="s">
        <v>126</v>
      </c>
      <c r="AT99" s="219" t="s">
        <v>121</v>
      </c>
      <c r="AU99" s="219" t="s">
        <v>75</v>
      </c>
      <c r="AY99" s="15" t="s">
        <v>127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5" t="s">
        <v>22</v>
      </c>
      <c r="BK99" s="220">
        <f>ROUND(I99*H99,2)</f>
        <v>0</v>
      </c>
      <c r="BL99" s="15" t="s">
        <v>126</v>
      </c>
      <c r="BM99" s="219" t="s">
        <v>1177</v>
      </c>
    </row>
    <row r="100" s="2" customFormat="1" ht="36" customHeight="1">
      <c r="A100" s="36"/>
      <c r="B100" s="37"/>
      <c r="C100" s="208" t="s">
        <v>75</v>
      </c>
      <c r="D100" s="208" t="s">
        <v>121</v>
      </c>
      <c r="E100" s="209" t="s">
        <v>1178</v>
      </c>
      <c r="F100" s="210" t="s">
        <v>1179</v>
      </c>
      <c r="G100" s="211" t="s">
        <v>1067</v>
      </c>
      <c r="H100" s="212">
        <v>20</v>
      </c>
      <c r="I100" s="213"/>
      <c r="J100" s="214">
        <f>ROUND(I100*H100,2)</f>
        <v>0</v>
      </c>
      <c r="K100" s="210" t="s">
        <v>125</v>
      </c>
      <c r="L100" s="42"/>
      <c r="M100" s="215" t="s">
        <v>20</v>
      </c>
      <c r="N100" s="216" t="s">
        <v>46</v>
      </c>
      <c r="O100" s="82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9" t="s">
        <v>126</v>
      </c>
      <c r="AT100" s="219" t="s">
        <v>121</v>
      </c>
      <c r="AU100" s="219" t="s">
        <v>75</v>
      </c>
      <c r="AY100" s="15" t="s">
        <v>127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5" t="s">
        <v>22</v>
      </c>
      <c r="BK100" s="220">
        <f>ROUND(I100*H100,2)</f>
        <v>0</v>
      </c>
      <c r="BL100" s="15" t="s">
        <v>126</v>
      </c>
      <c r="BM100" s="219" t="s">
        <v>1180</v>
      </c>
    </row>
    <row r="101" s="2" customFormat="1" ht="36" customHeight="1">
      <c r="A101" s="36"/>
      <c r="B101" s="37"/>
      <c r="C101" s="208" t="s">
        <v>75</v>
      </c>
      <c r="D101" s="208" t="s">
        <v>121</v>
      </c>
      <c r="E101" s="209" t="s">
        <v>1181</v>
      </c>
      <c r="F101" s="210" t="s">
        <v>1182</v>
      </c>
      <c r="G101" s="211" t="s">
        <v>124</v>
      </c>
      <c r="H101" s="212">
        <v>20</v>
      </c>
      <c r="I101" s="213"/>
      <c r="J101" s="214">
        <f>ROUND(I101*H101,2)</f>
        <v>0</v>
      </c>
      <c r="K101" s="210" t="s">
        <v>125</v>
      </c>
      <c r="L101" s="42"/>
      <c r="M101" s="215" t="s">
        <v>20</v>
      </c>
      <c r="N101" s="216" t="s">
        <v>46</v>
      </c>
      <c r="O101" s="82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9" t="s">
        <v>126</v>
      </c>
      <c r="AT101" s="219" t="s">
        <v>121</v>
      </c>
      <c r="AU101" s="219" t="s">
        <v>75</v>
      </c>
      <c r="AY101" s="15" t="s">
        <v>127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5" t="s">
        <v>22</v>
      </c>
      <c r="BK101" s="220">
        <f>ROUND(I101*H101,2)</f>
        <v>0</v>
      </c>
      <c r="BL101" s="15" t="s">
        <v>126</v>
      </c>
      <c r="BM101" s="219" t="s">
        <v>1183</v>
      </c>
    </row>
    <row r="102" s="2" customFormat="1" ht="48" customHeight="1">
      <c r="A102" s="36"/>
      <c r="B102" s="37"/>
      <c r="C102" s="208" t="s">
        <v>75</v>
      </c>
      <c r="D102" s="208" t="s">
        <v>121</v>
      </c>
      <c r="E102" s="209" t="s">
        <v>1184</v>
      </c>
      <c r="F102" s="210" t="s">
        <v>1185</v>
      </c>
      <c r="G102" s="211" t="s">
        <v>1067</v>
      </c>
      <c r="H102" s="212">
        <v>20</v>
      </c>
      <c r="I102" s="213"/>
      <c r="J102" s="214">
        <f>ROUND(I102*H102,2)</f>
        <v>0</v>
      </c>
      <c r="K102" s="210" t="s">
        <v>125</v>
      </c>
      <c r="L102" s="42"/>
      <c r="M102" s="215" t="s">
        <v>20</v>
      </c>
      <c r="N102" s="216" t="s">
        <v>46</v>
      </c>
      <c r="O102" s="82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9" t="s">
        <v>126</v>
      </c>
      <c r="AT102" s="219" t="s">
        <v>121</v>
      </c>
      <c r="AU102" s="219" t="s">
        <v>75</v>
      </c>
      <c r="AY102" s="15" t="s">
        <v>127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5" t="s">
        <v>22</v>
      </c>
      <c r="BK102" s="220">
        <f>ROUND(I102*H102,2)</f>
        <v>0</v>
      </c>
      <c r="BL102" s="15" t="s">
        <v>126</v>
      </c>
      <c r="BM102" s="219" t="s">
        <v>1186</v>
      </c>
    </row>
    <row r="103" s="2" customFormat="1" ht="48" customHeight="1">
      <c r="A103" s="36"/>
      <c r="B103" s="37"/>
      <c r="C103" s="208" t="s">
        <v>75</v>
      </c>
      <c r="D103" s="208" t="s">
        <v>121</v>
      </c>
      <c r="E103" s="209" t="s">
        <v>1187</v>
      </c>
      <c r="F103" s="210" t="s">
        <v>1188</v>
      </c>
      <c r="G103" s="211" t="s">
        <v>1067</v>
      </c>
      <c r="H103" s="212">
        <v>20</v>
      </c>
      <c r="I103" s="213"/>
      <c r="J103" s="214">
        <f>ROUND(I103*H103,2)</f>
        <v>0</v>
      </c>
      <c r="K103" s="210" t="s">
        <v>125</v>
      </c>
      <c r="L103" s="42"/>
      <c r="M103" s="247" t="s">
        <v>20</v>
      </c>
      <c r="N103" s="248" t="s">
        <v>46</v>
      </c>
      <c r="O103" s="249"/>
      <c r="P103" s="250">
        <f>O103*H103</f>
        <v>0</v>
      </c>
      <c r="Q103" s="250">
        <v>0</v>
      </c>
      <c r="R103" s="250">
        <f>Q103*H103</f>
        <v>0</v>
      </c>
      <c r="S103" s="250">
        <v>0</v>
      </c>
      <c r="T103" s="25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9" t="s">
        <v>126</v>
      </c>
      <c r="AT103" s="219" t="s">
        <v>121</v>
      </c>
      <c r="AU103" s="219" t="s">
        <v>75</v>
      </c>
      <c r="AY103" s="15" t="s">
        <v>127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5" t="s">
        <v>22</v>
      </c>
      <c r="BK103" s="220">
        <f>ROUND(I103*H103,2)</f>
        <v>0</v>
      </c>
      <c r="BL103" s="15" t="s">
        <v>126</v>
      </c>
      <c r="BM103" s="219" t="s">
        <v>1189</v>
      </c>
    </row>
    <row r="104" s="2" customFormat="1" ht="6.96" customHeight="1">
      <c r="A104" s="36"/>
      <c r="B104" s="57"/>
      <c r="C104" s="58"/>
      <c r="D104" s="58"/>
      <c r="E104" s="58"/>
      <c r="F104" s="58"/>
      <c r="G104" s="58"/>
      <c r="H104" s="58"/>
      <c r="I104" s="173"/>
      <c r="J104" s="58"/>
      <c r="K104" s="58"/>
      <c r="L104" s="42"/>
      <c r="M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</sheetData>
  <sheetProtection sheet="1" autoFilter="0" formatColumns="0" formatRows="0" objects="1" scenarios="1" spinCount="100000" saltValue="ug/m1cLbYGEg908eiDun8iAlzOxwmSTLMOdsH9EoMvvdm1PkUIWgbH7MbJrlU8c4GUgR9NFPW/iQhvLWyhs0nw==" hashValue="KmS58lAHE+6HSPEEfBhDfBzeaMzvvkcfNTTkhuYoFARzZCdRAitjBS0ftENV8msgSxIQEetlR9LegmHcdyyHqw==" algorithmName="SHA-512" password="CC35"/>
  <autoFilter ref="C84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56" customWidth="1"/>
    <col min="2" max="2" width="1.664063" style="256" customWidth="1"/>
    <col min="3" max="4" width="5" style="256" customWidth="1"/>
    <col min="5" max="5" width="11.67" style="256" customWidth="1"/>
    <col min="6" max="6" width="9.17" style="256" customWidth="1"/>
    <col min="7" max="7" width="5" style="256" customWidth="1"/>
    <col min="8" max="8" width="77.83" style="256" customWidth="1"/>
    <col min="9" max="10" width="20" style="256" customWidth="1"/>
    <col min="11" max="11" width="1.664063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3" customFormat="1" ht="45" customHeight="1">
      <c r="B3" s="260"/>
      <c r="C3" s="261" t="s">
        <v>1190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1191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1192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1193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1194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1195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1196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1197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1198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1199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1200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81</v>
      </c>
      <c r="F18" s="267" t="s">
        <v>1201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1202</v>
      </c>
      <c r="F19" s="267" t="s">
        <v>1203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1204</v>
      </c>
      <c r="F20" s="267" t="s">
        <v>1205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1206</v>
      </c>
      <c r="F21" s="267" t="s">
        <v>1207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859</v>
      </c>
      <c r="F22" s="267" t="s">
        <v>860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87</v>
      </c>
      <c r="F23" s="267" t="s">
        <v>1208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1209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1210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1211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1212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1213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1214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1215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1216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1217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108</v>
      </c>
      <c r="F36" s="267"/>
      <c r="G36" s="267" t="s">
        <v>1218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1219</v>
      </c>
      <c r="F37" s="267"/>
      <c r="G37" s="267" t="s">
        <v>1220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56</v>
      </c>
      <c r="F38" s="267"/>
      <c r="G38" s="267" t="s">
        <v>1221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57</v>
      </c>
      <c r="F39" s="267"/>
      <c r="G39" s="267" t="s">
        <v>1222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109</v>
      </c>
      <c r="F40" s="267"/>
      <c r="G40" s="267" t="s">
        <v>1223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110</v>
      </c>
      <c r="F41" s="267"/>
      <c r="G41" s="267" t="s">
        <v>1224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1225</v>
      </c>
      <c r="F42" s="267"/>
      <c r="G42" s="267" t="s">
        <v>1226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1227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1228</v>
      </c>
      <c r="F44" s="267"/>
      <c r="G44" s="267" t="s">
        <v>1229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112</v>
      </c>
      <c r="F45" s="267"/>
      <c r="G45" s="267" t="s">
        <v>1230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1231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1232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1233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1234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1235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1236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1237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1238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1239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1240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1241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1242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1243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1244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1245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1246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1247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1248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1249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1250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1251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1252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1253</v>
      </c>
      <c r="D76" s="285"/>
      <c r="E76" s="285"/>
      <c r="F76" s="285" t="s">
        <v>1254</v>
      </c>
      <c r="G76" s="286"/>
      <c r="H76" s="285" t="s">
        <v>57</v>
      </c>
      <c r="I76" s="285" t="s">
        <v>60</v>
      </c>
      <c r="J76" s="285" t="s">
        <v>1255</v>
      </c>
      <c r="K76" s="284"/>
    </row>
    <row r="77" s="1" customFormat="1" ht="17.25" customHeight="1">
      <c r="B77" s="282"/>
      <c r="C77" s="287" t="s">
        <v>1256</v>
      </c>
      <c r="D77" s="287"/>
      <c r="E77" s="287"/>
      <c r="F77" s="288" t="s">
        <v>1257</v>
      </c>
      <c r="G77" s="289"/>
      <c r="H77" s="287"/>
      <c r="I77" s="287"/>
      <c r="J77" s="287" t="s">
        <v>1258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56</v>
      </c>
      <c r="D79" s="290"/>
      <c r="E79" s="290"/>
      <c r="F79" s="292" t="s">
        <v>1259</v>
      </c>
      <c r="G79" s="291"/>
      <c r="H79" s="270" t="s">
        <v>1260</v>
      </c>
      <c r="I79" s="270" t="s">
        <v>1261</v>
      </c>
      <c r="J79" s="270">
        <v>20</v>
      </c>
      <c r="K79" s="284"/>
    </row>
    <row r="80" s="1" customFormat="1" ht="15" customHeight="1">
      <c r="B80" s="282"/>
      <c r="C80" s="270" t="s">
        <v>1262</v>
      </c>
      <c r="D80" s="270"/>
      <c r="E80" s="270"/>
      <c r="F80" s="292" t="s">
        <v>1259</v>
      </c>
      <c r="G80" s="291"/>
      <c r="H80" s="270" t="s">
        <v>1263</v>
      </c>
      <c r="I80" s="270" t="s">
        <v>1261</v>
      </c>
      <c r="J80" s="270">
        <v>120</v>
      </c>
      <c r="K80" s="284"/>
    </row>
    <row r="81" s="1" customFormat="1" ht="15" customHeight="1">
      <c r="B81" s="293"/>
      <c r="C81" s="270" t="s">
        <v>1264</v>
      </c>
      <c r="D81" s="270"/>
      <c r="E81" s="270"/>
      <c r="F81" s="292" t="s">
        <v>1265</v>
      </c>
      <c r="G81" s="291"/>
      <c r="H81" s="270" t="s">
        <v>1266</v>
      </c>
      <c r="I81" s="270" t="s">
        <v>1261</v>
      </c>
      <c r="J81" s="270">
        <v>50</v>
      </c>
      <c r="K81" s="284"/>
    </row>
    <row r="82" s="1" customFormat="1" ht="15" customHeight="1">
      <c r="B82" s="293"/>
      <c r="C82" s="270" t="s">
        <v>1267</v>
      </c>
      <c r="D82" s="270"/>
      <c r="E82" s="270"/>
      <c r="F82" s="292" t="s">
        <v>1259</v>
      </c>
      <c r="G82" s="291"/>
      <c r="H82" s="270" t="s">
        <v>1268</v>
      </c>
      <c r="I82" s="270" t="s">
        <v>1269</v>
      </c>
      <c r="J82" s="270"/>
      <c r="K82" s="284"/>
    </row>
    <row r="83" s="1" customFormat="1" ht="15" customHeight="1">
      <c r="B83" s="293"/>
      <c r="C83" s="294" t="s">
        <v>1270</v>
      </c>
      <c r="D83" s="294"/>
      <c r="E83" s="294"/>
      <c r="F83" s="295" t="s">
        <v>1265</v>
      </c>
      <c r="G83" s="294"/>
      <c r="H83" s="294" t="s">
        <v>1271</v>
      </c>
      <c r="I83" s="294" t="s">
        <v>1261</v>
      </c>
      <c r="J83" s="294">
        <v>15</v>
      </c>
      <c r="K83" s="284"/>
    </row>
    <row r="84" s="1" customFormat="1" ht="15" customHeight="1">
      <c r="B84" s="293"/>
      <c r="C84" s="294" t="s">
        <v>1272</v>
      </c>
      <c r="D84" s="294"/>
      <c r="E84" s="294"/>
      <c r="F84" s="295" t="s">
        <v>1265</v>
      </c>
      <c r="G84" s="294"/>
      <c r="H84" s="294" t="s">
        <v>1273</v>
      </c>
      <c r="I84" s="294" t="s">
        <v>1261</v>
      </c>
      <c r="J84" s="294">
        <v>15</v>
      </c>
      <c r="K84" s="284"/>
    </row>
    <row r="85" s="1" customFormat="1" ht="15" customHeight="1">
      <c r="B85" s="293"/>
      <c r="C85" s="294" t="s">
        <v>1274</v>
      </c>
      <c r="D85" s="294"/>
      <c r="E85" s="294"/>
      <c r="F85" s="295" t="s">
        <v>1265</v>
      </c>
      <c r="G85" s="294"/>
      <c r="H85" s="294" t="s">
        <v>1275</v>
      </c>
      <c r="I85" s="294" t="s">
        <v>1261</v>
      </c>
      <c r="J85" s="294">
        <v>20</v>
      </c>
      <c r="K85" s="284"/>
    </row>
    <row r="86" s="1" customFormat="1" ht="15" customHeight="1">
      <c r="B86" s="293"/>
      <c r="C86" s="294" t="s">
        <v>1276</v>
      </c>
      <c r="D86" s="294"/>
      <c r="E86" s="294"/>
      <c r="F86" s="295" t="s">
        <v>1265</v>
      </c>
      <c r="G86" s="294"/>
      <c r="H86" s="294" t="s">
        <v>1277</v>
      </c>
      <c r="I86" s="294" t="s">
        <v>1261</v>
      </c>
      <c r="J86" s="294">
        <v>20</v>
      </c>
      <c r="K86" s="284"/>
    </row>
    <row r="87" s="1" customFormat="1" ht="15" customHeight="1">
      <c r="B87" s="293"/>
      <c r="C87" s="270" t="s">
        <v>1278</v>
      </c>
      <c r="D87" s="270"/>
      <c r="E87" s="270"/>
      <c r="F87" s="292" t="s">
        <v>1265</v>
      </c>
      <c r="G87" s="291"/>
      <c r="H87" s="270" t="s">
        <v>1279</v>
      </c>
      <c r="I87" s="270" t="s">
        <v>1261</v>
      </c>
      <c r="J87" s="270">
        <v>50</v>
      </c>
      <c r="K87" s="284"/>
    </row>
    <row r="88" s="1" customFormat="1" ht="15" customHeight="1">
      <c r="B88" s="293"/>
      <c r="C88" s="270" t="s">
        <v>1280</v>
      </c>
      <c r="D88" s="270"/>
      <c r="E88" s="270"/>
      <c r="F88" s="292" t="s">
        <v>1265</v>
      </c>
      <c r="G88" s="291"/>
      <c r="H88" s="270" t="s">
        <v>1281</v>
      </c>
      <c r="I88" s="270" t="s">
        <v>1261</v>
      </c>
      <c r="J88" s="270">
        <v>20</v>
      </c>
      <c r="K88" s="284"/>
    </row>
    <row r="89" s="1" customFormat="1" ht="15" customHeight="1">
      <c r="B89" s="293"/>
      <c r="C89" s="270" t="s">
        <v>1282</v>
      </c>
      <c r="D89" s="270"/>
      <c r="E89" s="270"/>
      <c r="F89" s="292" t="s">
        <v>1265</v>
      </c>
      <c r="G89" s="291"/>
      <c r="H89" s="270" t="s">
        <v>1283</v>
      </c>
      <c r="I89" s="270" t="s">
        <v>1261</v>
      </c>
      <c r="J89" s="270">
        <v>20</v>
      </c>
      <c r="K89" s="284"/>
    </row>
    <row r="90" s="1" customFormat="1" ht="15" customHeight="1">
      <c r="B90" s="293"/>
      <c r="C90" s="270" t="s">
        <v>1284</v>
      </c>
      <c r="D90" s="270"/>
      <c r="E90" s="270"/>
      <c r="F90" s="292" t="s">
        <v>1265</v>
      </c>
      <c r="G90" s="291"/>
      <c r="H90" s="270" t="s">
        <v>1285</v>
      </c>
      <c r="I90" s="270" t="s">
        <v>1261</v>
      </c>
      <c r="J90" s="270">
        <v>50</v>
      </c>
      <c r="K90" s="284"/>
    </row>
    <row r="91" s="1" customFormat="1" ht="15" customHeight="1">
      <c r="B91" s="293"/>
      <c r="C91" s="270" t="s">
        <v>1286</v>
      </c>
      <c r="D91" s="270"/>
      <c r="E91" s="270"/>
      <c r="F91" s="292" t="s">
        <v>1265</v>
      </c>
      <c r="G91" s="291"/>
      <c r="H91" s="270" t="s">
        <v>1286</v>
      </c>
      <c r="I91" s="270" t="s">
        <v>1261</v>
      </c>
      <c r="J91" s="270">
        <v>50</v>
      </c>
      <c r="K91" s="284"/>
    </row>
    <row r="92" s="1" customFormat="1" ht="15" customHeight="1">
      <c r="B92" s="293"/>
      <c r="C92" s="270" t="s">
        <v>1287</v>
      </c>
      <c r="D92" s="270"/>
      <c r="E92" s="270"/>
      <c r="F92" s="292" t="s">
        <v>1265</v>
      </c>
      <c r="G92" s="291"/>
      <c r="H92" s="270" t="s">
        <v>1288</v>
      </c>
      <c r="I92" s="270" t="s">
        <v>1261</v>
      </c>
      <c r="J92" s="270">
        <v>255</v>
      </c>
      <c r="K92" s="284"/>
    </row>
    <row r="93" s="1" customFormat="1" ht="15" customHeight="1">
      <c r="B93" s="293"/>
      <c r="C93" s="270" t="s">
        <v>1289</v>
      </c>
      <c r="D93" s="270"/>
      <c r="E93" s="270"/>
      <c r="F93" s="292" t="s">
        <v>1259</v>
      </c>
      <c r="G93" s="291"/>
      <c r="H93" s="270" t="s">
        <v>1290</v>
      </c>
      <c r="I93" s="270" t="s">
        <v>1291</v>
      </c>
      <c r="J93" s="270"/>
      <c r="K93" s="284"/>
    </row>
    <row r="94" s="1" customFormat="1" ht="15" customHeight="1">
      <c r="B94" s="293"/>
      <c r="C94" s="270" t="s">
        <v>1292</v>
      </c>
      <c r="D94" s="270"/>
      <c r="E94" s="270"/>
      <c r="F94" s="292" t="s">
        <v>1259</v>
      </c>
      <c r="G94" s="291"/>
      <c r="H94" s="270" t="s">
        <v>1293</v>
      </c>
      <c r="I94" s="270" t="s">
        <v>1294</v>
      </c>
      <c r="J94" s="270"/>
      <c r="K94" s="284"/>
    </row>
    <row r="95" s="1" customFormat="1" ht="15" customHeight="1">
      <c r="B95" s="293"/>
      <c r="C95" s="270" t="s">
        <v>1295</v>
      </c>
      <c r="D95" s="270"/>
      <c r="E95" s="270"/>
      <c r="F95" s="292" t="s">
        <v>1259</v>
      </c>
      <c r="G95" s="291"/>
      <c r="H95" s="270" t="s">
        <v>1295</v>
      </c>
      <c r="I95" s="270" t="s">
        <v>1294</v>
      </c>
      <c r="J95" s="270"/>
      <c r="K95" s="284"/>
    </row>
    <row r="96" s="1" customFormat="1" ht="15" customHeight="1">
      <c r="B96" s="293"/>
      <c r="C96" s="270" t="s">
        <v>41</v>
      </c>
      <c r="D96" s="270"/>
      <c r="E96" s="270"/>
      <c r="F96" s="292" t="s">
        <v>1259</v>
      </c>
      <c r="G96" s="291"/>
      <c r="H96" s="270" t="s">
        <v>1296</v>
      </c>
      <c r="I96" s="270" t="s">
        <v>1294</v>
      </c>
      <c r="J96" s="270"/>
      <c r="K96" s="284"/>
    </row>
    <row r="97" s="1" customFormat="1" ht="15" customHeight="1">
      <c r="B97" s="293"/>
      <c r="C97" s="270" t="s">
        <v>51</v>
      </c>
      <c r="D97" s="270"/>
      <c r="E97" s="270"/>
      <c r="F97" s="292" t="s">
        <v>1259</v>
      </c>
      <c r="G97" s="291"/>
      <c r="H97" s="270" t="s">
        <v>1297</v>
      </c>
      <c r="I97" s="270" t="s">
        <v>1294</v>
      </c>
      <c r="J97" s="270"/>
      <c r="K97" s="284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1298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1253</v>
      </c>
      <c r="D103" s="285"/>
      <c r="E103" s="285"/>
      <c r="F103" s="285" t="s">
        <v>1254</v>
      </c>
      <c r="G103" s="286"/>
      <c r="H103" s="285" t="s">
        <v>57</v>
      </c>
      <c r="I103" s="285" t="s">
        <v>60</v>
      </c>
      <c r="J103" s="285" t="s">
        <v>1255</v>
      </c>
      <c r="K103" s="284"/>
    </row>
    <row r="104" s="1" customFormat="1" ht="17.25" customHeight="1">
      <c r="B104" s="282"/>
      <c r="C104" s="287" t="s">
        <v>1256</v>
      </c>
      <c r="D104" s="287"/>
      <c r="E104" s="287"/>
      <c r="F104" s="288" t="s">
        <v>1257</v>
      </c>
      <c r="G104" s="289"/>
      <c r="H104" s="287"/>
      <c r="I104" s="287"/>
      <c r="J104" s="287" t="s">
        <v>1258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1"/>
      <c r="H105" s="285"/>
      <c r="I105" s="285"/>
      <c r="J105" s="285"/>
      <c r="K105" s="284"/>
    </row>
    <row r="106" s="1" customFormat="1" ht="15" customHeight="1">
      <c r="B106" s="282"/>
      <c r="C106" s="270" t="s">
        <v>56</v>
      </c>
      <c r="D106" s="290"/>
      <c r="E106" s="290"/>
      <c r="F106" s="292" t="s">
        <v>1259</v>
      </c>
      <c r="G106" s="301"/>
      <c r="H106" s="270" t="s">
        <v>1299</v>
      </c>
      <c r="I106" s="270" t="s">
        <v>1261</v>
      </c>
      <c r="J106" s="270">
        <v>20</v>
      </c>
      <c r="K106" s="284"/>
    </row>
    <row r="107" s="1" customFormat="1" ht="15" customHeight="1">
      <c r="B107" s="282"/>
      <c r="C107" s="270" t="s">
        <v>1262</v>
      </c>
      <c r="D107" s="270"/>
      <c r="E107" s="270"/>
      <c r="F107" s="292" t="s">
        <v>1259</v>
      </c>
      <c r="G107" s="270"/>
      <c r="H107" s="270" t="s">
        <v>1299</v>
      </c>
      <c r="I107" s="270" t="s">
        <v>1261</v>
      </c>
      <c r="J107" s="270">
        <v>120</v>
      </c>
      <c r="K107" s="284"/>
    </row>
    <row r="108" s="1" customFormat="1" ht="15" customHeight="1">
      <c r="B108" s="293"/>
      <c r="C108" s="270" t="s">
        <v>1264</v>
      </c>
      <c r="D108" s="270"/>
      <c r="E108" s="270"/>
      <c r="F108" s="292" t="s">
        <v>1265</v>
      </c>
      <c r="G108" s="270"/>
      <c r="H108" s="270" t="s">
        <v>1299</v>
      </c>
      <c r="I108" s="270" t="s">
        <v>1261</v>
      </c>
      <c r="J108" s="270">
        <v>50</v>
      </c>
      <c r="K108" s="284"/>
    </row>
    <row r="109" s="1" customFormat="1" ht="15" customHeight="1">
      <c r="B109" s="293"/>
      <c r="C109" s="270" t="s">
        <v>1267</v>
      </c>
      <c r="D109" s="270"/>
      <c r="E109" s="270"/>
      <c r="F109" s="292" t="s">
        <v>1259</v>
      </c>
      <c r="G109" s="270"/>
      <c r="H109" s="270" t="s">
        <v>1299</v>
      </c>
      <c r="I109" s="270" t="s">
        <v>1269</v>
      </c>
      <c r="J109" s="270"/>
      <c r="K109" s="284"/>
    </row>
    <row r="110" s="1" customFormat="1" ht="15" customHeight="1">
      <c r="B110" s="293"/>
      <c r="C110" s="270" t="s">
        <v>1278</v>
      </c>
      <c r="D110" s="270"/>
      <c r="E110" s="270"/>
      <c r="F110" s="292" t="s">
        <v>1265</v>
      </c>
      <c r="G110" s="270"/>
      <c r="H110" s="270" t="s">
        <v>1299</v>
      </c>
      <c r="I110" s="270" t="s">
        <v>1261</v>
      </c>
      <c r="J110" s="270">
        <v>50</v>
      </c>
      <c r="K110" s="284"/>
    </row>
    <row r="111" s="1" customFormat="1" ht="15" customHeight="1">
      <c r="B111" s="293"/>
      <c r="C111" s="270" t="s">
        <v>1286</v>
      </c>
      <c r="D111" s="270"/>
      <c r="E111" s="270"/>
      <c r="F111" s="292" t="s">
        <v>1265</v>
      </c>
      <c r="G111" s="270"/>
      <c r="H111" s="270" t="s">
        <v>1299</v>
      </c>
      <c r="I111" s="270" t="s">
        <v>1261</v>
      </c>
      <c r="J111" s="270">
        <v>50</v>
      </c>
      <c r="K111" s="284"/>
    </row>
    <row r="112" s="1" customFormat="1" ht="15" customHeight="1">
      <c r="B112" s="293"/>
      <c r="C112" s="270" t="s">
        <v>1284</v>
      </c>
      <c r="D112" s="270"/>
      <c r="E112" s="270"/>
      <c r="F112" s="292" t="s">
        <v>1265</v>
      </c>
      <c r="G112" s="270"/>
      <c r="H112" s="270" t="s">
        <v>1299</v>
      </c>
      <c r="I112" s="270" t="s">
        <v>1261</v>
      </c>
      <c r="J112" s="270">
        <v>50</v>
      </c>
      <c r="K112" s="284"/>
    </row>
    <row r="113" s="1" customFormat="1" ht="15" customHeight="1">
      <c r="B113" s="293"/>
      <c r="C113" s="270" t="s">
        <v>56</v>
      </c>
      <c r="D113" s="270"/>
      <c r="E113" s="270"/>
      <c r="F113" s="292" t="s">
        <v>1259</v>
      </c>
      <c r="G113" s="270"/>
      <c r="H113" s="270" t="s">
        <v>1300</v>
      </c>
      <c r="I113" s="270" t="s">
        <v>1261</v>
      </c>
      <c r="J113" s="270">
        <v>20</v>
      </c>
      <c r="K113" s="284"/>
    </row>
    <row r="114" s="1" customFormat="1" ht="15" customHeight="1">
      <c r="B114" s="293"/>
      <c r="C114" s="270" t="s">
        <v>1301</v>
      </c>
      <c r="D114" s="270"/>
      <c r="E114" s="270"/>
      <c r="F114" s="292" t="s">
        <v>1259</v>
      </c>
      <c r="G114" s="270"/>
      <c r="H114" s="270" t="s">
        <v>1302</v>
      </c>
      <c r="I114" s="270" t="s">
        <v>1261</v>
      </c>
      <c r="J114" s="270">
        <v>120</v>
      </c>
      <c r="K114" s="284"/>
    </row>
    <row r="115" s="1" customFormat="1" ht="15" customHeight="1">
      <c r="B115" s="293"/>
      <c r="C115" s="270" t="s">
        <v>41</v>
      </c>
      <c r="D115" s="270"/>
      <c r="E115" s="270"/>
      <c r="F115" s="292" t="s">
        <v>1259</v>
      </c>
      <c r="G115" s="270"/>
      <c r="H115" s="270" t="s">
        <v>1303</v>
      </c>
      <c r="I115" s="270" t="s">
        <v>1294</v>
      </c>
      <c r="J115" s="270"/>
      <c r="K115" s="284"/>
    </row>
    <row r="116" s="1" customFormat="1" ht="15" customHeight="1">
      <c r="B116" s="293"/>
      <c r="C116" s="270" t="s">
        <v>51</v>
      </c>
      <c r="D116" s="270"/>
      <c r="E116" s="270"/>
      <c r="F116" s="292" t="s">
        <v>1259</v>
      </c>
      <c r="G116" s="270"/>
      <c r="H116" s="270" t="s">
        <v>1304</v>
      </c>
      <c r="I116" s="270" t="s">
        <v>1294</v>
      </c>
      <c r="J116" s="270"/>
      <c r="K116" s="284"/>
    </row>
    <row r="117" s="1" customFormat="1" ht="15" customHeight="1">
      <c r="B117" s="293"/>
      <c r="C117" s="270" t="s">
        <v>60</v>
      </c>
      <c r="D117" s="270"/>
      <c r="E117" s="270"/>
      <c r="F117" s="292" t="s">
        <v>1259</v>
      </c>
      <c r="G117" s="270"/>
      <c r="H117" s="270" t="s">
        <v>1305</v>
      </c>
      <c r="I117" s="270" t="s">
        <v>1306</v>
      </c>
      <c r="J117" s="270"/>
      <c r="K117" s="284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267"/>
      <c r="D119" s="267"/>
      <c r="E119" s="267"/>
      <c r="F119" s="304"/>
      <c r="G119" s="267"/>
      <c r="H119" s="267"/>
      <c r="I119" s="267"/>
      <c r="J119" s="267"/>
      <c r="K119" s="303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61" t="s">
        <v>1307</v>
      </c>
      <c r="D122" s="261"/>
      <c r="E122" s="261"/>
      <c r="F122" s="261"/>
      <c r="G122" s="261"/>
      <c r="H122" s="261"/>
      <c r="I122" s="261"/>
      <c r="J122" s="261"/>
      <c r="K122" s="309"/>
    </row>
    <row r="123" s="1" customFormat="1" ht="17.25" customHeight="1">
      <c r="B123" s="310"/>
      <c r="C123" s="285" t="s">
        <v>1253</v>
      </c>
      <c r="D123" s="285"/>
      <c r="E123" s="285"/>
      <c r="F123" s="285" t="s">
        <v>1254</v>
      </c>
      <c r="G123" s="286"/>
      <c r="H123" s="285" t="s">
        <v>57</v>
      </c>
      <c r="I123" s="285" t="s">
        <v>60</v>
      </c>
      <c r="J123" s="285" t="s">
        <v>1255</v>
      </c>
      <c r="K123" s="311"/>
    </row>
    <row r="124" s="1" customFormat="1" ht="17.25" customHeight="1">
      <c r="B124" s="310"/>
      <c r="C124" s="287" t="s">
        <v>1256</v>
      </c>
      <c r="D124" s="287"/>
      <c r="E124" s="287"/>
      <c r="F124" s="288" t="s">
        <v>1257</v>
      </c>
      <c r="G124" s="289"/>
      <c r="H124" s="287"/>
      <c r="I124" s="287"/>
      <c r="J124" s="287" t="s">
        <v>1258</v>
      </c>
      <c r="K124" s="311"/>
    </row>
    <row r="125" s="1" customFormat="1" ht="5.25" customHeight="1">
      <c r="B125" s="312"/>
      <c r="C125" s="290"/>
      <c r="D125" s="290"/>
      <c r="E125" s="290"/>
      <c r="F125" s="290"/>
      <c r="G125" s="270"/>
      <c r="H125" s="290"/>
      <c r="I125" s="290"/>
      <c r="J125" s="290"/>
      <c r="K125" s="313"/>
    </row>
    <row r="126" s="1" customFormat="1" ht="15" customHeight="1">
      <c r="B126" s="312"/>
      <c r="C126" s="270" t="s">
        <v>1262</v>
      </c>
      <c r="D126" s="290"/>
      <c r="E126" s="290"/>
      <c r="F126" s="292" t="s">
        <v>1259</v>
      </c>
      <c r="G126" s="270"/>
      <c r="H126" s="270" t="s">
        <v>1299</v>
      </c>
      <c r="I126" s="270" t="s">
        <v>1261</v>
      </c>
      <c r="J126" s="270">
        <v>120</v>
      </c>
      <c r="K126" s="314"/>
    </row>
    <row r="127" s="1" customFormat="1" ht="15" customHeight="1">
      <c r="B127" s="312"/>
      <c r="C127" s="270" t="s">
        <v>1308</v>
      </c>
      <c r="D127" s="270"/>
      <c r="E127" s="270"/>
      <c r="F127" s="292" t="s">
        <v>1259</v>
      </c>
      <c r="G127" s="270"/>
      <c r="H127" s="270" t="s">
        <v>1309</v>
      </c>
      <c r="I127" s="270" t="s">
        <v>1261</v>
      </c>
      <c r="J127" s="270" t="s">
        <v>1310</v>
      </c>
      <c r="K127" s="314"/>
    </row>
    <row r="128" s="1" customFormat="1" ht="15" customHeight="1">
      <c r="B128" s="312"/>
      <c r="C128" s="270" t="s">
        <v>87</v>
      </c>
      <c r="D128" s="270"/>
      <c r="E128" s="270"/>
      <c r="F128" s="292" t="s">
        <v>1259</v>
      </c>
      <c r="G128" s="270"/>
      <c r="H128" s="270" t="s">
        <v>1311</v>
      </c>
      <c r="I128" s="270" t="s">
        <v>1261</v>
      </c>
      <c r="J128" s="270" t="s">
        <v>1310</v>
      </c>
      <c r="K128" s="314"/>
    </row>
    <row r="129" s="1" customFormat="1" ht="15" customHeight="1">
      <c r="B129" s="312"/>
      <c r="C129" s="270" t="s">
        <v>1270</v>
      </c>
      <c r="D129" s="270"/>
      <c r="E129" s="270"/>
      <c r="F129" s="292" t="s">
        <v>1265</v>
      </c>
      <c r="G129" s="270"/>
      <c r="H129" s="270" t="s">
        <v>1271</v>
      </c>
      <c r="I129" s="270" t="s">
        <v>1261</v>
      </c>
      <c r="J129" s="270">
        <v>15</v>
      </c>
      <c r="K129" s="314"/>
    </row>
    <row r="130" s="1" customFormat="1" ht="15" customHeight="1">
      <c r="B130" s="312"/>
      <c r="C130" s="294" t="s">
        <v>1272</v>
      </c>
      <c r="D130" s="294"/>
      <c r="E130" s="294"/>
      <c r="F130" s="295" t="s">
        <v>1265</v>
      </c>
      <c r="G130" s="294"/>
      <c r="H130" s="294" t="s">
        <v>1273</v>
      </c>
      <c r="I130" s="294" t="s">
        <v>1261</v>
      </c>
      <c r="J130" s="294">
        <v>15</v>
      </c>
      <c r="K130" s="314"/>
    </row>
    <row r="131" s="1" customFormat="1" ht="15" customHeight="1">
      <c r="B131" s="312"/>
      <c r="C131" s="294" t="s">
        <v>1274</v>
      </c>
      <c r="D131" s="294"/>
      <c r="E131" s="294"/>
      <c r="F131" s="295" t="s">
        <v>1265</v>
      </c>
      <c r="G131" s="294"/>
      <c r="H131" s="294" t="s">
        <v>1275</v>
      </c>
      <c r="I131" s="294" t="s">
        <v>1261</v>
      </c>
      <c r="J131" s="294">
        <v>20</v>
      </c>
      <c r="K131" s="314"/>
    </row>
    <row r="132" s="1" customFormat="1" ht="15" customHeight="1">
      <c r="B132" s="312"/>
      <c r="C132" s="294" t="s">
        <v>1276</v>
      </c>
      <c r="D132" s="294"/>
      <c r="E132" s="294"/>
      <c r="F132" s="295" t="s">
        <v>1265</v>
      </c>
      <c r="G132" s="294"/>
      <c r="H132" s="294" t="s">
        <v>1277</v>
      </c>
      <c r="I132" s="294" t="s">
        <v>1261</v>
      </c>
      <c r="J132" s="294">
        <v>20</v>
      </c>
      <c r="K132" s="314"/>
    </row>
    <row r="133" s="1" customFormat="1" ht="15" customHeight="1">
      <c r="B133" s="312"/>
      <c r="C133" s="270" t="s">
        <v>1264</v>
      </c>
      <c r="D133" s="270"/>
      <c r="E133" s="270"/>
      <c r="F133" s="292" t="s">
        <v>1265</v>
      </c>
      <c r="G133" s="270"/>
      <c r="H133" s="270" t="s">
        <v>1299</v>
      </c>
      <c r="I133" s="270" t="s">
        <v>1261</v>
      </c>
      <c r="J133" s="270">
        <v>50</v>
      </c>
      <c r="K133" s="314"/>
    </row>
    <row r="134" s="1" customFormat="1" ht="15" customHeight="1">
      <c r="B134" s="312"/>
      <c r="C134" s="270" t="s">
        <v>1278</v>
      </c>
      <c r="D134" s="270"/>
      <c r="E134" s="270"/>
      <c r="F134" s="292" t="s">
        <v>1265</v>
      </c>
      <c r="G134" s="270"/>
      <c r="H134" s="270" t="s">
        <v>1299</v>
      </c>
      <c r="I134" s="270" t="s">
        <v>1261</v>
      </c>
      <c r="J134" s="270">
        <v>50</v>
      </c>
      <c r="K134" s="314"/>
    </row>
    <row r="135" s="1" customFormat="1" ht="15" customHeight="1">
      <c r="B135" s="312"/>
      <c r="C135" s="270" t="s">
        <v>1284</v>
      </c>
      <c r="D135" s="270"/>
      <c r="E135" s="270"/>
      <c r="F135" s="292" t="s">
        <v>1265</v>
      </c>
      <c r="G135" s="270"/>
      <c r="H135" s="270" t="s">
        <v>1299</v>
      </c>
      <c r="I135" s="270" t="s">
        <v>1261</v>
      </c>
      <c r="J135" s="270">
        <v>50</v>
      </c>
      <c r="K135" s="314"/>
    </row>
    <row r="136" s="1" customFormat="1" ht="15" customHeight="1">
      <c r="B136" s="312"/>
      <c r="C136" s="270" t="s">
        <v>1286</v>
      </c>
      <c r="D136" s="270"/>
      <c r="E136" s="270"/>
      <c r="F136" s="292" t="s">
        <v>1265</v>
      </c>
      <c r="G136" s="270"/>
      <c r="H136" s="270" t="s">
        <v>1299</v>
      </c>
      <c r="I136" s="270" t="s">
        <v>1261</v>
      </c>
      <c r="J136" s="270">
        <v>50</v>
      </c>
      <c r="K136" s="314"/>
    </row>
    <row r="137" s="1" customFormat="1" ht="15" customHeight="1">
      <c r="B137" s="312"/>
      <c r="C137" s="270" t="s">
        <v>1287</v>
      </c>
      <c r="D137" s="270"/>
      <c r="E137" s="270"/>
      <c r="F137" s="292" t="s">
        <v>1265</v>
      </c>
      <c r="G137" s="270"/>
      <c r="H137" s="270" t="s">
        <v>1312</v>
      </c>
      <c r="I137" s="270" t="s">
        <v>1261</v>
      </c>
      <c r="J137" s="270">
        <v>255</v>
      </c>
      <c r="K137" s="314"/>
    </row>
    <row r="138" s="1" customFormat="1" ht="15" customHeight="1">
      <c r="B138" s="312"/>
      <c r="C138" s="270" t="s">
        <v>1289</v>
      </c>
      <c r="D138" s="270"/>
      <c r="E138" s="270"/>
      <c r="F138" s="292" t="s">
        <v>1259</v>
      </c>
      <c r="G138" s="270"/>
      <c r="H138" s="270" t="s">
        <v>1313</v>
      </c>
      <c r="I138" s="270" t="s">
        <v>1291</v>
      </c>
      <c r="J138" s="270"/>
      <c r="K138" s="314"/>
    </row>
    <row r="139" s="1" customFormat="1" ht="15" customHeight="1">
      <c r="B139" s="312"/>
      <c r="C139" s="270" t="s">
        <v>1292</v>
      </c>
      <c r="D139" s="270"/>
      <c r="E139" s="270"/>
      <c r="F139" s="292" t="s">
        <v>1259</v>
      </c>
      <c r="G139" s="270"/>
      <c r="H139" s="270" t="s">
        <v>1314</v>
      </c>
      <c r="I139" s="270" t="s">
        <v>1294</v>
      </c>
      <c r="J139" s="270"/>
      <c r="K139" s="314"/>
    </row>
    <row r="140" s="1" customFormat="1" ht="15" customHeight="1">
      <c r="B140" s="312"/>
      <c r="C140" s="270" t="s">
        <v>1295</v>
      </c>
      <c r="D140" s="270"/>
      <c r="E140" s="270"/>
      <c r="F140" s="292" t="s">
        <v>1259</v>
      </c>
      <c r="G140" s="270"/>
      <c r="H140" s="270" t="s">
        <v>1295</v>
      </c>
      <c r="I140" s="270" t="s">
        <v>1294</v>
      </c>
      <c r="J140" s="270"/>
      <c r="K140" s="314"/>
    </row>
    <row r="141" s="1" customFormat="1" ht="15" customHeight="1">
      <c r="B141" s="312"/>
      <c r="C141" s="270" t="s">
        <v>41</v>
      </c>
      <c r="D141" s="270"/>
      <c r="E141" s="270"/>
      <c r="F141" s="292" t="s">
        <v>1259</v>
      </c>
      <c r="G141" s="270"/>
      <c r="H141" s="270" t="s">
        <v>1315</v>
      </c>
      <c r="I141" s="270" t="s">
        <v>1294</v>
      </c>
      <c r="J141" s="270"/>
      <c r="K141" s="314"/>
    </row>
    <row r="142" s="1" customFormat="1" ht="15" customHeight="1">
      <c r="B142" s="312"/>
      <c r="C142" s="270" t="s">
        <v>1316</v>
      </c>
      <c r="D142" s="270"/>
      <c r="E142" s="270"/>
      <c r="F142" s="292" t="s">
        <v>1259</v>
      </c>
      <c r="G142" s="270"/>
      <c r="H142" s="270" t="s">
        <v>1317</v>
      </c>
      <c r="I142" s="270" t="s">
        <v>1294</v>
      </c>
      <c r="J142" s="270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267"/>
      <c r="C144" s="267"/>
      <c r="D144" s="267"/>
      <c r="E144" s="267"/>
      <c r="F144" s="304"/>
      <c r="G144" s="267"/>
      <c r="H144" s="267"/>
      <c r="I144" s="267"/>
      <c r="J144" s="267"/>
      <c r="K144" s="267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1318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1253</v>
      </c>
      <c r="D148" s="285"/>
      <c r="E148" s="285"/>
      <c r="F148" s="285" t="s">
        <v>1254</v>
      </c>
      <c r="G148" s="286"/>
      <c r="H148" s="285" t="s">
        <v>57</v>
      </c>
      <c r="I148" s="285" t="s">
        <v>60</v>
      </c>
      <c r="J148" s="285" t="s">
        <v>1255</v>
      </c>
      <c r="K148" s="284"/>
    </row>
    <row r="149" s="1" customFormat="1" ht="17.25" customHeight="1">
      <c r="B149" s="282"/>
      <c r="C149" s="287" t="s">
        <v>1256</v>
      </c>
      <c r="D149" s="287"/>
      <c r="E149" s="287"/>
      <c r="F149" s="288" t="s">
        <v>1257</v>
      </c>
      <c r="G149" s="289"/>
      <c r="H149" s="287"/>
      <c r="I149" s="287"/>
      <c r="J149" s="287" t="s">
        <v>1258</v>
      </c>
      <c r="K149" s="284"/>
    </row>
    <row r="150" s="1" customFormat="1" ht="5.25" customHeight="1">
      <c r="B150" s="293"/>
      <c r="C150" s="290"/>
      <c r="D150" s="290"/>
      <c r="E150" s="290"/>
      <c r="F150" s="290"/>
      <c r="G150" s="291"/>
      <c r="H150" s="290"/>
      <c r="I150" s="290"/>
      <c r="J150" s="290"/>
      <c r="K150" s="314"/>
    </row>
    <row r="151" s="1" customFormat="1" ht="15" customHeight="1">
      <c r="B151" s="293"/>
      <c r="C151" s="318" t="s">
        <v>1262</v>
      </c>
      <c r="D151" s="270"/>
      <c r="E151" s="270"/>
      <c r="F151" s="319" t="s">
        <v>1259</v>
      </c>
      <c r="G151" s="270"/>
      <c r="H151" s="318" t="s">
        <v>1299</v>
      </c>
      <c r="I151" s="318" t="s">
        <v>1261</v>
      </c>
      <c r="J151" s="318">
        <v>120</v>
      </c>
      <c r="K151" s="314"/>
    </row>
    <row r="152" s="1" customFormat="1" ht="15" customHeight="1">
      <c r="B152" s="293"/>
      <c r="C152" s="318" t="s">
        <v>1308</v>
      </c>
      <c r="D152" s="270"/>
      <c r="E152" s="270"/>
      <c r="F152" s="319" t="s">
        <v>1259</v>
      </c>
      <c r="G152" s="270"/>
      <c r="H152" s="318" t="s">
        <v>1319</v>
      </c>
      <c r="I152" s="318" t="s">
        <v>1261</v>
      </c>
      <c r="J152" s="318" t="s">
        <v>1310</v>
      </c>
      <c r="K152" s="314"/>
    </row>
    <row r="153" s="1" customFormat="1" ht="15" customHeight="1">
      <c r="B153" s="293"/>
      <c r="C153" s="318" t="s">
        <v>87</v>
      </c>
      <c r="D153" s="270"/>
      <c r="E153" s="270"/>
      <c r="F153" s="319" t="s">
        <v>1259</v>
      </c>
      <c r="G153" s="270"/>
      <c r="H153" s="318" t="s">
        <v>1320</v>
      </c>
      <c r="I153" s="318" t="s">
        <v>1261</v>
      </c>
      <c r="J153" s="318" t="s">
        <v>1310</v>
      </c>
      <c r="K153" s="314"/>
    </row>
    <row r="154" s="1" customFormat="1" ht="15" customHeight="1">
      <c r="B154" s="293"/>
      <c r="C154" s="318" t="s">
        <v>1264</v>
      </c>
      <c r="D154" s="270"/>
      <c r="E154" s="270"/>
      <c r="F154" s="319" t="s">
        <v>1265</v>
      </c>
      <c r="G154" s="270"/>
      <c r="H154" s="318" t="s">
        <v>1299</v>
      </c>
      <c r="I154" s="318" t="s">
        <v>1261</v>
      </c>
      <c r="J154" s="318">
        <v>50</v>
      </c>
      <c r="K154" s="314"/>
    </row>
    <row r="155" s="1" customFormat="1" ht="15" customHeight="1">
      <c r="B155" s="293"/>
      <c r="C155" s="318" t="s">
        <v>1267</v>
      </c>
      <c r="D155" s="270"/>
      <c r="E155" s="270"/>
      <c r="F155" s="319" t="s">
        <v>1259</v>
      </c>
      <c r="G155" s="270"/>
      <c r="H155" s="318" t="s">
        <v>1299</v>
      </c>
      <c r="I155" s="318" t="s">
        <v>1269</v>
      </c>
      <c r="J155" s="318"/>
      <c r="K155" s="314"/>
    </row>
    <row r="156" s="1" customFormat="1" ht="15" customHeight="1">
      <c r="B156" s="293"/>
      <c r="C156" s="318" t="s">
        <v>1278</v>
      </c>
      <c r="D156" s="270"/>
      <c r="E156" s="270"/>
      <c r="F156" s="319" t="s">
        <v>1265</v>
      </c>
      <c r="G156" s="270"/>
      <c r="H156" s="318" t="s">
        <v>1299</v>
      </c>
      <c r="I156" s="318" t="s">
        <v>1261</v>
      </c>
      <c r="J156" s="318">
        <v>50</v>
      </c>
      <c r="K156" s="314"/>
    </row>
    <row r="157" s="1" customFormat="1" ht="15" customHeight="1">
      <c r="B157" s="293"/>
      <c r="C157" s="318" t="s">
        <v>1286</v>
      </c>
      <c r="D157" s="270"/>
      <c r="E157" s="270"/>
      <c r="F157" s="319" t="s">
        <v>1265</v>
      </c>
      <c r="G157" s="270"/>
      <c r="H157" s="318" t="s">
        <v>1299</v>
      </c>
      <c r="I157" s="318" t="s">
        <v>1261</v>
      </c>
      <c r="J157" s="318">
        <v>50</v>
      </c>
      <c r="K157" s="314"/>
    </row>
    <row r="158" s="1" customFormat="1" ht="15" customHeight="1">
      <c r="B158" s="293"/>
      <c r="C158" s="318" t="s">
        <v>1284</v>
      </c>
      <c r="D158" s="270"/>
      <c r="E158" s="270"/>
      <c r="F158" s="319" t="s">
        <v>1265</v>
      </c>
      <c r="G158" s="270"/>
      <c r="H158" s="318" t="s">
        <v>1299</v>
      </c>
      <c r="I158" s="318" t="s">
        <v>1261</v>
      </c>
      <c r="J158" s="318">
        <v>50</v>
      </c>
      <c r="K158" s="314"/>
    </row>
    <row r="159" s="1" customFormat="1" ht="15" customHeight="1">
      <c r="B159" s="293"/>
      <c r="C159" s="318" t="s">
        <v>101</v>
      </c>
      <c r="D159" s="270"/>
      <c r="E159" s="270"/>
      <c r="F159" s="319" t="s">
        <v>1259</v>
      </c>
      <c r="G159" s="270"/>
      <c r="H159" s="318" t="s">
        <v>1321</v>
      </c>
      <c r="I159" s="318" t="s">
        <v>1261</v>
      </c>
      <c r="J159" s="318" t="s">
        <v>1322</v>
      </c>
      <c r="K159" s="314"/>
    </row>
    <row r="160" s="1" customFormat="1" ht="15" customHeight="1">
      <c r="B160" s="293"/>
      <c r="C160" s="318" t="s">
        <v>1323</v>
      </c>
      <c r="D160" s="270"/>
      <c r="E160" s="270"/>
      <c r="F160" s="319" t="s">
        <v>1259</v>
      </c>
      <c r="G160" s="270"/>
      <c r="H160" s="318" t="s">
        <v>1324</v>
      </c>
      <c r="I160" s="318" t="s">
        <v>1294</v>
      </c>
      <c r="J160" s="318"/>
      <c r="K160" s="314"/>
    </row>
    <row r="161" s="1" customFormat="1" ht="15" customHeight="1">
      <c r="B161" s="320"/>
      <c r="C161" s="302"/>
      <c r="D161" s="302"/>
      <c r="E161" s="302"/>
      <c r="F161" s="302"/>
      <c r="G161" s="302"/>
      <c r="H161" s="302"/>
      <c r="I161" s="302"/>
      <c r="J161" s="302"/>
      <c r="K161" s="321"/>
    </row>
    <row r="162" s="1" customFormat="1" ht="18.75" customHeight="1">
      <c r="B162" s="267"/>
      <c r="C162" s="270"/>
      <c r="D162" s="270"/>
      <c r="E162" s="270"/>
      <c r="F162" s="292"/>
      <c r="G162" s="270"/>
      <c r="H162" s="270"/>
      <c r="I162" s="270"/>
      <c r="J162" s="270"/>
      <c r="K162" s="267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1325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1253</v>
      </c>
      <c r="D166" s="285"/>
      <c r="E166" s="285"/>
      <c r="F166" s="285" t="s">
        <v>1254</v>
      </c>
      <c r="G166" s="322"/>
      <c r="H166" s="323" t="s">
        <v>57</v>
      </c>
      <c r="I166" s="323" t="s">
        <v>60</v>
      </c>
      <c r="J166" s="285" t="s">
        <v>1255</v>
      </c>
      <c r="K166" s="262"/>
    </row>
    <row r="167" s="1" customFormat="1" ht="17.25" customHeight="1">
      <c r="B167" s="263"/>
      <c r="C167" s="287" t="s">
        <v>1256</v>
      </c>
      <c r="D167" s="287"/>
      <c r="E167" s="287"/>
      <c r="F167" s="288" t="s">
        <v>1257</v>
      </c>
      <c r="G167" s="324"/>
      <c r="H167" s="325"/>
      <c r="I167" s="325"/>
      <c r="J167" s="287" t="s">
        <v>1258</v>
      </c>
      <c r="K167" s="265"/>
    </row>
    <row r="168" s="1" customFormat="1" ht="5.25" customHeight="1">
      <c r="B168" s="293"/>
      <c r="C168" s="290"/>
      <c r="D168" s="290"/>
      <c r="E168" s="290"/>
      <c r="F168" s="290"/>
      <c r="G168" s="291"/>
      <c r="H168" s="290"/>
      <c r="I168" s="290"/>
      <c r="J168" s="290"/>
      <c r="K168" s="314"/>
    </row>
    <row r="169" s="1" customFormat="1" ht="15" customHeight="1">
      <c r="B169" s="293"/>
      <c r="C169" s="270" t="s">
        <v>1262</v>
      </c>
      <c r="D169" s="270"/>
      <c r="E169" s="270"/>
      <c r="F169" s="292" t="s">
        <v>1259</v>
      </c>
      <c r="G169" s="270"/>
      <c r="H169" s="270" t="s">
        <v>1299</v>
      </c>
      <c r="I169" s="270" t="s">
        <v>1261</v>
      </c>
      <c r="J169" s="270">
        <v>120</v>
      </c>
      <c r="K169" s="314"/>
    </row>
    <row r="170" s="1" customFormat="1" ht="15" customHeight="1">
      <c r="B170" s="293"/>
      <c r="C170" s="270" t="s">
        <v>1308</v>
      </c>
      <c r="D170" s="270"/>
      <c r="E170" s="270"/>
      <c r="F170" s="292" t="s">
        <v>1259</v>
      </c>
      <c r="G170" s="270"/>
      <c r="H170" s="270" t="s">
        <v>1309</v>
      </c>
      <c r="I170" s="270" t="s">
        <v>1261</v>
      </c>
      <c r="J170" s="270" t="s">
        <v>1310</v>
      </c>
      <c r="K170" s="314"/>
    </row>
    <row r="171" s="1" customFormat="1" ht="15" customHeight="1">
      <c r="B171" s="293"/>
      <c r="C171" s="270" t="s">
        <v>87</v>
      </c>
      <c r="D171" s="270"/>
      <c r="E171" s="270"/>
      <c r="F171" s="292" t="s">
        <v>1259</v>
      </c>
      <c r="G171" s="270"/>
      <c r="H171" s="270" t="s">
        <v>1326</v>
      </c>
      <c r="I171" s="270" t="s">
        <v>1261</v>
      </c>
      <c r="J171" s="270" t="s">
        <v>1310</v>
      </c>
      <c r="K171" s="314"/>
    </row>
    <row r="172" s="1" customFormat="1" ht="15" customHeight="1">
      <c r="B172" s="293"/>
      <c r="C172" s="270" t="s">
        <v>1264</v>
      </c>
      <c r="D172" s="270"/>
      <c r="E172" s="270"/>
      <c r="F172" s="292" t="s">
        <v>1265</v>
      </c>
      <c r="G172" s="270"/>
      <c r="H172" s="270" t="s">
        <v>1326</v>
      </c>
      <c r="I172" s="270" t="s">
        <v>1261</v>
      </c>
      <c r="J172" s="270">
        <v>50</v>
      </c>
      <c r="K172" s="314"/>
    </row>
    <row r="173" s="1" customFormat="1" ht="15" customHeight="1">
      <c r="B173" s="293"/>
      <c r="C173" s="270" t="s">
        <v>1267</v>
      </c>
      <c r="D173" s="270"/>
      <c r="E173" s="270"/>
      <c r="F173" s="292" t="s">
        <v>1259</v>
      </c>
      <c r="G173" s="270"/>
      <c r="H173" s="270" t="s">
        <v>1326</v>
      </c>
      <c r="I173" s="270" t="s">
        <v>1269</v>
      </c>
      <c r="J173" s="270"/>
      <c r="K173" s="314"/>
    </row>
    <row r="174" s="1" customFormat="1" ht="15" customHeight="1">
      <c r="B174" s="293"/>
      <c r="C174" s="270" t="s">
        <v>1278</v>
      </c>
      <c r="D174" s="270"/>
      <c r="E174" s="270"/>
      <c r="F174" s="292" t="s">
        <v>1265</v>
      </c>
      <c r="G174" s="270"/>
      <c r="H174" s="270" t="s">
        <v>1326</v>
      </c>
      <c r="I174" s="270" t="s">
        <v>1261</v>
      </c>
      <c r="J174" s="270">
        <v>50</v>
      </c>
      <c r="K174" s="314"/>
    </row>
    <row r="175" s="1" customFormat="1" ht="15" customHeight="1">
      <c r="B175" s="293"/>
      <c r="C175" s="270" t="s">
        <v>1286</v>
      </c>
      <c r="D175" s="270"/>
      <c r="E175" s="270"/>
      <c r="F175" s="292" t="s">
        <v>1265</v>
      </c>
      <c r="G175" s="270"/>
      <c r="H175" s="270" t="s">
        <v>1326</v>
      </c>
      <c r="I175" s="270" t="s">
        <v>1261</v>
      </c>
      <c r="J175" s="270">
        <v>50</v>
      </c>
      <c r="K175" s="314"/>
    </row>
    <row r="176" s="1" customFormat="1" ht="15" customHeight="1">
      <c r="B176" s="293"/>
      <c r="C176" s="270" t="s">
        <v>1284</v>
      </c>
      <c r="D176" s="270"/>
      <c r="E176" s="270"/>
      <c r="F176" s="292" t="s">
        <v>1265</v>
      </c>
      <c r="G176" s="270"/>
      <c r="H176" s="270" t="s">
        <v>1326</v>
      </c>
      <c r="I176" s="270" t="s">
        <v>1261</v>
      </c>
      <c r="J176" s="270">
        <v>50</v>
      </c>
      <c r="K176" s="314"/>
    </row>
    <row r="177" s="1" customFormat="1" ht="15" customHeight="1">
      <c r="B177" s="293"/>
      <c r="C177" s="270" t="s">
        <v>108</v>
      </c>
      <c r="D177" s="270"/>
      <c r="E177" s="270"/>
      <c r="F177" s="292" t="s">
        <v>1259</v>
      </c>
      <c r="G177" s="270"/>
      <c r="H177" s="270" t="s">
        <v>1327</v>
      </c>
      <c r="I177" s="270" t="s">
        <v>1328</v>
      </c>
      <c r="J177" s="270"/>
      <c r="K177" s="314"/>
    </row>
    <row r="178" s="1" customFormat="1" ht="15" customHeight="1">
      <c r="B178" s="293"/>
      <c r="C178" s="270" t="s">
        <v>60</v>
      </c>
      <c r="D178" s="270"/>
      <c r="E178" s="270"/>
      <c r="F178" s="292" t="s">
        <v>1259</v>
      </c>
      <c r="G178" s="270"/>
      <c r="H178" s="270" t="s">
        <v>1329</v>
      </c>
      <c r="I178" s="270" t="s">
        <v>1330</v>
      </c>
      <c r="J178" s="270">
        <v>1</v>
      </c>
      <c r="K178" s="314"/>
    </row>
    <row r="179" s="1" customFormat="1" ht="15" customHeight="1">
      <c r="B179" s="293"/>
      <c r="C179" s="270" t="s">
        <v>56</v>
      </c>
      <c r="D179" s="270"/>
      <c r="E179" s="270"/>
      <c r="F179" s="292" t="s">
        <v>1259</v>
      </c>
      <c r="G179" s="270"/>
      <c r="H179" s="270" t="s">
        <v>1331</v>
      </c>
      <c r="I179" s="270" t="s">
        <v>1261</v>
      </c>
      <c r="J179" s="270">
        <v>20</v>
      </c>
      <c r="K179" s="314"/>
    </row>
    <row r="180" s="1" customFormat="1" ht="15" customHeight="1">
      <c r="B180" s="293"/>
      <c r="C180" s="270" t="s">
        <v>57</v>
      </c>
      <c r="D180" s="270"/>
      <c r="E180" s="270"/>
      <c r="F180" s="292" t="s">
        <v>1259</v>
      </c>
      <c r="G180" s="270"/>
      <c r="H180" s="270" t="s">
        <v>1332</v>
      </c>
      <c r="I180" s="270" t="s">
        <v>1261</v>
      </c>
      <c r="J180" s="270">
        <v>255</v>
      </c>
      <c r="K180" s="314"/>
    </row>
    <row r="181" s="1" customFormat="1" ht="15" customHeight="1">
      <c r="B181" s="293"/>
      <c r="C181" s="270" t="s">
        <v>109</v>
      </c>
      <c r="D181" s="270"/>
      <c r="E181" s="270"/>
      <c r="F181" s="292" t="s">
        <v>1259</v>
      </c>
      <c r="G181" s="270"/>
      <c r="H181" s="270" t="s">
        <v>1223</v>
      </c>
      <c r="I181" s="270" t="s">
        <v>1261</v>
      </c>
      <c r="J181" s="270">
        <v>10</v>
      </c>
      <c r="K181" s="314"/>
    </row>
    <row r="182" s="1" customFormat="1" ht="15" customHeight="1">
      <c r="B182" s="293"/>
      <c r="C182" s="270" t="s">
        <v>110</v>
      </c>
      <c r="D182" s="270"/>
      <c r="E182" s="270"/>
      <c r="F182" s="292" t="s">
        <v>1259</v>
      </c>
      <c r="G182" s="270"/>
      <c r="H182" s="270" t="s">
        <v>1333</v>
      </c>
      <c r="I182" s="270" t="s">
        <v>1294</v>
      </c>
      <c r="J182" s="270"/>
      <c r="K182" s="314"/>
    </row>
    <row r="183" s="1" customFormat="1" ht="15" customHeight="1">
      <c r="B183" s="293"/>
      <c r="C183" s="270" t="s">
        <v>1334</v>
      </c>
      <c r="D183" s="270"/>
      <c r="E183" s="270"/>
      <c r="F183" s="292" t="s">
        <v>1259</v>
      </c>
      <c r="G183" s="270"/>
      <c r="H183" s="270" t="s">
        <v>1335</v>
      </c>
      <c r="I183" s="270" t="s">
        <v>1294</v>
      </c>
      <c r="J183" s="270"/>
      <c r="K183" s="314"/>
    </row>
    <row r="184" s="1" customFormat="1" ht="15" customHeight="1">
      <c r="B184" s="293"/>
      <c r="C184" s="270" t="s">
        <v>1323</v>
      </c>
      <c r="D184" s="270"/>
      <c r="E184" s="270"/>
      <c r="F184" s="292" t="s">
        <v>1259</v>
      </c>
      <c r="G184" s="270"/>
      <c r="H184" s="270" t="s">
        <v>1336</v>
      </c>
      <c r="I184" s="270" t="s">
        <v>1294</v>
      </c>
      <c r="J184" s="270"/>
      <c r="K184" s="314"/>
    </row>
    <row r="185" s="1" customFormat="1" ht="15" customHeight="1">
      <c r="B185" s="293"/>
      <c r="C185" s="270" t="s">
        <v>112</v>
      </c>
      <c r="D185" s="270"/>
      <c r="E185" s="270"/>
      <c r="F185" s="292" t="s">
        <v>1265</v>
      </c>
      <c r="G185" s="270"/>
      <c r="H185" s="270" t="s">
        <v>1337</v>
      </c>
      <c r="I185" s="270" t="s">
        <v>1261</v>
      </c>
      <c r="J185" s="270">
        <v>50</v>
      </c>
      <c r="K185" s="314"/>
    </row>
    <row r="186" s="1" customFormat="1" ht="15" customHeight="1">
      <c r="B186" s="293"/>
      <c r="C186" s="270" t="s">
        <v>1338</v>
      </c>
      <c r="D186" s="270"/>
      <c r="E186" s="270"/>
      <c r="F186" s="292" t="s">
        <v>1265</v>
      </c>
      <c r="G186" s="270"/>
      <c r="H186" s="270" t="s">
        <v>1339</v>
      </c>
      <c r="I186" s="270" t="s">
        <v>1340</v>
      </c>
      <c r="J186" s="270"/>
      <c r="K186" s="314"/>
    </row>
    <row r="187" s="1" customFormat="1" ht="15" customHeight="1">
      <c r="B187" s="293"/>
      <c r="C187" s="270" t="s">
        <v>1341</v>
      </c>
      <c r="D187" s="270"/>
      <c r="E187" s="270"/>
      <c r="F187" s="292" t="s">
        <v>1265</v>
      </c>
      <c r="G187" s="270"/>
      <c r="H187" s="270" t="s">
        <v>1342</v>
      </c>
      <c r="I187" s="270" t="s">
        <v>1340</v>
      </c>
      <c r="J187" s="270"/>
      <c r="K187" s="314"/>
    </row>
    <row r="188" s="1" customFormat="1" ht="15" customHeight="1">
      <c r="B188" s="293"/>
      <c r="C188" s="270" t="s">
        <v>1343</v>
      </c>
      <c r="D188" s="270"/>
      <c r="E188" s="270"/>
      <c r="F188" s="292" t="s">
        <v>1265</v>
      </c>
      <c r="G188" s="270"/>
      <c r="H188" s="270" t="s">
        <v>1344</v>
      </c>
      <c r="I188" s="270" t="s">
        <v>1340</v>
      </c>
      <c r="J188" s="270"/>
      <c r="K188" s="314"/>
    </row>
    <row r="189" s="1" customFormat="1" ht="15" customHeight="1">
      <c r="B189" s="293"/>
      <c r="C189" s="326" t="s">
        <v>1345</v>
      </c>
      <c r="D189" s="270"/>
      <c r="E189" s="270"/>
      <c r="F189" s="292" t="s">
        <v>1265</v>
      </c>
      <c r="G189" s="270"/>
      <c r="H189" s="270" t="s">
        <v>1346</v>
      </c>
      <c r="I189" s="270" t="s">
        <v>1347</v>
      </c>
      <c r="J189" s="327" t="s">
        <v>1348</v>
      </c>
      <c r="K189" s="314"/>
    </row>
    <row r="190" s="1" customFormat="1" ht="15" customHeight="1">
      <c r="B190" s="293"/>
      <c r="C190" s="277" t="s">
        <v>45</v>
      </c>
      <c r="D190" s="270"/>
      <c r="E190" s="270"/>
      <c r="F190" s="292" t="s">
        <v>1259</v>
      </c>
      <c r="G190" s="270"/>
      <c r="H190" s="267" t="s">
        <v>1349</v>
      </c>
      <c r="I190" s="270" t="s">
        <v>1350</v>
      </c>
      <c r="J190" s="270"/>
      <c r="K190" s="314"/>
    </row>
    <row r="191" s="1" customFormat="1" ht="15" customHeight="1">
      <c r="B191" s="293"/>
      <c r="C191" s="277" t="s">
        <v>1351</v>
      </c>
      <c r="D191" s="270"/>
      <c r="E191" s="270"/>
      <c r="F191" s="292" t="s">
        <v>1259</v>
      </c>
      <c r="G191" s="270"/>
      <c r="H191" s="270" t="s">
        <v>1352</v>
      </c>
      <c r="I191" s="270" t="s">
        <v>1294</v>
      </c>
      <c r="J191" s="270"/>
      <c r="K191" s="314"/>
    </row>
    <row r="192" s="1" customFormat="1" ht="15" customHeight="1">
      <c r="B192" s="293"/>
      <c r="C192" s="277" t="s">
        <v>1353</v>
      </c>
      <c r="D192" s="270"/>
      <c r="E192" s="270"/>
      <c r="F192" s="292" t="s">
        <v>1259</v>
      </c>
      <c r="G192" s="270"/>
      <c r="H192" s="270" t="s">
        <v>1354</v>
      </c>
      <c r="I192" s="270" t="s">
        <v>1294</v>
      </c>
      <c r="J192" s="270"/>
      <c r="K192" s="314"/>
    </row>
    <row r="193" s="1" customFormat="1" ht="15" customHeight="1">
      <c r="B193" s="293"/>
      <c r="C193" s="277" t="s">
        <v>1355</v>
      </c>
      <c r="D193" s="270"/>
      <c r="E193" s="270"/>
      <c r="F193" s="292" t="s">
        <v>1265</v>
      </c>
      <c r="G193" s="270"/>
      <c r="H193" s="270" t="s">
        <v>1356</v>
      </c>
      <c r="I193" s="270" t="s">
        <v>1294</v>
      </c>
      <c r="J193" s="270"/>
      <c r="K193" s="314"/>
    </row>
    <row r="194" s="1" customFormat="1" ht="15" customHeight="1">
      <c r="B194" s="320"/>
      <c r="C194" s="328"/>
      <c r="D194" s="302"/>
      <c r="E194" s="302"/>
      <c r="F194" s="302"/>
      <c r="G194" s="302"/>
      <c r="H194" s="302"/>
      <c r="I194" s="302"/>
      <c r="J194" s="302"/>
      <c r="K194" s="321"/>
    </row>
    <row r="195" s="1" customFormat="1" ht="18.75" customHeight="1">
      <c r="B195" s="267"/>
      <c r="C195" s="270"/>
      <c r="D195" s="270"/>
      <c r="E195" s="270"/>
      <c r="F195" s="292"/>
      <c r="G195" s="270"/>
      <c r="H195" s="270"/>
      <c r="I195" s="270"/>
      <c r="J195" s="270"/>
      <c r="K195" s="267"/>
    </row>
    <row r="196" s="1" customFormat="1" ht="18.75" customHeight="1">
      <c r="B196" s="267"/>
      <c r="C196" s="270"/>
      <c r="D196" s="270"/>
      <c r="E196" s="270"/>
      <c r="F196" s="292"/>
      <c r="G196" s="270"/>
      <c r="H196" s="270"/>
      <c r="I196" s="270"/>
      <c r="J196" s="270"/>
      <c r="K196" s="267"/>
    </row>
    <row r="197" s="1" customFormat="1" ht="18.75" customHeight="1">
      <c r="B197" s="278"/>
      <c r="C197" s="278"/>
      <c r="D197" s="278"/>
      <c r="E197" s="278"/>
      <c r="F197" s="278"/>
      <c r="G197" s="278"/>
      <c r="H197" s="278"/>
      <c r="I197" s="278"/>
      <c r="J197" s="278"/>
      <c r="K197" s="278"/>
    </row>
    <row r="198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="1" customFormat="1" ht="21">
      <c r="B199" s="260"/>
      <c r="C199" s="261" t="s">
        <v>1357</v>
      </c>
      <c r="D199" s="261"/>
      <c r="E199" s="261"/>
      <c r="F199" s="261"/>
      <c r="G199" s="261"/>
      <c r="H199" s="261"/>
      <c r="I199" s="261"/>
      <c r="J199" s="261"/>
      <c r="K199" s="262"/>
    </row>
    <row r="200" s="1" customFormat="1" ht="25.5" customHeight="1">
      <c r="B200" s="260"/>
      <c r="C200" s="329" t="s">
        <v>1358</v>
      </c>
      <c r="D200" s="329"/>
      <c r="E200" s="329"/>
      <c r="F200" s="329" t="s">
        <v>1359</v>
      </c>
      <c r="G200" s="330"/>
      <c r="H200" s="329" t="s">
        <v>1360</v>
      </c>
      <c r="I200" s="329"/>
      <c r="J200" s="329"/>
      <c r="K200" s="262"/>
    </row>
    <row r="201" s="1" customFormat="1" ht="5.25" customHeight="1">
      <c r="B201" s="293"/>
      <c r="C201" s="290"/>
      <c r="D201" s="290"/>
      <c r="E201" s="290"/>
      <c r="F201" s="290"/>
      <c r="G201" s="270"/>
      <c r="H201" s="290"/>
      <c r="I201" s="290"/>
      <c r="J201" s="290"/>
      <c r="K201" s="314"/>
    </row>
    <row r="202" s="1" customFormat="1" ht="15" customHeight="1">
      <c r="B202" s="293"/>
      <c r="C202" s="270" t="s">
        <v>1350</v>
      </c>
      <c r="D202" s="270"/>
      <c r="E202" s="270"/>
      <c r="F202" s="292" t="s">
        <v>46</v>
      </c>
      <c r="G202" s="270"/>
      <c r="H202" s="270" t="s">
        <v>1361</v>
      </c>
      <c r="I202" s="270"/>
      <c r="J202" s="270"/>
      <c r="K202" s="314"/>
    </row>
    <row r="203" s="1" customFormat="1" ht="15" customHeight="1">
      <c r="B203" s="293"/>
      <c r="C203" s="299"/>
      <c r="D203" s="270"/>
      <c r="E203" s="270"/>
      <c r="F203" s="292" t="s">
        <v>47</v>
      </c>
      <c r="G203" s="270"/>
      <c r="H203" s="270" t="s">
        <v>1362</v>
      </c>
      <c r="I203" s="270"/>
      <c r="J203" s="270"/>
      <c r="K203" s="314"/>
    </row>
    <row r="204" s="1" customFormat="1" ht="15" customHeight="1">
      <c r="B204" s="293"/>
      <c r="C204" s="299"/>
      <c r="D204" s="270"/>
      <c r="E204" s="270"/>
      <c r="F204" s="292" t="s">
        <v>50</v>
      </c>
      <c r="G204" s="270"/>
      <c r="H204" s="270" t="s">
        <v>1363</v>
      </c>
      <c r="I204" s="270"/>
      <c r="J204" s="270"/>
      <c r="K204" s="314"/>
    </row>
    <row r="205" s="1" customFormat="1" ht="15" customHeight="1">
      <c r="B205" s="293"/>
      <c r="C205" s="270"/>
      <c r="D205" s="270"/>
      <c r="E205" s="270"/>
      <c r="F205" s="292" t="s">
        <v>48</v>
      </c>
      <c r="G205" s="270"/>
      <c r="H205" s="270" t="s">
        <v>1364</v>
      </c>
      <c r="I205" s="270"/>
      <c r="J205" s="270"/>
      <c r="K205" s="314"/>
    </row>
    <row r="206" s="1" customFormat="1" ht="15" customHeight="1">
      <c r="B206" s="293"/>
      <c r="C206" s="270"/>
      <c r="D206" s="270"/>
      <c r="E206" s="270"/>
      <c r="F206" s="292" t="s">
        <v>49</v>
      </c>
      <c r="G206" s="270"/>
      <c r="H206" s="270" t="s">
        <v>1365</v>
      </c>
      <c r="I206" s="270"/>
      <c r="J206" s="270"/>
      <c r="K206" s="314"/>
    </row>
    <row r="207" s="1" customFormat="1" ht="15" customHeight="1">
      <c r="B207" s="293"/>
      <c r="C207" s="270"/>
      <c r="D207" s="270"/>
      <c r="E207" s="270"/>
      <c r="F207" s="292"/>
      <c r="G207" s="270"/>
      <c r="H207" s="270"/>
      <c r="I207" s="270"/>
      <c r="J207" s="270"/>
      <c r="K207" s="314"/>
    </row>
    <row r="208" s="1" customFormat="1" ht="15" customHeight="1">
      <c r="B208" s="293"/>
      <c r="C208" s="270" t="s">
        <v>1306</v>
      </c>
      <c r="D208" s="270"/>
      <c r="E208" s="270"/>
      <c r="F208" s="292" t="s">
        <v>81</v>
      </c>
      <c r="G208" s="270"/>
      <c r="H208" s="270" t="s">
        <v>1366</v>
      </c>
      <c r="I208" s="270"/>
      <c r="J208" s="270"/>
      <c r="K208" s="314"/>
    </row>
    <row r="209" s="1" customFormat="1" ht="15" customHeight="1">
      <c r="B209" s="293"/>
      <c r="C209" s="299"/>
      <c r="D209" s="270"/>
      <c r="E209" s="270"/>
      <c r="F209" s="292" t="s">
        <v>1204</v>
      </c>
      <c r="G209" s="270"/>
      <c r="H209" s="270" t="s">
        <v>1205</v>
      </c>
      <c r="I209" s="270"/>
      <c r="J209" s="270"/>
      <c r="K209" s="314"/>
    </row>
    <row r="210" s="1" customFormat="1" ht="15" customHeight="1">
      <c r="B210" s="293"/>
      <c r="C210" s="270"/>
      <c r="D210" s="270"/>
      <c r="E210" s="270"/>
      <c r="F210" s="292" t="s">
        <v>1202</v>
      </c>
      <c r="G210" s="270"/>
      <c r="H210" s="270" t="s">
        <v>1367</v>
      </c>
      <c r="I210" s="270"/>
      <c r="J210" s="270"/>
      <c r="K210" s="314"/>
    </row>
    <row r="211" s="1" customFormat="1" ht="15" customHeight="1">
      <c r="B211" s="331"/>
      <c r="C211" s="299"/>
      <c r="D211" s="299"/>
      <c r="E211" s="299"/>
      <c r="F211" s="292" t="s">
        <v>1206</v>
      </c>
      <c r="G211" s="277"/>
      <c r="H211" s="318" t="s">
        <v>1207</v>
      </c>
      <c r="I211" s="318"/>
      <c r="J211" s="318"/>
      <c r="K211" s="332"/>
    </row>
    <row r="212" s="1" customFormat="1" ht="15" customHeight="1">
      <c r="B212" s="331"/>
      <c r="C212" s="299"/>
      <c r="D212" s="299"/>
      <c r="E212" s="299"/>
      <c r="F212" s="292" t="s">
        <v>859</v>
      </c>
      <c r="G212" s="277"/>
      <c r="H212" s="318" t="s">
        <v>1368</v>
      </c>
      <c r="I212" s="318"/>
      <c r="J212" s="318"/>
      <c r="K212" s="332"/>
    </row>
    <row r="213" s="1" customFormat="1" ht="15" customHeight="1">
      <c r="B213" s="331"/>
      <c r="C213" s="299"/>
      <c r="D213" s="299"/>
      <c r="E213" s="299"/>
      <c r="F213" s="333"/>
      <c r="G213" s="277"/>
      <c r="H213" s="334"/>
      <c r="I213" s="334"/>
      <c r="J213" s="334"/>
      <c r="K213" s="332"/>
    </row>
    <row r="214" s="1" customFormat="1" ht="15" customHeight="1">
      <c r="B214" s="331"/>
      <c r="C214" s="270" t="s">
        <v>1330</v>
      </c>
      <c r="D214" s="299"/>
      <c r="E214" s="299"/>
      <c r="F214" s="292">
        <v>1</v>
      </c>
      <c r="G214" s="277"/>
      <c r="H214" s="318" t="s">
        <v>1369</v>
      </c>
      <c r="I214" s="318"/>
      <c r="J214" s="318"/>
      <c r="K214" s="332"/>
    </row>
    <row r="215" s="1" customFormat="1" ht="15" customHeight="1">
      <c r="B215" s="331"/>
      <c r="C215" s="299"/>
      <c r="D215" s="299"/>
      <c r="E215" s="299"/>
      <c r="F215" s="292">
        <v>2</v>
      </c>
      <c r="G215" s="277"/>
      <c r="H215" s="318" t="s">
        <v>1370</v>
      </c>
      <c r="I215" s="318"/>
      <c r="J215" s="318"/>
      <c r="K215" s="332"/>
    </row>
    <row r="216" s="1" customFormat="1" ht="15" customHeight="1">
      <c r="B216" s="331"/>
      <c r="C216" s="299"/>
      <c r="D216" s="299"/>
      <c r="E216" s="299"/>
      <c r="F216" s="292">
        <v>3</v>
      </c>
      <c r="G216" s="277"/>
      <c r="H216" s="318" t="s">
        <v>1371</v>
      </c>
      <c r="I216" s="318"/>
      <c r="J216" s="318"/>
      <c r="K216" s="332"/>
    </row>
    <row r="217" s="1" customFormat="1" ht="15" customHeight="1">
      <c r="B217" s="331"/>
      <c r="C217" s="299"/>
      <c r="D217" s="299"/>
      <c r="E217" s="299"/>
      <c r="F217" s="292">
        <v>4</v>
      </c>
      <c r="G217" s="277"/>
      <c r="H217" s="318" t="s">
        <v>1372</v>
      </c>
      <c r="I217" s="318"/>
      <c r="J217" s="318"/>
      <c r="K217" s="332"/>
    </row>
    <row r="218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Bělehrad Milan</dc:creator>
  <cp:lastModifiedBy>Bělehrad Milan</cp:lastModifiedBy>
  <dcterms:created xsi:type="dcterms:W3CDTF">2019-11-12T10:43:05Z</dcterms:created>
  <dcterms:modified xsi:type="dcterms:W3CDTF">2019-11-12T10:43:11Z</dcterms:modified>
</cp:coreProperties>
</file>