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/>
  <bookViews>
    <workbookView xWindow="90" yWindow="405" windowWidth="28530" windowHeight="11685" firstSheet="1" activeTab="1"/>
  </bookViews>
  <sheets>
    <sheet name="Rekapitulace stavby" sheetId="1" state="veryHidden" r:id="rId1"/>
    <sheet name="PS-01 - údržba, opravy a ..." sheetId="2" r:id="rId2"/>
    <sheet name="PS-02 - stavební práce" sheetId="3" r:id="rId3"/>
    <sheet name="PS-03 - doprava" sheetId="4" r:id="rId4"/>
  </sheets>
  <definedNames>
    <definedName name="_xlnm._FilterDatabase" localSheetId="1" hidden="1">'PS-01 - údržba, opravy a ...'!$C$87:$I$323</definedName>
    <definedName name="_xlnm._FilterDatabase" localSheetId="2" hidden="1">'PS-02 - stavební práce'!$C$84:$I$120</definedName>
    <definedName name="_xlnm._FilterDatabase" localSheetId="3" hidden="1">'PS-03 - doprava'!$C$84:$I$103</definedName>
    <definedName name="_xlnm.Print_Titles" localSheetId="1">'PS-01 - údržba, opravy a ...'!$87:$87</definedName>
    <definedName name="_xlnm.Print_Titles" localSheetId="2">'PS-02 - stavební práce'!$84:$84</definedName>
    <definedName name="_xlnm.Print_Titles" localSheetId="3">'PS-03 - doprava'!$84:$84</definedName>
    <definedName name="_xlnm.Print_Titles" localSheetId="0">'Rekapitulace stavby'!$52:$52</definedName>
    <definedName name="_xlnm.Print_Area" localSheetId="1">'PS-01 - údržba, opravy a ...'!$C$73:$I$323</definedName>
    <definedName name="_xlnm.Print_Area" localSheetId="2">'PS-02 - stavební práce'!$C$70:$I$120</definedName>
    <definedName name="_xlnm.Print_Area" localSheetId="3">'PS-03 - doprava'!$C$70:$I$103</definedName>
    <definedName name="_xlnm.Print_Area" localSheetId="0">'Rekapitulace stavby'!$D$4:$AO$36,'Rekapitulace stavby'!$C$42:$AQ$59</definedName>
  </definedNames>
  <calcPr calcId="145621"/>
</workbook>
</file>

<file path=xl/calcChain.xml><?xml version="1.0" encoding="utf-8"?>
<calcChain xmlns="http://schemas.openxmlformats.org/spreadsheetml/2006/main">
  <c r="AY58" i="1" l="1"/>
  <c r="AX58" i="1"/>
  <c r="BG103" i="4"/>
  <c r="BF103" i="4"/>
  <c r="BE103" i="4"/>
  <c r="BD103" i="4"/>
  <c r="R103" i="4"/>
  <c r="P103" i="4"/>
  <c r="N103" i="4"/>
  <c r="BI103" i="4"/>
  <c r="BC103" i="4"/>
  <c r="BG102" i="4"/>
  <c r="BF102" i="4"/>
  <c r="BE102" i="4"/>
  <c r="BD102" i="4"/>
  <c r="R102" i="4"/>
  <c r="P102" i="4"/>
  <c r="N102" i="4"/>
  <c r="BI102" i="4"/>
  <c r="BC102" i="4"/>
  <c r="BG101" i="4"/>
  <c r="BF101" i="4"/>
  <c r="BE101" i="4"/>
  <c r="BD101" i="4"/>
  <c r="R101" i="4"/>
  <c r="P101" i="4"/>
  <c r="N101" i="4"/>
  <c r="BI101" i="4"/>
  <c r="BC101" i="4"/>
  <c r="BG100" i="4"/>
  <c r="BF100" i="4"/>
  <c r="BE100" i="4"/>
  <c r="BD100" i="4"/>
  <c r="R100" i="4"/>
  <c r="P100" i="4"/>
  <c r="N100" i="4"/>
  <c r="BI100" i="4"/>
  <c r="BC100" i="4"/>
  <c r="BG99" i="4"/>
  <c r="BF99" i="4"/>
  <c r="BE99" i="4"/>
  <c r="BD99" i="4"/>
  <c r="R99" i="4"/>
  <c r="P99" i="4"/>
  <c r="N99" i="4"/>
  <c r="BI99" i="4"/>
  <c r="BC99" i="4"/>
  <c r="BG98" i="4"/>
  <c r="BF98" i="4"/>
  <c r="BE98" i="4"/>
  <c r="BD98" i="4"/>
  <c r="R98" i="4"/>
  <c r="P98" i="4"/>
  <c r="N98" i="4"/>
  <c r="BI98" i="4"/>
  <c r="BC98" i="4"/>
  <c r="BG97" i="4"/>
  <c r="BF97" i="4"/>
  <c r="BE97" i="4"/>
  <c r="BD97" i="4"/>
  <c r="R97" i="4"/>
  <c r="P97" i="4"/>
  <c r="N97" i="4"/>
  <c r="BI97" i="4"/>
  <c r="BC97" i="4"/>
  <c r="BG96" i="4"/>
  <c r="BF96" i="4"/>
  <c r="BE96" i="4"/>
  <c r="BD96" i="4"/>
  <c r="R96" i="4"/>
  <c r="P96" i="4"/>
  <c r="N96" i="4"/>
  <c r="BI96" i="4"/>
  <c r="BC96" i="4"/>
  <c r="BG95" i="4"/>
  <c r="BF95" i="4"/>
  <c r="BE95" i="4"/>
  <c r="BD95" i="4"/>
  <c r="R95" i="4"/>
  <c r="P95" i="4"/>
  <c r="N95" i="4"/>
  <c r="BI95" i="4"/>
  <c r="BC95" i="4"/>
  <c r="BG94" i="4"/>
  <c r="BF94" i="4"/>
  <c r="BE94" i="4"/>
  <c r="BD94" i="4"/>
  <c r="R94" i="4"/>
  <c r="P94" i="4"/>
  <c r="N94" i="4"/>
  <c r="BI94" i="4"/>
  <c r="BC94" i="4"/>
  <c r="BG93" i="4"/>
  <c r="BF93" i="4"/>
  <c r="BE93" i="4"/>
  <c r="BD93" i="4"/>
  <c r="R93" i="4"/>
  <c r="P93" i="4"/>
  <c r="N93" i="4"/>
  <c r="BI93" i="4"/>
  <c r="BC93" i="4"/>
  <c r="BG92" i="4"/>
  <c r="BF92" i="4"/>
  <c r="BE92" i="4"/>
  <c r="BD92" i="4"/>
  <c r="R92" i="4"/>
  <c r="P92" i="4"/>
  <c r="N92" i="4"/>
  <c r="BI92" i="4"/>
  <c r="BC92" i="4"/>
  <c r="BG91" i="4"/>
  <c r="BF91" i="4"/>
  <c r="BE91" i="4"/>
  <c r="BD91" i="4"/>
  <c r="R91" i="4"/>
  <c r="P91" i="4"/>
  <c r="N91" i="4"/>
  <c r="BI91" i="4"/>
  <c r="BC91" i="4"/>
  <c r="BG90" i="4"/>
  <c r="BF90" i="4"/>
  <c r="BE90" i="4"/>
  <c r="BD90" i="4"/>
  <c r="R90" i="4"/>
  <c r="P90" i="4"/>
  <c r="N90" i="4"/>
  <c r="BI90" i="4"/>
  <c r="BC90" i="4"/>
  <c r="BG89" i="4"/>
  <c r="BF89" i="4"/>
  <c r="BE89" i="4"/>
  <c r="BD89" i="4"/>
  <c r="R89" i="4"/>
  <c r="P89" i="4"/>
  <c r="N89" i="4"/>
  <c r="BI89" i="4"/>
  <c r="BC89" i="4"/>
  <c r="BG88" i="4"/>
  <c r="BF88" i="4"/>
  <c r="BE88" i="4"/>
  <c r="BD88" i="4"/>
  <c r="R88" i="4"/>
  <c r="P88" i="4"/>
  <c r="N88" i="4"/>
  <c r="BI88" i="4"/>
  <c r="BC88" i="4"/>
  <c r="BG87" i="4"/>
  <c r="BF87" i="4"/>
  <c r="BE87" i="4"/>
  <c r="BD87" i="4"/>
  <c r="R87" i="4"/>
  <c r="P87" i="4"/>
  <c r="N87" i="4"/>
  <c r="BI87" i="4"/>
  <c r="BC87" i="4"/>
  <c r="BG86" i="4"/>
  <c r="F39" i="4"/>
  <c r="BD58" i="1" s="1"/>
  <c r="BF86" i="4"/>
  <c r="F38" i="4"/>
  <c r="BC58" i="1" s="1"/>
  <c r="BE86" i="4"/>
  <c r="F37" i="4" s="1"/>
  <c r="BB58" i="1" s="1"/>
  <c r="BD86" i="4"/>
  <c r="AW58" i="1" s="1"/>
  <c r="R86" i="4"/>
  <c r="R85" i="4" s="1"/>
  <c r="P86" i="4"/>
  <c r="P85" i="4" s="1"/>
  <c r="N86" i="4"/>
  <c r="N85" i="4" s="1"/>
  <c r="AU58" i="1" s="1"/>
  <c r="BI86" i="4"/>
  <c r="BI85" i="4" s="1"/>
  <c r="BC86" i="4"/>
  <c r="F81" i="4"/>
  <c r="F79" i="4"/>
  <c r="E77" i="4"/>
  <c r="F58" i="4"/>
  <c r="F56" i="4"/>
  <c r="E54" i="4"/>
  <c r="E20" i="4"/>
  <c r="F82" i="4" s="1"/>
  <c r="E7" i="4"/>
  <c r="E50" i="4" s="1"/>
  <c r="AY57" i="1"/>
  <c r="AX57" i="1"/>
  <c r="BG120" i="3"/>
  <c r="BF120" i="3"/>
  <c r="BE120" i="3"/>
  <c r="BD120" i="3"/>
  <c r="R120" i="3"/>
  <c r="P120" i="3"/>
  <c r="N120" i="3"/>
  <c r="BI120" i="3"/>
  <c r="BC120" i="3"/>
  <c r="BG119" i="3"/>
  <c r="BF119" i="3"/>
  <c r="BE119" i="3"/>
  <c r="BD119" i="3"/>
  <c r="R119" i="3"/>
  <c r="P119" i="3"/>
  <c r="N119" i="3"/>
  <c r="BI119" i="3"/>
  <c r="BC119" i="3"/>
  <c r="BG117" i="3"/>
  <c r="BF117" i="3"/>
  <c r="BE117" i="3"/>
  <c r="BD117" i="3"/>
  <c r="R117" i="3"/>
  <c r="P117" i="3"/>
  <c r="N117" i="3"/>
  <c r="BI117" i="3"/>
  <c r="BC117" i="3"/>
  <c r="BG115" i="3"/>
  <c r="BF115" i="3"/>
  <c r="BE115" i="3"/>
  <c r="BD115" i="3"/>
  <c r="R115" i="3"/>
  <c r="P115" i="3"/>
  <c r="N115" i="3"/>
  <c r="BI115" i="3"/>
  <c r="BC115" i="3"/>
  <c r="BG114" i="3"/>
  <c r="BF114" i="3"/>
  <c r="BE114" i="3"/>
  <c r="BD114" i="3"/>
  <c r="R114" i="3"/>
  <c r="P114" i="3"/>
  <c r="N114" i="3"/>
  <c r="BI114" i="3"/>
  <c r="BC114" i="3"/>
  <c r="BG112" i="3"/>
  <c r="BF112" i="3"/>
  <c r="BE112" i="3"/>
  <c r="BD112" i="3"/>
  <c r="R112" i="3"/>
  <c r="P112" i="3"/>
  <c r="N112" i="3"/>
  <c r="BI112" i="3"/>
  <c r="BC112" i="3"/>
  <c r="BG110" i="3"/>
  <c r="BF110" i="3"/>
  <c r="BE110" i="3"/>
  <c r="BD110" i="3"/>
  <c r="R110" i="3"/>
  <c r="P110" i="3"/>
  <c r="N110" i="3"/>
  <c r="BI110" i="3"/>
  <c r="BC110" i="3"/>
  <c r="BG108" i="3"/>
  <c r="BF108" i="3"/>
  <c r="BE108" i="3"/>
  <c r="BD108" i="3"/>
  <c r="R108" i="3"/>
  <c r="P108" i="3"/>
  <c r="N108" i="3"/>
  <c r="BI108" i="3"/>
  <c r="BC108" i="3"/>
  <c r="BG106" i="3"/>
  <c r="BF106" i="3"/>
  <c r="BE106" i="3"/>
  <c r="BD106" i="3"/>
  <c r="R106" i="3"/>
  <c r="P106" i="3"/>
  <c r="N106" i="3"/>
  <c r="BI106" i="3"/>
  <c r="BC106" i="3"/>
  <c r="BG104" i="3"/>
  <c r="BF104" i="3"/>
  <c r="BE104" i="3"/>
  <c r="BD104" i="3"/>
  <c r="R104" i="3"/>
  <c r="P104" i="3"/>
  <c r="N104" i="3"/>
  <c r="BI104" i="3"/>
  <c r="BC104" i="3"/>
  <c r="BG102" i="3"/>
  <c r="BF102" i="3"/>
  <c r="BE102" i="3"/>
  <c r="BD102" i="3"/>
  <c r="R102" i="3"/>
  <c r="P102" i="3"/>
  <c r="N102" i="3"/>
  <c r="BI102" i="3"/>
  <c r="BC102" i="3"/>
  <c r="BG100" i="3"/>
  <c r="BF100" i="3"/>
  <c r="BE100" i="3"/>
  <c r="BD100" i="3"/>
  <c r="R100" i="3"/>
  <c r="P100" i="3"/>
  <c r="N100" i="3"/>
  <c r="BI100" i="3"/>
  <c r="BC100" i="3"/>
  <c r="BG98" i="3"/>
  <c r="BF98" i="3"/>
  <c r="BE98" i="3"/>
  <c r="BD98" i="3"/>
  <c r="R98" i="3"/>
  <c r="P98" i="3"/>
  <c r="N98" i="3"/>
  <c r="BI98" i="3"/>
  <c r="BC98" i="3"/>
  <c r="BG96" i="3"/>
  <c r="BF96" i="3"/>
  <c r="BE96" i="3"/>
  <c r="BD96" i="3"/>
  <c r="R96" i="3"/>
  <c r="P96" i="3"/>
  <c r="N96" i="3"/>
  <c r="BI96" i="3"/>
  <c r="BC96" i="3"/>
  <c r="BG94" i="3"/>
  <c r="BF94" i="3"/>
  <c r="BE94" i="3"/>
  <c r="BD94" i="3"/>
  <c r="R94" i="3"/>
  <c r="P94" i="3"/>
  <c r="N94" i="3"/>
  <c r="BI94" i="3"/>
  <c r="BC94" i="3"/>
  <c r="BG92" i="3"/>
  <c r="BF92" i="3"/>
  <c r="BE92" i="3"/>
  <c r="BD92" i="3"/>
  <c r="R92" i="3"/>
  <c r="P92" i="3"/>
  <c r="N92" i="3"/>
  <c r="BI92" i="3"/>
  <c r="BC92" i="3"/>
  <c r="BG90" i="3"/>
  <c r="BF90" i="3"/>
  <c r="BE90" i="3"/>
  <c r="BD90" i="3"/>
  <c r="R90" i="3"/>
  <c r="P90" i="3"/>
  <c r="N90" i="3"/>
  <c r="BI90" i="3"/>
  <c r="BC90" i="3"/>
  <c r="BG88" i="3"/>
  <c r="BF88" i="3"/>
  <c r="BE88" i="3"/>
  <c r="BD88" i="3"/>
  <c r="R88" i="3"/>
  <c r="P88" i="3"/>
  <c r="N88" i="3"/>
  <c r="BI88" i="3"/>
  <c r="BC88" i="3"/>
  <c r="BG86" i="3"/>
  <c r="F39" i="3"/>
  <c r="BD57" i="1" s="1"/>
  <c r="BF86" i="3"/>
  <c r="BE86" i="3"/>
  <c r="F37" i="3" s="1"/>
  <c r="BB57" i="1" s="1"/>
  <c r="BD86" i="3"/>
  <c r="AW57" i="1" s="1"/>
  <c r="R86" i="3"/>
  <c r="R85" i="3" s="1"/>
  <c r="P86" i="3"/>
  <c r="P85" i="3"/>
  <c r="N86" i="3"/>
  <c r="N85" i="3"/>
  <c r="AU57" i="1" s="1"/>
  <c r="BI86" i="3"/>
  <c r="BI85" i="3" s="1"/>
  <c r="BC86" i="3"/>
  <c r="F81" i="3"/>
  <c r="F79" i="3"/>
  <c r="E77" i="3"/>
  <c r="F58" i="3"/>
  <c r="F56" i="3"/>
  <c r="E54" i="3"/>
  <c r="E20" i="3"/>
  <c r="F82" i="3" s="1"/>
  <c r="E7" i="3"/>
  <c r="E73" i="3" s="1"/>
  <c r="AY56" i="1"/>
  <c r="AX56" i="1"/>
  <c r="BG323" i="2"/>
  <c r="BF323" i="2"/>
  <c r="BE323" i="2"/>
  <c r="BD323" i="2"/>
  <c r="R323" i="2"/>
  <c r="P323" i="2"/>
  <c r="N323" i="2"/>
  <c r="BI323" i="2"/>
  <c r="BC323" i="2"/>
  <c r="BG322" i="2"/>
  <c r="BF322" i="2"/>
  <c r="BE322" i="2"/>
  <c r="BD322" i="2"/>
  <c r="R322" i="2"/>
  <c r="P322" i="2"/>
  <c r="N322" i="2"/>
  <c r="BI322" i="2"/>
  <c r="BC322" i="2"/>
  <c r="BG321" i="2"/>
  <c r="BF321" i="2"/>
  <c r="BE321" i="2"/>
  <c r="BD321" i="2"/>
  <c r="R321" i="2"/>
  <c r="P321" i="2"/>
  <c r="N321" i="2"/>
  <c r="BI321" i="2"/>
  <c r="BC321" i="2"/>
  <c r="BG320" i="2"/>
  <c r="BF320" i="2"/>
  <c r="BE320" i="2"/>
  <c r="BD320" i="2"/>
  <c r="R320" i="2"/>
  <c r="P320" i="2"/>
  <c r="N320" i="2"/>
  <c r="BI320" i="2"/>
  <c r="BC320" i="2"/>
  <c r="BG319" i="2"/>
  <c r="BF319" i="2"/>
  <c r="BE319" i="2"/>
  <c r="BD319" i="2"/>
  <c r="R319" i="2"/>
  <c r="P319" i="2"/>
  <c r="N319" i="2"/>
  <c r="BI319" i="2"/>
  <c r="BC319" i="2"/>
  <c r="BG318" i="2"/>
  <c r="BF318" i="2"/>
  <c r="BE318" i="2"/>
  <c r="BD318" i="2"/>
  <c r="R318" i="2"/>
  <c r="P318" i="2"/>
  <c r="N318" i="2"/>
  <c r="BI318" i="2"/>
  <c r="BC318" i="2"/>
  <c r="BG317" i="2"/>
  <c r="BF317" i="2"/>
  <c r="BE317" i="2"/>
  <c r="BD317" i="2"/>
  <c r="R317" i="2"/>
  <c r="P317" i="2"/>
  <c r="N317" i="2"/>
  <c r="BI317" i="2"/>
  <c r="BC317" i="2"/>
  <c r="BG316" i="2"/>
  <c r="BF316" i="2"/>
  <c r="BE316" i="2"/>
  <c r="BD316" i="2"/>
  <c r="R316" i="2"/>
  <c r="P316" i="2"/>
  <c r="N316" i="2"/>
  <c r="BI316" i="2"/>
  <c r="BC316" i="2"/>
  <c r="BG315" i="2"/>
  <c r="BF315" i="2"/>
  <c r="BE315" i="2"/>
  <c r="BD315" i="2"/>
  <c r="R315" i="2"/>
  <c r="P315" i="2"/>
  <c r="N315" i="2"/>
  <c r="BI315" i="2"/>
  <c r="BC315" i="2"/>
  <c r="BG314" i="2"/>
  <c r="BF314" i="2"/>
  <c r="BE314" i="2"/>
  <c r="BD314" i="2"/>
  <c r="R314" i="2"/>
  <c r="P314" i="2"/>
  <c r="N314" i="2"/>
  <c r="BI314" i="2"/>
  <c r="BC314" i="2"/>
  <c r="BG313" i="2"/>
  <c r="BF313" i="2"/>
  <c r="BE313" i="2"/>
  <c r="BD313" i="2"/>
  <c r="R313" i="2"/>
  <c r="P313" i="2"/>
  <c r="N313" i="2"/>
  <c r="BI313" i="2"/>
  <c r="BC313" i="2"/>
  <c r="BG312" i="2"/>
  <c r="BF312" i="2"/>
  <c r="BE312" i="2"/>
  <c r="BD312" i="2"/>
  <c r="R312" i="2"/>
  <c r="P312" i="2"/>
  <c r="N312" i="2"/>
  <c r="BI312" i="2"/>
  <c r="BC312" i="2"/>
  <c r="BG311" i="2"/>
  <c r="BF311" i="2"/>
  <c r="BE311" i="2"/>
  <c r="BD311" i="2"/>
  <c r="R311" i="2"/>
  <c r="P311" i="2"/>
  <c r="N311" i="2"/>
  <c r="BI311" i="2"/>
  <c r="BC311" i="2"/>
  <c r="BG310" i="2"/>
  <c r="BF310" i="2"/>
  <c r="BE310" i="2"/>
  <c r="BD310" i="2"/>
  <c r="R310" i="2"/>
  <c r="P310" i="2"/>
  <c r="N310" i="2"/>
  <c r="BI310" i="2"/>
  <c r="BC310" i="2"/>
  <c r="BG309" i="2"/>
  <c r="BF309" i="2"/>
  <c r="BE309" i="2"/>
  <c r="BD309" i="2"/>
  <c r="R309" i="2"/>
  <c r="P309" i="2"/>
  <c r="N309" i="2"/>
  <c r="BI309" i="2"/>
  <c r="BC309" i="2"/>
  <c r="BG308" i="2"/>
  <c r="BF308" i="2"/>
  <c r="BE308" i="2"/>
  <c r="BD308" i="2"/>
  <c r="R308" i="2"/>
  <c r="P308" i="2"/>
  <c r="N308" i="2"/>
  <c r="BI308" i="2"/>
  <c r="BC308" i="2"/>
  <c r="BG307" i="2"/>
  <c r="BF307" i="2"/>
  <c r="BE307" i="2"/>
  <c r="BD307" i="2"/>
  <c r="R307" i="2"/>
  <c r="P307" i="2"/>
  <c r="N307" i="2"/>
  <c r="BI307" i="2"/>
  <c r="BC307" i="2"/>
  <c r="BG306" i="2"/>
  <c r="BF306" i="2"/>
  <c r="BE306" i="2"/>
  <c r="BD306" i="2"/>
  <c r="R306" i="2"/>
  <c r="P306" i="2"/>
  <c r="N306" i="2"/>
  <c r="BI306" i="2"/>
  <c r="BC306" i="2"/>
  <c r="BG305" i="2"/>
  <c r="BF305" i="2"/>
  <c r="BE305" i="2"/>
  <c r="BD305" i="2"/>
  <c r="R305" i="2"/>
  <c r="P305" i="2"/>
  <c r="N305" i="2"/>
  <c r="BI305" i="2"/>
  <c r="BC305" i="2"/>
  <c r="BG304" i="2"/>
  <c r="BF304" i="2"/>
  <c r="BE304" i="2"/>
  <c r="BD304" i="2"/>
  <c r="R304" i="2"/>
  <c r="P304" i="2"/>
  <c r="N304" i="2"/>
  <c r="BI304" i="2"/>
  <c r="BC304" i="2"/>
  <c r="BG303" i="2"/>
  <c r="BF303" i="2"/>
  <c r="BE303" i="2"/>
  <c r="BD303" i="2"/>
  <c r="R303" i="2"/>
  <c r="P303" i="2"/>
  <c r="N303" i="2"/>
  <c r="BI303" i="2"/>
  <c r="BC303" i="2"/>
  <c r="BG302" i="2"/>
  <c r="BF302" i="2"/>
  <c r="BE302" i="2"/>
  <c r="BD302" i="2"/>
  <c r="R302" i="2"/>
  <c r="P302" i="2"/>
  <c r="N302" i="2"/>
  <c r="BI302" i="2"/>
  <c r="BC302" i="2"/>
  <c r="BG301" i="2"/>
  <c r="BF301" i="2"/>
  <c r="BE301" i="2"/>
  <c r="BD301" i="2"/>
  <c r="R301" i="2"/>
  <c r="P301" i="2"/>
  <c r="N301" i="2"/>
  <c r="BI301" i="2"/>
  <c r="BC301" i="2"/>
  <c r="BG300" i="2"/>
  <c r="BF300" i="2"/>
  <c r="BE300" i="2"/>
  <c r="BD300" i="2"/>
  <c r="R300" i="2"/>
  <c r="P300" i="2"/>
  <c r="N300" i="2"/>
  <c r="BI300" i="2"/>
  <c r="BC300" i="2"/>
  <c r="BG299" i="2"/>
  <c r="BF299" i="2"/>
  <c r="BE299" i="2"/>
  <c r="BD299" i="2"/>
  <c r="R299" i="2"/>
  <c r="P299" i="2"/>
  <c r="N299" i="2"/>
  <c r="BI299" i="2"/>
  <c r="BC299" i="2"/>
  <c r="BG298" i="2"/>
  <c r="BF298" i="2"/>
  <c r="BE298" i="2"/>
  <c r="BD298" i="2"/>
  <c r="R298" i="2"/>
  <c r="P298" i="2"/>
  <c r="N298" i="2"/>
  <c r="BI298" i="2"/>
  <c r="BC298" i="2"/>
  <c r="BG297" i="2"/>
  <c r="BF297" i="2"/>
  <c r="BE297" i="2"/>
  <c r="BD297" i="2"/>
  <c r="R297" i="2"/>
  <c r="P297" i="2"/>
  <c r="N297" i="2"/>
  <c r="BI297" i="2"/>
  <c r="BC297" i="2"/>
  <c r="BG296" i="2"/>
  <c r="BF296" i="2"/>
  <c r="BE296" i="2"/>
  <c r="BD296" i="2"/>
  <c r="R296" i="2"/>
  <c r="P296" i="2"/>
  <c r="N296" i="2"/>
  <c r="BI296" i="2"/>
  <c r="BC296" i="2"/>
  <c r="BG295" i="2"/>
  <c r="BF295" i="2"/>
  <c r="BE295" i="2"/>
  <c r="BD295" i="2"/>
  <c r="R295" i="2"/>
  <c r="P295" i="2"/>
  <c r="N295" i="2"/>
  <c r="BI295" i="2"/>
  <c r="BC295" i="2"/>
  <c r="BG294" i="2"/>
  <c r="BF294" i="2"/>
  <c r="BE294" i="2"/>
  <c r="BD294" i="2"/>
  <c r="R294" i="2"/>
  <c r="P294" i="2"/>
  <c r="N294" i="2"/>
  <c r="BI294" i="2"/>
  <c r="BC294" i="2"/>
  <c r="BG293" i="2"/>
  <c r="BF293" i="2"/>
  <c r="BE293" i="2"/>
  <c r="BD293" i="2"/>
  <c r="R293" i="2"/>
  <c r="P293" i="2"/>
  <c r="N293" i="2"/>
  <c r="BI293" i="2"/>
  <c r="BC293" i="2"/>
  <c r="BG292" i="2"/>
  <c r="BF292" i="2"/>
  <c r="BE292" i="2"/>
  <c r="BD292" i="2"/>
  <c r="R292" i="2"/>
  <c r="P292" i="2"/>
  <c r="N292" i="2"/>
  <c r="BI292" i="2"/>
  <c r="BC292" i="2"/>
  <c r="BG291" i="2"/>
  <c r="BF291" i="2"/>
  <c r="BE291" i="2"/>
  <c r="BD291" i="2"/>
  <c r="R291" i="2"/>
  <c r="P291" i="2"/>
  <c r="N291" i="2"/>
  <c r="BI291" i="2"/>
  <c r="BC291" i="2"/>
  <c r="BG290" i="2"/>
  <c r="BF290" i="2"/>
  <c r="BE290" i="2"/>
  <c r="BD290" i="2"/>
  <c r="R290" i="2"/>
  <c r="P290" i="2"/>
  <c r="N290" i="2"/>
  <c r="BI290" i="2"/>
  <c r="BC290" i="2"/>
  <c r="BG289" i="2"/>
  <c r="BF289" i="2"/>
  <c r="BE289" i="2"/>
  <c r="BD289" i="2"/>
  <c r="R289" i="2"/>
  <c r="P289" i="2"/>
  <c r="N289" i="2"/>
  <c r="BI289" i="2"/>
  <c r="BC289" i="2"/>
  <c r="BG288" i="2"/>
  <c r="BF288" i="2"/>
  <c r="BE288" i="2"/>
  <c r="BD288" i="2"/>
  <c r="R288" i="2"/>
  <c r="P288" i="2"/>
  <c r="N288" i="2"/>
  <c r="BI288" i="2"/>
  <c r="BC288" i="2"/>
  <c r="BG287" i="2"/>
  <c r="BF287" i="2"/>
  <c r="BE287" i="2"/>
  <c r="BD287" i="2"/>
  <c r="R287" i="2"/>
  <c r="P287" i="2"/>
  <c r="N287" i="2"/>
  <c r="BI287" i="2"/>
  <c r="BC287" i="2"/>
  <c r="BG286" i="2"/>
  <c r="BF286" i="2"/>
  <c r="BE286" i="2"/>
  <c r="BD286" i="2"/>
  <c r="R286" i="2"/>
  <c r="P286" i="2"/>
  <c r="N286" i="2"/>
  <c r="BI286" i="2"/>
  <c r="BC286" i="2"/>
  <c r="BG285" i="2"/>
  <c r="BF285" i="2"/>
  <c r="BE285" i="2"/>
  <c r="BD285" i="2"/>
  <c r="R285" i="2"/>
  <c r="P285" i="2"/>
  <c r="N285" i="2"/>
  <c r="BI285" i="2"/>
  <c r="BC285" i="2"/>
  <c r="BG284" i="2"/>
  <c r="BF284" i="2"/>
  <c r="BE284" i="2"/>
  <c r="BD284" i="2"/>
  <c r="R284" i="2"/>
  <c r="P284" i="2"/>
  <c r="N284" i="2"/>
  <c r="BI284" i="2"/>
  <c r="BC284" i="2"/>
  <c r="BG283" i="2"/>
  <c r="BF283" i="2"/>
  <c r="BE283" i="2"/>
  <c r="BD283" i="2"/>
  <c r="R283" i="2"/>
  <c r="P283" i="2"/>
  <c r="N283" i="2"/>
  <c r="BI283" i="2"/>
  <c r="BC283" i="2"/>
  <c r="BG282" i="2"/>
  <c r="BF282" i="2"/>
  <c r="BE282" i="2"/>
  <c r="BD282" i="2"/>
  <c r="R282" i="2"/>
  <c r="P282" i="2"/>
  <c r="N282" i="2"/>
  <c r="BI282" i="2"/>
  <c r="BC282" i="2"/>
  <c r="BG281" i="2"/>
  <c r="BF281" i="2"/>
  <c r="BE281" i="2"/>
  <c r="BD281" i="2"/>
  <c r="R281" i="2"/>
  <c r="P281" i="2"/>
  <c r="N281" i="2"/>
  <c r="BI281" i="2"/>
  <c r="BC281" i="2"/>
  <c r="BG280" i="2"/>
  <c r="BF280" i="2"/>
  <c r="BE280" i="2"/>
  <c r="BD280" i="2"/>
  <c r="R280" i="2"/>
  <c r="P280" i="2"/>
  <c r="N280" i="2"/>
  <c r="BI280" i="2"/>
  <c r="BC280" i="2"/>
  <c r="BG279" i="2"/>
  <c r="BF279" i="2"/>
  <c r="BE279" i="2"/>
  <c r="BD279" i="2"/>
  <c r="R279" i="2"/>
  <c r="P279" i="2"/>
  <c r="N279" i="2"/>
  <c r="BI279" i="2"/>
  <c r="BC279" i="2"/>
  <c r="BG278" i="2"/>
  <c r="BF278" i="2"/>
  <c r="BE278" i="2"/>
  <c r="BD278" i="2"/>
  <c r="R278" i="2"/>
  <c r="P278" i="2"/>
  <c r="N278" i="2"/>
  <c r="BI278" i="2"/>
  <c r="BC278" i="2"/>
  <c r="BG277" i="2"/>
  <c r="BF277" i="2"/>
  <c r="BE277" i="2"/>
  <c r="BD277" i="2"/>
  <c r="R277" i="2"/>
  <c r="P277" i="2"/>
  <c r="N277" i="2"/>
  <c r="BI277" i="2"/>
  <c r="BC277" i="2"/>
  <c r="BG276" i="2"/>
  <c r="BF276" i="2"/>
  <c r="BE276" i="2"/>
  <c r="BD276" i="2"/>
  <c r="R276" i="2"/>
  <c r="P276" i="2"/>
  <c r="N276" i="2"/>
  <c r="BI276" i="2"/>
  <c r="BC276" i="2"/>
  <c r="BG275" i="2"/>
  <c r="BF275" i="2"/>
  <c r="BE275" i="2"/>
  <c r="BD275" i="2"/>
  <c r="R275" i="2"/>
  <c r="P275" i="2"/>
  <c r="N275" i="2"/>
  <c r="BI275" i="2"/>
  <c r="BC275" i="2"/>
  <c r="BG274" i="2"/>
  <c r="BF274" i="2"/>
  <c r="BE274" i="2"/>
  <c r="BD274" i="2"/>
  <c r="R274" i="2"/>
  <c r="R273" i="2"/>
  <c r="P274" i="2"/>
  <c r="P273" i="2"/>
  <c r="N274" i="2"/>
  <c r="N273" i="2"/>
  <c r="BI274" i="2"/>
  <c r="BI273" i="2"/>
  <c r="BC274" i="2"/>
  <c r="BG272" i="2"/>
  <c r="BF272" i="2"/>
  <c r="BE272" i="2"/>
  <c r="BD272" i="2"/>
  <c r="R272" i="2"/>
  <c r="P272" i="2"/>
  <c r="N272" i="2"/>
  <c r="BI272" i="2"/>
  <c r="BC272" i="2"/>
  <c r="BG271" i="2"/>
  <c r="BF271" i="2"/>
  <c r="BE271" i="2"/>
  <c r="BD271" i="2"/>
  <c r="R271" i="2"/>
  <c r="P271" i="2"/>
  <c r="N271" i="2"/>
  <c r="BI271" i="2"/>
  <c r="BC271" i="2"/>
  <c r="BG270" i="2"/>
  <c r="BF270" i="2"/>
  <c r="BE270" i="2"/>
  <c r="BD270" i="2"/>
  <c r="R270" i="2"/>
  <c r="P270" i="2"/>
  <c r="N270" i="2"/>
  <c r="BI270" i="2"/>
  <c r="BC270" i="2"/>
  <c r="BG269" i="2"/>
  <c r="BF269" i="2"/>
  <c r="BE269" i="2"/>
  <c r="BD269" i="2"/>
  <c r="R269" i="2"/>
  <c r="P269" i="2"/>
  <c r="N269" i="2"/>
  <c r="BI269" i="2"/>
  <c r="BC269" i="2"/>
  <c r="BG268" i="2"/>
  <c r="BF268" i="2"/>
  <c r="BE268" i="2"/>
  <c r="BD268" i="2"/>
  <c r="R268" i="2"/>
  <c r="P268" i="2"/>
  <c r="N268" i="2"/>
  <c r="BI268" i="2"/>
  <c r="BC268" i="2"/>
  <c r="BG267" i="2"/>
  <c r="BF267" i="2"/>
  <c r="BE267" i="2"/>
  <c r="BD267" i="2"/>
  <c r="R267" i="2"/>
  <c r="P267" i="2"/>
  <c r="N267" i="2"/>
  <c r="BI267" i="2"/>
  <c r="BC267" i="2"/>
  <c r="BG266" i="2"/>
  <c r="BF266" i="2"/>
  <c r="BE266" i="2"/>
  <c r="BD266" i="2"/>
  <c r="R266" i="2"/>
  <c r="P266" i="2"/>
  <c r="N266" i="2"/>
  <c r="BI266" i="2"/>
  <c r="BC266" i="2"/>
  <c r="BG265" i="2"/>
  <c r="BF265" i="2"/>
  <c r="BE265" i="2"/>
  <c r="BD265" i="2"/>
  <c r="R265" i="2"/>
  <c r="P265" i="2"/>
  <c r="N265" i="2"/>
  <c r="BI265" i="2"/>
  <c r="BC265" i="2"/>
  <c r="BG264" i="2"/>
  <c r="BF264" i="2"/>
  <c r="BE264" i="2"/>
  <c r="BD264" i="2"/>
  <c r="R264" i="2"/>
  <c r="P264" i="2"/>
  <c r="N264" i="2"/>
  <c r="BI264" i="2"/>
  <c r="BC264" i="2"/>
  <c r="BG263" i="2"/>
  <c r="BF263" i="2"/>
  <c r="BE263" i="2"/>
  <c r="BD263" i="2"/>
  <c r="R263" i="2"/>
  <c r="P263" i="2"/>
  <c r="N263" i="2"/>
  <c r="BI263" i="2"/>
  <c r="BC263" i="2"/>
  <c r="BG262" i="2"/>
  <c r="BF262" i="2"/>
  <c r="BE262" i="2"/>
  <c r="BD262" i="2"/>
  <c r="R262" i="2"/>
  <c r="P262" i="2"/>
  <c r="N262" i="2"/>
  <c r="BI262" i="2"/>
  <c r="BC262" i="2"/>
  <c r="BG261" i="2"/>
  <c r="BF261" i="2"/>
  <c r="BE261" i="2"/>
  <c r="BD261" i="2"/>
  <c r="R261" i="2"/>
  <c r="R260" i="2"/>
  <c r="R259" i="2" s="1"/>
  <c r="P261" i="2"/>
  <c r="P260" i="2" s="1"/>
  <c r="P259" i="2" s="1"/>
  <c r="N261" i="2"/>
  <c r="N260" i="2" s="1"/>
  <c r="N259" i="2" s="1"/>
  <c r="BI261" i="2"/>
  <c r="BI260" i="2" s="1"/>
  <c r="BC261" i="2"/>
  <c r="BG258" i="2"/>
  <c r="BF258" i="2"/>
  <c r="BE258" i="2"/>
  <c r="BD258" i="2"/>
  <c r="R258" i="2"/>
  <c r="P258" i="2"/>
  <c r="N258" i="2"/>
  <c r="BI258" i="2"/>
  <c r="BC258" i="2"/>
  <c r="BG257" i="2"/>
  <c r="BF257" i="2"/>
  <c r="BE257" i="2"/>
  <c r="BD257" i="2"/>
  <c r="R257" i="2"/>
  <c r="P257" i="2"/>
  <c r="N257" i="2"/>
  <c r="BI257" i="2"/>
  <c r="BC257" i="2"/>
  <c r="BG256" i="2"/>
  <c r="BF256" i="2"/>
  <c r="BE256" i="2"/>
  <c r="BD256" i="2"/>
  <c r="R256" i="2"/>
  <c r="P256" i="2"/>
  <c r="N256" i="2"/>
  <c r="BI256" i="2"/>
  <c r="BC256" i="2"/>
  <c r="BG255" i="2"/>
  <c r="BF255" i="2"/>
  <c r="BE255" i="2"/>
  <c r="BD255" i="2"/>
  <c r="R255" i="2"/>
  <c r="P255" i="2"/>
  <c r="N255" i="2"/>
  <c r="BI255" i="2"/>
  <c r="BC255" i="2"/>
  <c r="BG254" i="2"/>
  <c r="BF254" i="2"/>
  <c r="BE254" i="2"/>
  <c r="BD254" i="2"/>
  <c r="R254" i="2"/>
  <c r="P254" i="2"/>
  <c r="N254" i="2"/>
  <c r="BI254" i="2"/>
  <c r="BC254" i="2"/>
  <c r="BG253" i="2"/>
  <c r="BF253" i="2"/>
  <c r="BE253" i="2"/>
  <c r="BD253" i="2"/>
  <c r="R253" i="2"/>
  <c r="P253" i="2"/>
  <c r="N253" i="2"/>
  <c r="BI253" i="2"/>
  <c r="BC253" i="2"/>
  <c r="BG252" i="2"/>
  <c r="BF252" i="2"/>
  <c r="BE252" i="2"/>
  <c r="BD252" i="2"/>
  <c r="R252" i="2"/>
  <c r="P252" i="2"/>
  <c r="N252" i="2"/>
  <c r="BI252" i="2"/>
  <c r="BC252" i="2"/>
  <c r="BG251" i="2"/>
  <c r="BF251" i="2"/>
  <c r="BE251" i="2"/>
  <c r="BD251" i="2"/>
  <c r="R251" i="2"/>
  <c r="P251" i="2"/>
  <c r="N251" i="2"/>
  <c r="BI251" i="2"/>
  <c r="BC251" i="2"/>
  <c r="BG250" i="2"/>
  <c r="BF250" i="2"/>
  <c r="BE250" i="2"/>
  <c r="BD250" i="2"/>
  <c r="R250" i="2"/>
  <c r="P250" i="2"/>
  <c r="N250" i="2"/>
  <c r="BI250" i="2"/>
  <c r="BC250" i="2"/>
  <c r="BG249" i="2"/>
  <c r="BF249" i="2"/>
  <c r="BE249" i="2"/>
  <c r="BD249" i="2"/>
  <c r="R249" i="2"/>
  <c r="P249" i="2"/>
  <c r="N249" i="2"/>
  <c r="BI249" i="2"/>
  <c r="BC249" i="2"/>
  <c r="BG248" i="2"/>
  <c r="BF248" i="2"/>
  <c r="BE248" i="2"/>
  <c r="BD248" i="2"/>
  <c r="R248" i="2"/>
  <c r="P248" i="2"/>
  <c r="N248" i="2"/>
  <c r="BI248" i="2"/>
  <c r="BC248" i="2"/>
  <c r="BG247" i="2"/>
  <c r="BF247" i="2"/>
  <c r="BE247" i="2"/>
  <c r="BD247" i="2"/>
  <c r="R247" i="2"/>
  <c r="P247" i="2"/>
  <c r="N247" i="2"/>
  <c r="BI247" i="2"/>
  <c r="BC247" i="2"/>
  <c r="BG246" i="2"/>
  <c r="BF246" i="2"/>
  <c r="BE246" i="2"/>
  <c r="BD246" i="2"/>
  <c r="R246" i="2"/>
  <c r="P246" i="2"/>
  <c r="N246" i="2"/>
  <c r="BI246" i="2"/>
  <c r="BC246" i="2"/>
  <c r="BG245" i="2"/>
  <c r="BF245" i="2"/>
  <c r="BE245" i="2"/>
  <c r="BD245" i="2"/>
  <c r="R245" i="2"/>
  <c r="P245" i="2"/>
  <c r="N245" i="2"/>
  <c r="BI245" i="2"/>
  <c r="BC245" i="2"/>
  <c r="BG244" i="2"/>
  <c r="BF244" i="2"/>
  <c r="BE244" i="2"/>
  <c r="BD244" i="2"/>
  <c r="R244" i="2"/>
  <c r="P244" i="2"/>
  <c r="N244" i="2"/>
  <c r="BI244" i="2"/>
  <c r="BC244" i="2"/>
  <c r="BG243" i="2"/>
  <c r="BF243" i="2"/>
  <c r="BE243" i="2"/>
  <c r="BD243" i="2"/>
  <c r="R243" i="2"/>
  <c r="P243" i="2"/>
  <c r="N243" i="2"/>
  <c r="BI243" i="2"/>
  <c r="BC243" i="2"/>
  <c r="BG242" i="2"/>
  <c r="BF242" i="2"/>
  <c r="BE242" i="2"/>
  <c r="BD242" i="2"/>
  <c r="R242" i="2"/>
  <c r="P242" i="2"/>
  <c r="N242" i="2"/>
  <c r="BI242" i="2"/>
  <c r="BC242" i="2"/>
  <c r="BG241" i="2"/>
  <c r="BF241" i="2"/>
  <c r="BE241" i="2"/>
  <c r="BD241" i="2"/>
  <c r="R241" i="2"/>
  <c r="P241" i="2"/>
  <c r="N241" i="2"/>
  <c r="BI241" i="2"/>
  <c r="BC241" i="2"/>
  <c r="BG240" i="2"/>
  <c r="BF240" i="2"/>
  <c r="BE240" i="2"/>
  <c r="BD240" i="2"/>
  <c r="R240" i="2"/>
  <c r="P240" i="2"/>
  <c r="N240" i="2"/>
  <c r="BI240" i="2"/>
  <c r="BC240" i="2"/>
  <c r="BG239" i="2"/>
  <c r="BF239" i="2"/>
  <c r="BE239" i="2"/>
  <c r="BD239" i="2"/>
  <c r="R239" i="2"/>
  <c r="P239" i="2"/>
  <c r="N239" i="2"/>
  <c r="BI239" i="2"/>
  <c r="BC239" i="2"/>
  <c r="BG238" i="2"/>
  <c r="BF238" i="2"/>
  <c r="BE238" i="2"/>
  <c r="BD238" i="2"/>
  <c r="R238" i="2"/>
  <c r="P238" i="2"/>
  <c r="N238" i="2"/>
  <c r="BI238" i="2"/>
  <c r="BC238" i="2"/>
  <c r="BG237" i="2"/>
  <c r="BF237" i="2"/>
  <c r="BE237" i="2"/>
  <c r="BD237" i="2"/>
  <c r="R237" i="2"/>
  <c r="P237" i="2"/>
  <c r="N237" i="2"/>
  <c r="BI237" i="2"/>
  <c r="BC237" i="2"/>
  <c r="BG236" i="2"/>
  <c r="BF236" i="2"/>
  <c r="BE236" i="2"/>
  <c r="BD236" i="2"/>
  <c r="R236" i="2"/>
  <c r="P236" i="2"/>
  <c r="N236" i="2"/>
  <c r="BI236" i="2"/>
  <c r="BC236" i="2"/>
  <c r="BG235" i="2"/>
  <c r="BF235" i="2"/>
  <c r="BE235" i="2"/>
  <c r="BD235" i="2"/>
  <c r="R235" i="2"/>
  <c r="P235" i="2"/>
  <c r="N235" i="2"/>
  <c r="BI235" i="2"/>
  <c r="BC235" i="2"/>
  <c r="BG234" i="2"/>
  <c r="BF234" i="2"/>
  <c r="BE234" i="2"/>
  <c r="BD234" i="2"/>
  <c r="R234" i="2"/>
  <c r="P234" i="2"/>
  <c r="N234" i="2"/>
  <c r="BI234" i="2"/>
  <c r="BC234" i="2"/>
  <c r="BG233" i="2"/>
  <c r="BF233" i="2"/>
  <c r="BE233" i="2"/>
  <c r="BD233" i="2"/>
  <c r="R233" i="2"/>
  <c r="P233" i="2"/>
  <c r="N233" i="2"/>
  <c r="BI233" i="2"/>
  <c r="BC233" i="2"/>
  <c r="BG232" i="2"/>
  <c r="BF232" i="2"/>
  <c r="BE232" i="2"/>
  <c r="BD232" i="2"/>
  <c r="R232" i="2"/>
  <c r="P232" i="2"/>
  <c r="N232" i="2"/>
  <c r="BI232" i="2"/>
  <c r="BC232" i="2"/>
  <c r="BG231" i="2"/>
  <c r="BF231" i="2"/>
  <c r="BE231" i="2"/>
  <c r="BD231" i="2"/>
  <c r="R231" i="2"/>
  <c r="P231" i="2"/>
  <c r="N231" i="2"/>
  <c r="BI231" i="2"/>
  <c r="BC231" i="2"/>
  <c r="BG230" i="2"/>
  <c r="BF230" i="2"/>
  <c r="BE230" i="2"/>
  <c r="BD230" i="2"/>
  <c r="R230" i="2"/>
  <c r="P230" i="2"/>
  <c r="N230" i="2"/>
  <c r="BI230" i="2"/>
  <c r="BC230" i="2"/>
  <c r="BG229" i="2"/>
  <c r="BF229" i="2"/>
  <c r="BE229" i="2"/>
  <c r="BD229" i="2"/>
  <c r="R229" i="2"/>
  <c r="P229" i="2"/>
  <c r="N229" i="2"/>
  <c r="BI229" i="2"/>
  <c r="BC229" i="2"/>
  <c r="BG228" i="2"/>
  <c r="BF228" i="2"/>
  <c r="BE228" i="2"/>
  <c r="BD228" i="2"/>
  <c r="R228" i="2"/>
  <c r="P228" i="2"/>
  <c r="N228" i="2"/>
  <c r="BI228" i="2"/>
  <c r="BC228" i="2"/>
  <c r="BG227" i="2"/>
  <c r="BF227" i="2"/>
  <c r="BE227" i="2"/>
  <c r="BD227" i="2"/>
  <c r="R227" i="2"/>
  <c r="P227" i="2"/>
  <c r="N227" i="2"/>
  <c r="BI227" i="2"/>
  <c r="BC227" i="2"/>
  <c r="BG226" i="2"/>
  <c r="BF226" i="2"/>
  <c r="BE226" i="2"/>
  <c r="BD226" i="2"/>
  <c r="R226" i="2"/>
  <c r="P226" i="2"/>
  <c r="N226" i="2"/>
  <c r="BI226" i="2"/>
  <c r="BC226" i="2"/>
  <c r="BG225" i="2"/>
  <c r="BF225" i="2"/>
  <c r="BE225" i="2"/>
  <c r="BD225" i="2"/>
  <c r="R225" i="2"/>
  <c r="P225" i="2"/>
  <c r="N225" i="2"/>
  <c r="BI225" i="2"/>
  <c r="BC225" i="2"/>
  <c r="BG224" i="2"/>
  <c r="BF224" i="2"/>
  <c r="BE224" i="2"/>
  <c r="BD224" i="2"/>
  <c r="R224" i="2"/>
  <c r="P224" i="2"/>
  <c r="N224" i="2"/>
  <c r="BI224" i="2"/>
  <c r="BC224" i="2"/>
  <c r="BG223" i="2"/>
  <c r="BF223" i="2"/>
  <c r="BE223" i="2"/>
  <c r="BD223" i="2"/>
  <c r="R223" i="2"/>
  <c r="P223" i="2"/>
  <c r="N223" i="2"/>
  <c r="BI223" i="2"/>
  <c r="BC223" i="2"/>
  <c r="BG222" i="2"/>
  <c r="BF222" i="2"/>
  <c r="BE222" i="2"/>
  <c r="BD222" i="2"/>
  <c r="R222" i="2"/>
  <c r="P222" i="2"/>
  <c r="N222" i="2"/>
  <c r="BI222" i="2"/>
  <c r="BC222" i="2"/>
  <c r="BG221" i="2"/>
  <c r="BF221" i="2"/>
  <c r="BE221" i="2"/>
  <c r="BD221" i="2"/>
  <c r="R221" i="2"/>
  <c r="P221" i="2"/>
  <c r="N221" i="2"/>
  <c r="BI221" i="2"/>
  <c r="BC221" i="2"/>
  <c r="BG220" i="2"/>
  <c r="BF220" i="2"/>
  <c r="BE220" i="2"/>
  <c r="BD220" i="2"/>
  <c r="R220" i="2"/>
  <c r="P220" i="2"/>
  <c r="N220" i="2"/>
  <c r="BI220" i="2"/>
  <c r="BC220" i="2"/>
  <c r="BG219" i="2"/>
  <c r="BF219" i="2"/>
  <c r="BE219" i="2"/>
  <c r="BD219" i="2"/>
  <c r="R219" i="2"/>
  <c r="P219" i="2"/>
  <c r="N219" i="2"/>
  <c r="BI219" i="2"/>
  <c r="BC219" i="2"/>
  <c r="BG218" i="2"/>
  <c r="BF218" i="2"/>
  <c r="BE218" i="2"/>
  <c r="BD218" i="2"/>
  <c r="R218" i="2"/>
  <c r="P218" i="2"/>
  <c r="N218" i="2"/>
  <c r="BI218" i="2"/>
  <c r="BC218" i="2"/>
  <c r="BG217" i="2"/>
  <c r="BF217" i="2"/>
  <c r="BE217" i="2"/>
  <c r="BD217" i="2"/>
  <c r="R217" i="2"/>
  <c r="P217" i="2"/>
  <c r="N217" i="2"/>
  <c r="BI217" i="2"/>
  <c r="BC217" i="2"/>
  <c r="BG216" i="2"/>
  <c r="BF216" i="2"/>
  <c r="BE216" i="2"/>
  <c r="BD216" i="2"/>
  <c r="R216" i="2"/>
  <c r="P216" i="2"/>
  <c r="N216" i="2"/>
  <c r="BI216" i="2"/>
  <c r="BC216" i="2"/>
  <c r="BG215" i="2"/>
  <c r="BF215" i="2"/>
  <c r="BE215" i="2"/>
  <c r="BD215" i="2"/>
  <c r="R215" i="2"/>
  <c r="P215" i="2"/>
  <c r="N215" i="2"/>
  <c r="BI215" i="2"/>
  <c r="BC215" i="2"/>
  <c r="BG214" i="2"/>
  <c r="BF214" i="2"/>
  <c r="BE214" i="2"/>
  <c r="BD214" i="2"/>
  <c r="R214" i="2"/>
  <c r="P214" i="2"/>
  <c r="N214" i="2"/>
  <c r="BI214" i="2"/>
  <c r="BC214" i="2"/>
  <c r="BG213" i="2"/>
  <c r="BF213" i="2"/>
  <c r="BE213" i="2"/>
  <c r="BD213" i="2"/>
  <c r="R213" i="2"/>
  <c r="P213" i="2"/>
  <c r="N213" i="2"/>
  <c r="BI213" i="2"/>
  <c r="BC213" i="2"/>
  <c r="BG212" i="2"/>
  <c r="BF212" i="2"/>
  <c r="BE212" i="2"/>
  <c r="BD212" i="2"/>
  <c r="R212" i="2"/>
  <c r="P212" i="2"/>
  <c r="N212" i="2"/>
  <c r="BI212" i="2"/>
  <c r="BC212" i="2"/>
  <c r="BG211" i="2"/>
  <c r="BF211" i="2"/>
  <c r="BE211" i="2"/>
  <c r="BD211" i="2"/>
  <c r="R211" i="2"/>
  <c r="P211" i="2"/>
  <c r="N211" i="2"/>
  <c r="BI211" i="2"/>
  <c r="BC211" i="2"/>
  <c r="BG210" i="2"/>
  <c r="BF210" i="2"/>
  <c r="BE210" i="2"/>
  <c r="BD210" i="2"/>
  <c r="R210" i="2"/>
  <c r="P210" i="2"/>
  <c r="N210" i="2"/>
  <c r="BI210" i="2"/>
  <c r="BC210" i="2"/>
  <c r="BG209" i="2"/>
  <c r="BF209" i="2"/>
  <c r="BE209" i="2"/>
  <c r="BD209" i="2"/>
  <c r="R209" i="2"/>
  <c r="P209" i="2"/>
  <c r="N209" i="2"/>
  <c r="BI209" i="2"/>
  <c r="BC209" i="2"/>
  <c r="BG208" i="2"/>
  <c r="BF208" i="2"/>
  <c r="BE208" i="2"/>
  <c r="BD208" i="2"/>
  <c r="R208" i="2"/>
  <c r="P208" i="2"/>
  <c r="N208" i="2"/>
  <c r="BI208" i="2"/>
  <c r="BC208" i="2"/>
  <c r="BG207" i="2"/>
  <c r="BF207" i="2"/>
  <c r="BE207" i="2"/>
  <c r="BD207" i="2"/>
  <c r="R207" i="2"/>
  <c r="P207" i="2"/>
  <c r="N207" i="2"/>
  <c r="BI207" i="2"/>
  <c r="BC207" i="2"/>
  <c r="BG206" i="2"/>
  <c r="BF206" i="2"/>
  <c r="BE206" i="2"/>
  <c r="BD206" i="2"/>
  <c r="R206" i="2"/>
  <c r="P206" i="2"/>
  <c r="N206" i="2"/>
  <c r="BI206" i="2"/>
  <c r="BC206" i="2"/>
  <c r="BG205" i="2"/>
  <c r="BF205" i="2"/>
  <c r="BE205" i="2"/>
  <c r="BD205" i="2"/>
  <c r="R205" i="2"/>
  <c r="P205" i="2"/>
  <c r="N205" i="2"/>
  <c r="BI205" i="2"/>
  <c r="BC205" i="2"/>
  <c r="BG204" i="2"/>
  <c r="BF204" i="2"/>
  <c r="BE204" i="2"/>
  <c r="BD204" i="2"/>
  <c r="R204" i="2"/>
  <c r="P204" i="2"/>
  <c r="N204" i="2"/>
  <c r="BI204" i="2"/>
  <c r="BC204" i="2"/>
  <c r="BG203" i="2"/>
  <c r="BF203" i="2"/>
  <c r="BE203" i="2"/>
  <c r="BD203" i="2"/>
  <c r="R203" i="2"/>
  <c r="P203" i="2"/>
  <c r="N203" i="2"/>
  <c r="BI203" i="2"/>
  <c r="BC203" i="2"/>
  <c r="BG202" i="2"/>
  <c r="BF202" i="2"/>
  <c r="BE202" i="2"/>
  <c r="BD202" i="2"/>
  <c r="R202" i="2"/>
  <c r="P202" i="2"/>
  <c r="N202" i="2"/>
  <c r="BI202" i="2"/>
  <c r="BC202" i="2"/>
  <c r="BG201" i="2"/>
  <c r="BF201" i="2"/>
  <c r="BE201" i="2"/>
  <c r="BD201" i="2"/>
  <c r="R201" i="2"/>
  <c r="P201" i="2"/>
  <c r="N201" i="2"/>
  <c r="BI201" i="2"/>
  <c r="BC201" i="2"/>
  <c r="BG200" i="2"/>
  <c r="BF200" i="2"/>
  <c r="BE200" i="2"/>
  <c r="BD200" i="2"/>
  <c r="R200" i="2"/>
  <c r="P200" i="2"/>
  <c r="N200" i="2"/>
  <c r="BI200" i="2"/>
  <c r="BC200" i="2"/>
  <c r="BG199" i="2"/>
  <c r="BF199" i="2"/>
  <c r="BE199" i="2"/>
  <c r="BD199" i="2"/>
  <c r="R199" i="2"/>
  <c r="P199" i="2"/>
  <c r="N199" i="2"/>
  <c r="BI199" i="2"/>
  <c r="BC199" i="2"/>
  <c r="BG198" i="2"/>
  <c r="BF198" i="2"/>
  <c r="BE198" i="2"/>
  <c r="BD198" i="2"/>
  <c r="R198" i="2"/>
  <c r="P198" i="2"/>
  <c r="N198" i="2"/>
  <c r="BI198" i="2"/>
  <c r="BC198" i="2"/>
  <c r="BG197" i="2"/>
  <c r="BF197" i="2"/>
  <c r="BE197" i="2"/>
  <c r="BD197" i="2"/>
  <c r="R197" i="2"/>
  <c r="P197" i="2"/>
  <c r="N197" i="2"/>
  <c r="BI197" i="2"/>
  <c r="BC197" i="2"/>
  <c r="BG196" i="2"/>
  <c r="BF196" i="2"/>
  <c r="BE196" i="2"/>
  <c r="BD196" i="2"/>
  <c r="R196" i="2"/>
  <c r="P196" i="2"/>
  <c r="N196" i="2"/>
  <c r="BI196" i="2"/>
  <c r="BC196" i="2"/>
  <c r="BG195" i="2"/>
  <c r="BF195" i="2"/>
  <c r="BE195" i="2"/>
  <c r="BD195" i="2"/>
  <c r="R195" i="2"/>
  <c r="P195" i="2"/>
  <c r="N195" i="2"/>
  <c r="BI195" i="2"/>
  <c r="BC195" i="2"/>
  <c r="BG194" i="2"/>
  <c r="BF194" i="2"/>
  <c r="BE194" i="2"/>
  <c r="BD194" i="2"/>
  <c r="R194" i="2"/>
  <c r="P194" i="2"/>
  <c r="N194" i="2"/>
  <c r="BI194" i="2"/>
  <c r="BC194" i="2"/>
  <c r="BG193" i="2"/>
  <c r="BF193" i="2"/>
  <c r="BE193" i="2"/>
  <c r="BD193" i="2"/>
  <c r="R193" i="2"/>
  <c r="P193" i="2"/>
  <c r="N193" i="2"/>
  <c r="BI193" i="2"/>
  <c r="BC193" i="2"/>
  <c r="BG192" i="2"/>
  <c r="BF192" i="2"/>
  <c r="BE192" i="2"/>
  <c r="BD192" i="2"/>
  <c r="R192" i="2"/>
  <c r="P192" i="2"/>
  <c r="N192" i="2"/>
  <c r="BI192" i="2"/>
  <c r="BC192" i="2"/>
  <c r="BG191" i="2"/>
  <c r="BF191" i="2"/>
  <c r="BE191" i="2"/>
  <c r="BD191" i="2"/>
  <c r="R191" i="2"/>
  <c r="P191" i="2"/>
  <c r="N191" i="2"/>
  <c r="BI191" i="2"/>
  <c r="BC191" i="2"/>
  <c r="BG190" i="2"/>
  <c r="BF190" i="2"/>
  <c r="BE190" i="2"/>
  <c r="BD190" i="2"/>
  <c r="R190" i="2"/>
  <c r="P190" i="2"/>
  <c r="N190" i="2"/>
  <c r="BI190" i="2"/>
  <c r="BC190" i="2"/>
  <c r="BG189" i="2"/>
  <c r="BF189" i="2"/>
  <c r="BE189" i="2"/>
  <c r="BD189" i="2"/>
  <c r="R189" i="2"/>
  <c r="P189" i="2"/>
  <c r="N189" i="2"/>
  <c r="BI189" i="2"/>
  <c r="BC189" i="2"/>
  <c r="BG188" i="2"/>
  <c r="BF188" i="2"/>
  <c r="BE188" i="2"/>
  <c r="BD188" i="2"/>
  <c r="R188" i="2"/>
  <c r="P188" i="2"/>
  <c r="N188" i="2"/>
  <c r="BI188" i="2"/>
  <c r="BC188" i="2"/>
  <c r="BG187" i="2"/>
  <c r="BF187" i="2"/>
  <c r="BE187" i="2"/>
  <c r="BD187" i="2"/>
  <c r="R187" i="2"/>
  <c r="P187" i="2"/>
  <c r="N187" i="2"/>
  <c r="BI187" i="2"/>
  <c r="BC187" i="2"/>
  <c r="BG186" i="2"/>
  <c r="BF186" i="2"/>
  <c r="BE186" i="2"/>
  <c r="BD186" i="2"/>
  <c r="R186" i="2"/>
  <c r="P186" i="2"/>
  <c r="N186" i="2"/>
  <c r="BI186" i="2"/>
  <c r="BC186" i="2"/>
  <c r="BG185" i="2"/>
  <c r="BF185" i="2"/>
  <c r="BE185" i="2"/>
  <c r="BD185" i="2"/>
  <c r="R185" i="2"/>
  <c r="P185" i="2"/>
  <c r="N185" i="2"/>
  <c r="BI185" i="2"/>
  <c r="BC185" i="2"/>
  <c r="BG184" i="2"/>
  <c r="BF184" i="2"/>
  <c r="BE184" i="2"/>
  <c r="BD184" i="2"/>
  <c r="R184" i="2"/>
  <c r="P184" i="2"/>
  <c r="N184" i="2"/>
  <c r="BI184" i="2"/>
  <c r="BC184" i="2"/>
  <c r="BG183" i="2"/>
  <c r="BF183" i="2"/>
  <c r="BE183" i="2"/>
  <c r="BD183" i="2"/>
  <c r="R183" i="2"/>
  <c r="P183" i="2"/>
  <c r="N183" i="2"/>
  <c r="BI183" i="2"/>
  <c r="BC183" i="2"/>
  <c r="BG182" i="2"/>
  <c r="BF182" i="2"/>
  <c r="BE182" i="2"/>
  <c r="BD182" i="2"/>
  <c r="R182" i="2"/>
  <c r="P182" i="2"/>
  <c r="N182" i="2"/>
  <c r="BI182" i="2"/>
  <c r="BC182" i="2"/>
  <c r="BG181" i="2"/>
  <c r="BF181" i="2"/>
  <c r="BE181" i="2"/>
  <c r="BD181" i="2"/>
  <c r="R181" i="2"/>
  <c r="P181" i="2"/>
  <c r="N181" i="2"/>
  <c r="BI181" i="2"/>
  <c r="BC181" i="2"/>
  <c r="BG180" i="2"/>
  <c r="BF180" i="2"/>
  <c r="BE180" i="2"/>
  <c r="BD180" i="2"/>
  <c r="R180" i="2"/>
  <c r="P180" i="2"/>
  <c r="N180" i="2"/>
  <c r="BI180" i="2"/>
  <c r="BC180" i="2"/>
  <c r="BG179" i="2"/>
  <c r="BF179" i="2"/>
  <c r="BE179" i="2"/>
  <c r="BD179" i="2"/>
  <c r="R179" i="2"/>
  <c r="P179" i="2"/>
  <c r="N179" i="2"/>
  <c r="BI179" i="2"/>
  <c r="BC179" i="2"/>
  <c r="BG178" i="2"/>
  <c r="BF178" i="2"/>
  <c r="BE178" i="2"/>
  <c r="BD178" i="2"/>
  <c r="R178" i="2"/>
  <c r="P178" i="2"/>
  <c r="N178" i="2"/>
  <c r="BI178" i="2"/>
  <c r="BC178" i="2"/>
  <c r="BG177" i="2"/>
  <c r="BF177" i="2"/>
  <c r="BE177" i="2"/>
  <c r="BD177" i="2"/>
  <c r="R177" i="2"/>
  <c r="P177" i="2"/>
  <c r="N177" i="2"/>
  <c r="BI177" i="2"/>
  <c r="BC177" i="2"/>
  <c r="BG176" i="2"/>
  <c r="BF176" i="2"/>
  <c r="BE176" i="2"/>
  <c r="BD176" i="2"/>
  <c r="R176" i="2"/>
  <c r="P176" i="2"/>
  <c r="N176" i="2"/>
  <c r="BI176" i="2"/>
  <c r="BC176" i="2"/>
  <c r="BG175" i="2"/>
  <c r="BF175" i="2"/>
  <c r="BE175" i="2"/>
  <c r="BD175" i="2"/>
  <c r="R175" i="2"/>
  <c r="P175" i="2"/>
  <c r="N175" i="2"/>
  <c r="BI175" i="2"/>
  <c r="BC175" i="2"/>
  <c r="BG174" i="2"/>
  <c r="BF174" i="2"/>
  <c r="BE174" i="2"/>
  <c r="BD174" i="2"/>
  <c r="R174" i="2"/>
  <c r="P174" i="2"/>
  <c r="N174" i="2"/>
  <c r="BI174" i="2"/>
  <c r="BC174" i="2"/>
  <c r="BG173" i="2"/>
  <c r="BF173" i="2"/>
  <c r="BE173" i="2"/>
  <c r="BD173" i="2"/>
  <c r="R173" i="2"/>
  <c r="P173" i="2"/>
  <c r="N173" i="2"/>
  <c r="BI173" i="2"/>
  <c r="BC173" i="2"/>
  <c r="BG172" i="2"/>
  <c r="BF172" i="2"/>
  <c r="BE172" i="2"/>
  <c r="BD172" i="2"/>
  <c r="R172" i="2"/>
  <c r="P172" i="2"/>
  <c r="N172" i="2"/>
  <c r="BI172" i="2"/>
  <c r="BC172" i="2"/>
  <c r="BG171" i="2"/>
  <c r="BF171" i="2"/>
  <c r="BE171" i="2"/>
  <c r="BD171" i="2"/>
  <c r="R171" i="2"/>
  <c r="P171" i="2"/>
  <c r="N171" i="2"/>
  <c r="BI171" i="2"/>
  <c r="BC171" i="2"/>
  <c r="BG170" i="2"/>
  <c r="BF170" i="2"/>
  <c r="BE170" i="2"/>
  <c r="BD170" i="2"/>
  <c r="R170" i="2"/>
  <c r="P170" i="2"/>
  <c r="N170" i="2"/>
  <c r="BI170" i="2"/>
  <c r="BC170" i="2"/>
  <c r="BG169" i="2"/>
  <c r="BF169" i="2"/>
  <c r="BE169" i="2"/>
  <c r="BD169" i="2"/>
  <c r="R169" i="2"/>
  <c r="P169" i="2"/>
  <c r="N169" i="2"/>
  <c r="BI169" i="2"/>
  <c r="BC169" i="2"/>
  <c r="BG168" i="2"/>
  <c r="BF168" i="2"/>
  <c r="BE168" i="2"/>
  <c r="BD168" i="2"/>
  <c r="R168" i="2"/>
  <c r="P168" i="2"/>
  <c r="N168" i="2"/>
  <c r="BI168" i="2"/>
  <c r="BC168" i="2"/>
  <c r="BG167" i="2"/>
  <c r="BF167" i="2"/>
  <c r="BE167" i="2"/>
  <c r="BD167" i="2"/>
  <c r="R167" i="2"/>
  <c r="P167" i="2"/>
  <c r="N167" i="2"/>
  <c r="BI167" i="2"/>
  <c r="BC167" i="2"/>
  <c r="BG166" i="2"/>
  <c r="BF166" i="2"/>
  <c r="BE166" i="2"/>
  <c r="BD166" i="2"/>
  <c r="R166" i="2"/>
  <c r="P166" i="2"/>
  <c r="N166" i="2"/>
  <c r="BI166" i="2"/>
  <c r="BC166" i="2"/>
  <c r="BG165" i="2"/>
  <c r="BF165" i="2"/>
  <c r="BE165" i="2"/>
  <c r="BD165" i="2"/>
  <c r="R165" i="2"/>
  <c r="P165" i="2"/>
  <c r="N165" i="2"/>
  <c r="BI165" i="2"/>
  <c r="BC165" i="2"/>
  <c r="BG164" i="2"/>
  <c r="BF164" i="2"/>
  <c r="BE164" i="2"/>
  <c r="BD164" i="2"/>
  <c r="R164" i="2"/>
  <c r="P164" i="2"/>
  <c r="N164" i="2"/>
  <c r="BI164" i="2"/>
  <c r="BC164" i="2"/>
  <c r="BG163" i="2"/>
  <c r="BF163" i="2"/>
  <c r="BE163" i="2"/>
  <c r="BD163" i="2"/>
  <c r="R163" i="2"/>
  <c r="P163" i="2"/>
  <c r="N163" i="2"/>
  <c r="BI163" i="2"/>
  <c r="BC163" i="2"/>
  <c r="BG162" i="2"/>
  <c r="BF162" i="2"/>
  <c r="BE162" i="2"/>
  <c r="BD162" i="2"/>
  <c r="R162" i="2"/>
  <c r="P162" i="2"/>
  <c r="N162" i="2"/>
  <c r="BI162" i="2"/>
  <c r="BC162" i="2"/>
  <c r="BG161" i="2"/>
  <c r="BF161" i="2"/>
  <c r="BE161" i="2"/>
  <c r="BD161" i="2"/>
  <c r="R161" i="2"/>
  <c r="P161" i="2"/>
  <c r="N161" i="2"/>
  <c r="BI161" i="2"/>
  <c r="BC161" i="2"/>
  <c r="BG160" i="2"/>
  <c r="BF160" i="2"/>
  <c r="BE160" i="2"/>
  <c r="BD160" i="2"/>
  <c r="R160" i="2"/>
  <c r="P160" i="2"/>
  <c r="N160" i="2"/>
  <c r="BI160" i="2"/>
  <c r="BC160" i="2"/>
  <c r="BG159" i="2"/>
  <c r="BF159" i="2"/>
  <c r="BE159" i="2"/>
  <c r="BD159" i="2"/>
  <c r="R159" i="2"/>
  <c r="P159" i="2"/>
  <c r="N159" i="2"/>
  <c r="BI159" i="2"/>
  <c r="BC159" i="2"/>
  <c r="BG158" i="2"/>
  <c r="BF158" i="2"/>
  <c r="BE158" i="2"/>
  <c r="BD158" i="2"/>
  <c r="R158" i="2"/>
  <c r="P158" i="2"/>
  <c r="N158" i="2"/>
  <c r="BI158" i="2"/>
  <c r="BC158" i="2"/>
  <c r="BG157" i="2"/>
  <c r="BF157" i="2"/>
  <c r="BE157" i="2"/>
  <c r="BD157" i="2"/>
  <c r="R157" i="2"/>
  <c r="P157" i="2"/>
  <c r="N157" i="2"/>
  <c r="BI157" i="2"/>
  <c r="BC157" i="2"/>
  <c r="BG156" i="2"/>
  <c r="BF156" i="2"/>
  <c r="BE156" i="2"/>
  <c r="BD156" i="2"/>
  <c r="R156" i="2"/>
  <c r="P156" i="2"/>
  <c r="N156" i="2"/>
  <c r="BI156" i="2"/>
  <c r="BC156" i="2"/>
  <c r="BG155" i="2"/>
  <c r="BF155" i="2"/>
  <c r="BE155" i="2"/>
  <c r="BD155" i="2"/>
  <c r="R155" i="2"/>
  <c r="P155" i="2"/>
  <c r="N155" i="2"/>
  <c r="BI155" i="2"/>
  <c r="BC155" i="2"/>
  <c r="BG154" i="2"/>
  <c r="BF154" i="2"/>
  <c r="BE154" i="2"/>
  <c r="BD154" i="2"/>
  <c r="R154" i="2"/>
  <c r="P154" i="2"/>
  <c r="N154" i="2"/>
  <c r="BI154" i="2"/>
  <c r="BC154" i="2"/>
  <c r="BG153" i="2"/>
  <c r="BF153" i="2"/>
  <c r="BE153" i="2"/>
  <c r="BD153" i="2"/>
  <c r="R153" i="2"/>
  <c r="P153" i="2"/>
  <c r="N153" i="2"/>
  <c r="BI153" i="2"/>
  <c r="BC153" i="2"/>
  <c r="BG152" i="2"/>
  <c r="BF152" i="2"/>
  <c r="BE152" i="2"/>
  <c r="BD152" i="2"/>
  <c r="R152" i="2"/>
  <c r="P152" i="2"/>
  <c r="N152" i="2"/>
  <c r="BI152" i="2"/>
  <c r="BC152" i="2"/>
  <c r="BG151" i="2"/>
  <c r="BF151" i="2"/>
  <c r="BE151" i="2"/>
  <c r="BD151" i="2"/>
  <c r="R151" i="2"/>
  <c r="P151" i="2"/>
  <c r="N151" i="2"/>
  <c r="BI151" i="2"/>
  <c r="BC151" i="2"/>
  <c r="BG150" i="2"/>
  <c r="BF150" i="2"/>
  <c r="BE150" i="2"/>
  <c r="BD150" i="2"/>
  <c r="R150" i="2"/>
  <c r="P150" i="2"/>
  <c r="N150" i="2"/>
  <c r="BI150" i="2"/>
  <c r="BC150" i="2"/>
  <c r="BG149" i="2"/>
  <c r="BF149" i="2"/>
  <c r="BE149" i="2"/>
  <c r="BD149" i="2"/>
  <c r="R149" i="2"/>
  <c r="P149" i="2"/>
  <c r="N149" i="2"/>
  <c r="BI149" i="2"/>
  <c r="BC149" i="2"/>
  <c r="BG148" i="2"/>
  <c r="BF148" i="2"/>
  <c r="BE148" i="2"/>
  <c r="BD148" i="2"/>
  <c r="R148" i="2"/>
  <c r="P148" i="2"/>
  <c r="N148" i="2"/>
  <c r="BI148" i="2"/>
  <c r="BC148" i="2"/>
  <c r="BG147" i="2"/>
  <c r="BF147" i="2"/>
  <c r="BE147" i="2"/>
  <c r="BD147" i="2"/>
  <c r="R147" i="2"/>
  <c r="P147" i="2"/>
  <c r="N147" i="2"/>
  <c r="BI147" i="2"/>
  <c r="BC147" i="2"/>
  <c r="BG146" i="2"/>
  <c r="BF146" i="2"/>
  <c r="BE146" i="2"/>
  <c r="BD146" i="2"/>
  <c r="R146" i="2"/>
  <c r="P146" i="2"/>
  <c r="N146" i="2"/>
  <c r="BI146" i="2"/>
  <c r="BC146" i="2"/>
  <c r="BG145" i="2"/>
  <c r="BF145" i="2"/>
  <c r="BE145" i="2"/>
  <c r="BD145" i="2"/>
  <c r="R145" i="2"/>
  <c r="P145" i="2"/>
  <c r="N145" i="2"/>
  <c r="BI145" i="2"/>
  <c r="BC145" i="2"/>
  <c r="BG144" i="2"/>
  <c r="BF144" i="2"/>
  <c r="BE144" i="2"/>
  <c r="BD144" i="2"/>
  <c r="R144" i="2"/>
  <c r="P144" i="2"/>
  <c r="N144" i="2"/>
  <c r="BI144" i="2"/>
  <c r="BC144" i="2"/>
  <c r="BG143" i="2"/>
  <c r="BF143" i="2"/>
  <c r="BE143" i="2"/>
  <c r="BD143" i="2"/>
  <c r="R143" i="2"/>
  <c r="P143" i="2"/>
  <c r="N143" i="2"/>
  <c r="BI143" i="2"/>
  <c r="BC143" i="2"/>
  <c r="BG142" i="2"/>
  <c r="BF142" i="2"/>
  <c r="BE142" i="2"/>
  <c r="BD142" i="2"/>
  <c r="R142" i="2"/>
  <c r="P142" i="2"/>
  <c r="N142" i="2"/>
  <c r="BI142" i="2"/>
  <c r="BC142" i="2"/>
  <c r="BG141" i="2"/>
  <c r="BF141" i="2"/>
  <c r="BE141" i="2"/>
  <c r="BD141" i="2"/>
  <c r="R141" i="2"/>
  <c r="P141" i="2"/>
  <c r="N141" i="2"/>
  <c r="BI141" i="2"/>
  <c r="BC141" i="2"/>
  <c r="BG140" i="2"/>
  <c r="BF140" i="2"/>
  <c r="BE140" i="2"/>
  <c r="BD140" i="2"/>
  <c r="R140" i="2"/>
  <c r="P140" i="2"/>
  <c r="N140" i="2"/>
  <c r="BI140" i="2"/>
  <c r="BC140" i="2"/>
  <c r="BG139" i="2"/>
  <c r="BF139" i="2"/>
  <c r="BE139" i="2"/>
  <c r="BD139" i="2"/>
  <c r="R139" i="2"/>
  <c r="P139" i="2"/>
  <c r="N139" i="2"/>
  <c r="BI139" i="2"/>
  <c r="BC139" i="2"/>
  <c r="BG138" i="2"/>
  <c r="BF138" i="2"/>
  <c r="BE138" i="2"/>
  <c r="BD138" i="2"/>
  <c r="R138" i="2"/>
  <c r="P138" i="2"/>
  <c r="N138" i="2"/>
  <c r="BI138" i="2"/>
  <c r="BC138" i="2"/>
  <c r="BG137" i="2"/>
  <c r="BF137" i="2"/>
  <c r="BE137" i="2"/>
  <c r="BD137" i="2"/>
  <c r="R137" i="2"/>
  <c r="P137" i="2"/>
  <c r="N137" i="2"/>
  <c r="BI137" i="2"/>
  <c r="BC137" i="2"/>
  <c r="BG136" i="2"/>
  <c r="BF136" i="2"/>
  <c r="BE136" i="2"/>
  <c r="BD136" i="2"/>
  <c r="R136" i="2"/>
  <c r="P136" i="2"/>
  <c r="N136" i="2"/>
  <c r="BI136" i="2"/>
  <c r="BC136" i="2"/>
  <c r="BG135" i="2"/>
  <c r="BF135" i="2"/>
  <c r="BE135" i="2"/>
  <c r="BD135" i="2"/>
  <c r="R135" i="2"/>
  <c r="P135" i="2"/>
  <c r="N135" i="2"/>
  <c r="BI135" i="2"/>
  <c r="BC135" i="2"/>
  <c r="BG134" i="2"/>
  <c r="BF134" i="2"/>
  <c r="BE134" i="2"/>
  <c r="BD134" i="2"/>
  <c r="R134" i="2"/>
  <c r="P134" i="2"/>
  <c r="N134" i="2"/>
  <c r="BI134" i="2"/>
  <c r="BC134" i="2"/>
  <c r="BG133" i="2"/>
  <c r="BF133" i="2"/>
  <c r="BE133" i="2"/>
  <c r="BD133" i="2"/>
  <c r="R133" i="2"/>
  <c r="P133" i="2"/>
  <c r="N133" i="2"/>
  <c r="BI133" i="2"/>
  <c r="BC133" i="2"/>
  <c r="BG132" i="2"/>
  <c r="BF132" i="2"/>
  <c r="BE132" i="2"/>
  <c r="BD132" i="2"/>
  <c r="R132" i="2"/>
  <c r="P132" i="2"/>
  <c r="N132" i="2"/>
  <c r="BI132" i="2"/>
  <c r="BC132" i="2"/>
  <c r="BG131" i="2"/>
  <c r="BF131" i="2"/>
  <c r="BE131" i="2"/>
  <c r="BD131" i="2"/>
  <c r="R131" i="2"/>
  <c r="P131" i="2"/>
  <c r="N131" i="2"/>
  <c r="BI131" i="2"/>
  <c r="BC131" i="2"/>
  <c r="BG130" i="2"/>
  <c r="BF130" i="2"/>
  <c r="BE130" i="2"/>
  <c r="BD130" i="2"/>
  <c r="R130" i="2"/>
  <c r="P130" i="2"/>
  <c r="N130" i="2"/>
  <c r="BI130" i="2"/>
  <c r="BC130" i="2"/>
  <c r="BG129" i="2"/>
  <c r="BF129" i="2"/>
  <c r="BE129" i="2"/>
  <c r="BD129" i="2"/>
  <c r="R129" i="2"/>
  <c r="P129" i="2"/>
  <c r="N129" i="2"/>
  <c r="BI129" i="2"/>
  <c r="BC129" i="2"/>
  <c r="BG128" i="2"/>
  <c r="BF128" i="2"/>
  <c r="BE128" i="2"/>
  <c r="BD128" i="2"/>
  <c r="R128" i="2"/>
  <c r="P128" i="2"/>
  <c r="N128" i="2"/>
  <c r="BI128" i="2"/>
  <c r="BC128" i="2"/>
  <c r="BG127" i="2"/>
  <c r="BF127" i="2"/>
  <c r="BE127" i="2"/>
  <c r="BD127" i="2"/>
  <c r="R127" i="2"/>
  <c r="P127" i="2"/>
  <c r="N127" i="2"/>
  <c r="BI127" i="2"/>
  <c r="BC127" i="2"/>
  <c r="BG126" i="2"/>
  <c r="BF126" i="2"/>
  <c r="BE126" i="2"/>
  <c r="BD126" i="2"/>
  <c r="R126" i="2"/>
  <c r="P126" i="2"/>
  <c r="N126" i="2"/>
  <c r="BI126" i="2"/>
  <c r="BC126" i="2"/>
  <c r="BG125" i="2"/>
  <c r="BF125" i="2"/>
  <c r="BE125" i="2"/>
  <c r="BD125" i="2"/>
  <c r="R125" i="2"/>
  <c r="P125" i="2"/>
  <c r="N125" i="2"/>
  <c r="BI125" i="2"/>
  <c r="BC125" i="2"/>
  <c r="BG124" i="2"/>
  <c r="BF124" i="2"/>
  <c r="BE124" i="2"/>
  <c r="BD124" i="2"/>
  <c r="R124" i="2"/>
  <c r="P124" i="2"/>
  <c r="N124" i="2"/>
  <c r="BI124" i="2"/>
  <c r="BC124" i="2"/>
  <c r="BG123" i="2"/>
  <c r="BF123" i="2"/>
  <c r="BE123" i="2"/>
  <c r="BD123" i="2"/>
  <c r="R123" i="2"/>
  <c r="P123" i="2"/>
  <c r="N123" i="2"/>
  <c r="BI123" i="2"/>
  <c r="BC123" i="2"/>
  <c r="BG122" i="2"/>
  <c r="BF122" i="2"/>
  <c r="BE122" i="2"/>
  <c r="BD122" i="2"/>
  <c r="R122" i="2"/>
  <c r="P122" i="2"/>
  <c r="N122" i="2"/>
  <c r="BI122" i="2"/>
  <c r="BC122" i="2"/>
  <c r="BG121" i="2"/>
  <c r="BF121" i="2"/>
  <c r="BE121" i="2"/>
  <c r="BD121" i="2"/>
  <c r="R121" i="2"/>
  <c r="P121" i="2"/>
  <c r="N121" i="2"/>
  <c r="BI121" i="2"/>
  <c r="BC121" i="2"/>
  <c r="BG120" i="2"/>
  <c r="BF120" i="2"/>
  <c r="BE120" i="2"/>
  <c r="BD120" i="2"/>
  <c r="R120" i="2"/>
  <c r="P120" i="2"/>
  <c r="N120" i="2"/>
  <c r="BI120" i="2"/>
  <c r="BC120" i="2"/>
  <c r="BG119" i="2"/>
  <c r="BF119" i="2"/>
  <c r="BE119" i="2"/>
  <c r="BD119" i="2"/>
  <c r="R119" i="2"/>
  <c r="P119" i="2"/>
  <c r="N119" i="2"/>
  <c r="BI119" i="2"/>
  <c r="BC119" i="2"/>
  <c r="BG118" i="2"/>
  <c r="BF118" i="2"/>
  <c r="BE118" i="2"/>
  <c r="BD118" i="2"/>
  <c r="R118" i="2"/>
  <c r="P118" i="2"/>
  <c r="N118" i="2"/>
  <c r="BI118" i="2"/>
  <c r="BC118" i="2"/>
  <c r="BG117" i="2"/>
  <c r="BF117" i="2"/>
  <c r="BE117" i="2"/>
  <c r="BD117" i="2"/>
  <c r="R117" i="2"/>
  <c r="P117" i="2"/>
  <c r="N117" i="2"/>
  <c r="BI117" i="2"/>
  <c r="BC117" i="2"/>
  <c r="BG116" i="2"/>
  <c r="BF116" i="2"/>
  <c r="BE116" i="2"/>
  <c r="BD116" i="2"/>
  <c r="R116" i="2"/>
  <c r="P116" i="2"/>
  <c r="N116" i="2"/>
  <c r="BI116" i="2"/>
  <c r="BC116" i="2"/>
  <c r="BG115" i="2"/>
  <c r="BF115" i="2"/>
  <c r="BE115" i="2"/>
  <c r="BD115" i="2"/>
  <c r="R115" i="2"/>
  <c r="P115" i="2"/>
  <c r="N115" i="2"/>
  <c r="BI115" i="2"/>
  <c r="BC115" i="2"/>
  <c r="BG114" i="2"/>
  <c r="BF114" i="2"/>
  <c r="BE114" i="2"/>
  <c r="BD114" i="2"/>
  <c r="R114" i="2"/>
  <c r="P114" i="2"/>
  <c r="N114" i="2"/>
  <c r="BI114" i="2"/>
  <c r="BC114" i="2"/>
  <c r="BG113" i="2"/>
  <c r="BF113" i="2"/>
  <c r="BE113" i="2"/>
  <c r="BD113" i="2"/>
  <c r="R113" i="2"/>
  <c r="P113" i="2"/>
  <c r="N113" i="2"/>
  <c r="BI113" i="2"/>
  <c r="BC113" i="2"/>
  <c r="BG112" i="2"/>
  <c r="BF112" i="2"/>
  <c r="BE112" i="2"/>
  <c r="BD112" i="2"/>
  <c r="R112" i="2"/>
  <c r="P112" i="2"/>
  <c r="N112" i="2"/>
  <c r="BI112" i="2"/>
  <c r="BC112" i="2"/>
  <c r="BG111" i="2"/>
  <c r="BF111" i="2"/>
  <c r="BE111" i="2"/>
  <c r="BD111" i="2"/>
  <c r="R111" i="2"/>
  <c r="P111" i="2"/>
  <c r="N111" i="2"/>
  <c r="BI111" i="2"/>
  <c r="BC111" i="2"/>
  <c r="BG110" i="2"/>
  <c r="BF110" i="2"/>
  <c r="BE110" i="2"/>
  <c r="BD110" i="2"/>
  <c r="R110" i="2"/>
  <c r="P110" i="2"/>
  <c r="N110" i="2"/>
  <c r="BI110" i="2"/>
  <c r="BC110" i="2"/>
  <c r="BG109" i="2"/>
  <c r="BF109" i="2"/>
  <c r="BE109" i="2"/>
  <c r="BD109" i="2"/>
  <c r="R109" i="2"/>
  <c r="P109" i="2"/>
  <c r="N109" i="2"/>
  <c r="BI109" i="2"/>
  <c r="BC109" i="2"/>
  <c r="BG108" i="2"/>
  <c r="BF108" i="2"/>
  <c r="BE108" i="2"/>
  <c r="BD108" i="2"/>
  <c r="R108" i="2"/>
  <c r="P108" i="2"/>
  <c r="N108" i="2"/>
  <c r="BI108" i="2"/>
  <c r="BC108" i="2"/>
  <c r="BG107" i="2"/>
  <c r="BF107" i="2"/>
  <c r="BE107" i="2"/>
  <c r="BD107" i="2"/>
  <c r="R107" i="2"/>
  <c r="P107" i="2"/>
  <c r="N107" i="2"/>
  <c r="BI107" i="2"/>
  <c r="BC107" i="2"/>
  <c r="BG106" i="2"/>
  <c r="BF106" i="2"/>
  <c r="BE106" i="2"/>
  <c r="BD106" i="2"/>
  <c r="R106" i="2"/>
  <c r="P106" i="2"/>
  <c r="N106" i="2"/>
  <c r="BI106" i="2"/>
  <c r="BC106" i="2"/>
  <c r="BG105" i="2"/>
  <c r="BF105" i="2"/>
  <c r="BE105" i="2"/>
  <c r="BD105" i="2"/>
  <c r="R105" i="2"/>
  <c r="P105" i="2"/>
  <c r="N105" i="2"/>
  <c r="BI105" i="2"/>
  <c r="BC105" i="2"/>
  <c r="BG104" i="2"/>
  <c r="BF104" i="2"/>
  <c r="BE104" i="2"/>
  <c r="BD104" i="2"/>
  <c r="R104" i="2"/>
  <c r="P104" i="2"/>
  <c r="N104" i="2"/>
  <c r="BI104" i="2"/>
  <c r="BC104" i="2"/>
  <c r="BG103" i="2"/>
  <c r="BF103" i="2"/>
  <c r="BE103" i="2"/>
  <c r="BD103" i="2"/>
  <c r="R103" i="2"/>
  <c r="P103" i="2"/>
  <c r="N103" i="2"/>
  <c r="BI103" i="2"/>
  <c r="BC103" i="2"/>
  <c r="BG102" i="2"/>
  <c r="BF102" i="2"/>
  <c r="BE102" i="2"/>
  <c r="BD102" i="2"/>
  <c r="R102" i="2"/>
  <c r="P102" i="2"/>
  <c r="N102" i="2"/>
  <c r="BI102" i="2"/>
  <c r="BC102" i="2"/>
  <c r="BG101" i="2"/>
  <c r="BF101" i="2"/>
  <c r="BE101" i="2"/>
  <c r="BD101" i="2"/>
  <c r="R101" i="2"/>
  <c r="P101" i="2"/>
  <c r="N101" i="2"/>
  <c r="BI101" i="2"/>
  <c r="BC101" i="2"/>
  <c r="BG100" i="2"/>
  <c r="BF100" i="2"/>
  <c r="BE100" i="2"/>
  <c r="BD100" i="2"/>
  <c r="R100" i="2"/>
  <c r="P100" i="2"/>
  <c r="N100" i="2"/>
  <c r="BI100" i="2"/>
  <c r="BC100" i="2"/>
  <c r="BG99" i="2"/>
  <c r="BF99" i="2"/>
  <c r="BE99" i="2"/>
  <c r="BD99" i="2"/>
  <c r="R99" i="2"/>
  <c r="P99" i="2"/>
  <c r="N99" i="2"/>
  <c r="BI99" i="2"/>
  <c r="BC99" i="2"/>
  <c r="BG98" i="2"/>
  <c r="BF98" i="2"/>
  <c r="BE98" i="2"/>
  <c r="BD98" i="2"/>
  <c r="R98" i="2"/>
  <c r="P98" i="2"/>
  <c r="N98" i="2"/>
  <c r="BI98" i="2"/>
  <c r="BC98" i="2"/>
  <c r="BG97" i="2"/>
  <c r="BF97" i="2"/>
  <c r="BE97" i="2"/>
  <c r="BD97" i="2"/>
  <c r="R97" i="2"/>
  <c r="P97" i="2"/>
  <c r="N97" i="2"/>
  <c r="BI97" i="2"/>
  <c r="BC97" i="2"/>
  <c r="BG96" i="2"/>
  <c r="BF96" i="2"/>
  <c r="BE96" i="2"/>
  <c r="BD96" i="2"/>
  <c r="R96" i="2"/>
  <c r="P96" i="2"/>
  <c r="N96" i="2"/>
  <c r="BI96" i="2"/>
  <c r="BC96" i="2"/>
  <c r="BG95" i="2"/>
  <c r="BF95" i="2"/>
  <c r="BE95" i="2"/>
  <c r="BD95" i="2"/>
  <c r="R95" i="2"/>
  <c r="P95" i="2"/>
  <c r="N95" i="2"/>
  <c r="BI95" i="2"/>
  <c r="BC95" i="2"/>
  <c r="BG94" i="2"/>
  <c r="BF94" i="2"/>
  <c r="BE94" i="2"/>
  <c r="BD94" i="2"/>
  <c r="R94" i="2"/>
  <c r="P94" i="2"/>
  <c r="N94" i="2"/>
  <c r="BI94" i="2"/>
  <c r="BC94" i="2"/>
  <c r="BG93" i="2"/>
  <c r="BF93" i="2"/>
  <c r="BE93" i="2"/>
  <c r="BD93" i="2"/>
  <c r="R93" i="2"/>
  <c r="P93" i="2"/>
  <c r="N93" i="2"/>
  <c r="BI93" i="2"/>
  <c r="BC93" i="2"/>
  <c r="BG92" i="2"/>
  <c r="BF92" i="2"/>
  <c r="BE92" i="2"/>
  <c r="BD92" i="2"/>
  <c r="R92" i="2"/>
  <c r="P92" i="2"/>
  <c r="N92" i="2"/>
  <c r="BI92" i="2"/>
  <c r="BC92" i="2"/>
  <c r="BG91" i="2"/>
  <c r="BF91" i="2"/>
  <c r="BE91" i="2"/>
  <c r="BD91" i="2"/>
  <c r="R91" i="2"/>
  <c r="P91" i="2"/>
  <c r="N91" i="2"/>
  <c r="BI91" i="2"/>
  <c r="BC91" i="2"/>
  <c r="BG90" i="2"/>
  <c r="BF90" i="2"/>
  <c r="BE90" i="2"/>
  <c r="BD90" i="2"/>
  <c r="R90" i="2"/>
  <c r="P90" i="2"/>
  <c r="N90" i="2"/>
  <c r="BI90" i="2"/>
  <c r="BC90" i="2"/>
  <c r="BG89" i="2"/>
  <c r="F39" i="2"/>
  <c r="BD56" i="1" s="1"/>
  <c r="BD55" i="1" s="1"/>
  <c r="BD54" i="1" s="1"/>
  <c r="W33" i="1" s="1"/>
  <c r="BF89" i="2"/>
  <c r="BE89" i="2"/>
  <c r="F37" i="2" s="1"/>
  <c r="BB56" i="1" s="1"/>
  <c r="BD89" i="2"/>
  <c r="AW56" i="1" s="1"/>
  <c r="R89" i="2"/>
  <c r="P89" i="2"/>
  <c r="N89" i="2"/>
  <c r="BI89" i="2"/>
  <c r="BC89" i="2"/>
  <c r="F84" i="2"/>
  <c r="F82" i="2"/>
  <c r="E80" i="2"/>
  <c r="F58" i="2"/>
  <c r="F56" i="2"/>
  <c r="E54" i="2"/>
  <c r="E20" i="2"/>
  <c r="F85" i="2" s="1"/>
  <c r="F59" i="2"/>
  <c r="E7" i="2"/>
  <c r="E50" i="2" s="1"/>
  <c r="AS55" i="1"/>
  <c r="AS54" i="1"/>
  <c r="L50" i="1"/>
  <c r="AM50" i="1"/>
  <c r="AM49" i="1"/>
  <c r="L49" i="1"/>
  <c r="AM47" i="1"/>
  <c r="L47" i="1"/>
  <c r="L45" i="1"/>
  <c r="L44" i="1"/>
  <c r="F36" i="4" l="1"/>
  <c r="BA58" i="1" s="1"/>
  <c r="E73" i="4"/>
  <c r="BB55" i="1"/>
  <c r="AX55" i="1" s="1"/>
  <c r="F38" i="3"/>
  <c r="BC57" i="1" s="1"/>
  <c r="N88" i="2"/>
  <c r="AU56" i="1" s="1"/>
  <c r="AU55" i="1" s="1"/>
  <c r="AU54" i="1" s="1"/>
  <c r="R88" i="2"/>
  <c r="F38" i="2"/>
  <c r="BC56" i="1" s="1"/>
  <c r="E76" i="2"/>
  <c r="P88" i="2"/>
  <c r="BI259" i="2"/>
  <c r="AV58" i="1"/>
  <c r="AT58" i="1" s="1"/>
  <c r="AV57" i="1"/>
  <c r="AT57" i="1" s="1"/>
  <c r="F35" i="3"/>
  <c r="AZ57" i="1" s="1"/>
  <c r="AV56" i="1"/>
  <c r="AT56" i="1" s="1"/>
  <c r="F35" i="2"/>
  <c r="AZ56" i="1" s="1"/>
  <c r="BI88" i="2"/>
  <c r="F36" i="2"/>
  <c r="BA56" i="1" s="1"/>
  <c r="F36" i="3"/>
  <c r="BA57" i="1" s="1"/>
  <c r="F59" i="3"/>
  <c r="F59" i="4"/>
  <c r="F35" i="4"/>
  <c r="AZ58" i="1" s="1"/>
  <c r="E50" i="3"/>
  <c r="BB54" i="1" l="1"/>
  <c r="BA55" i="1"/>
  <c r="BA54" i="1" s="1"/>
  <c r="BC55" i="1"/>
  <c r="BC54" i="1" s="1"/>
  <c r="AY54" i="1" s="1"/>
  <c r="AZ55" i="1"/>
  <c r="W31" i="1"/>
  <c r="AX54" i="1"/>
  <c r="AG57" i="1"/>
  <c r="AN57" i="1" s="1"/>
  <c r="AG58" i="1"/>
  <c r="AN58" i="1" s="1"/>
  <c r="AW55" i="1" l="1"/>
  <c r="AY55" i="1"/>
  <c r="W32" i="1"/>
  <c r="AV55" i="1"/>
  <c r="AT55" i="1" s="1"/>
  <c r="AZ54" i="1"/>
  <c r="AG56" i="1"/>
  <c r="W30" i="1"/>
  <c r="AW54" i="1"/>
  <c r="AK30" i="1" s="1"/>
  <c r="AN56" i="1" l="1"/>
  <c r="AG55" i="1"/>
  <c r="W29" i="1"/>
  <c r="AV54" i="1"/>
  <c r="AK29" i="1" l="1"/>
  <c r="AT54" i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<sst xmlns="http://schemas.openxmlformats.org/spreadsheetml/2006/main" count="4545" uniqueCount="1188">
  <si>
    <t>Export Komplet</t>
  </si>
  <si>
    <t>VZ</t>
  </si>
  <si>
    <t>2.0</t>
  </si>
  <si>
    <t/>
  </si>
  <si>
    <t>False</t>
  </si>
  <si>
    <t>{1464b5de-b5c2-4f79-9c40-2923ae46c36e}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</si>
  <si>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</si>
  <si>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</si>
  <si>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</si>
  <si>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</si>
  <si>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</si>
  <si>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</si>
  <si>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</si>
  <si>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</si>
  <si>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</si>
  <si>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2020-48_1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</si>
  <si>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</si>
  <si>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</si>
  <si>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Údržba, opravy a odstraňování závad u SSZT 2020 - SSZT Praha západ</t>
  </si>
  <si>
    <t>0,1</t>
  </si>
  <si>
    <t>KSO:</t>
  </si>
  <si>
    <t>CC-CZ:</t>
  </si>
  <si>
    <t>1</t>
  </si>
  <si>
    <t>Místo:</t>
  </si>
  <si>
    <t>Praha a Středočeský kraj</t>
  </si>
  <si>
    <t>Datum:</t>
  </si>
  <si>
    <t>22. 10. 2019</t>
  </si>
  <si>
    <t>10</t>
  </si>
  <si>
    <t>100</t>
  </si>
  <si>
    <t>Zadavatel:</t>
  </si>
  <si>
    <t>IČ:</t>
  </si>
  <si>
    <t>Jiří Kejkula</t>
  </si>
  <si>
    <t>DIČ:</t>
  </si>
  <si>
    <t>Uchazeč:</t>
  </si>
  <si>
    <t>Vyplň údaj</t>
  </si>
  <si>
    <t>Projektant:</t>
  </si>
  <si>
    <t>Zdeněk Hron</t>
  </si>
  <si>
    <t>True</t>
  </si>
  <si>
    <t>Zpracovatel:</t>
  </si>
  <si>
    <t>Poznámka:</t>
  </si>
  <si>
    <t>Soupis prací je sestaven s využitím Cenové soustavy ÚOŽI 2019. Položky, které pochází z této cenové soustavy, jsou ve sloupci 'Cenová soustava' označeny popisem 'ÚOŽI 2019' a úrovní příslušného kalendářního pololetí. Veškeré další informace vymezující popis a podmínky použití těchto položek z Cenové soustavy, které nejsou uvedeny přímo v soupisu prací, jsou neomezeně dálkově k dispozici na https://www.sfdi.cz/pravidla-metodiky-a-ceniky/cenove-databaze/.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</si>
  <si>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</si>
  <si>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</si>
  <si>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</si>
  <si>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</si>
  <si>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</si>
  <si>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</si>
  <si>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</si>
  <si>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</si>
  <si>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</si>
  <si>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</si>
  <si>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</si>
  <si>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</si>
  <si>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</si>
  <si>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</si>
  <si>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</si>
  <si>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</si>
  <si>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</si>
  <si>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</si>
  <si>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</si>
  <si>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</si>
  <si>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</si>
  <si>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</si>
  <si>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</si>
  <si>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</si>
  <si>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</si>
  <si>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</si>
  <si>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</si>
  <si>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</si>
  <si>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</si>
  <si>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</si>
  <si>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</si>
  <si>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</si>
  <si>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</si>
  <si>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</si>
  <si>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</si>
  <si>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</si>
  <si>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</si>
  <si>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</si>
  <si>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SO_01</t>
  </si>
  <si>
    <t>Havarijní opravy</t>
  </si>
  <si>
    <t>STA</t>
  </si>
  <si>
    <t>{dc1e26bc-7c2c-4c1a-9027-24b7f3f4e107}</t>
  </si>
  <si>
    <t>2</t>
  </si>
  <si>
    <t>/</t>
  </si>
  <si>
    <t>PS-01</t>
  </si>
  <si>
    <t xml:space="preserve">údržba, opravy a odstraňování závad </t>
  </si>
  <si>
    <t>Soupis</t>
  </si>
  <si>
    <t>{2136b107-e2f3-41e2-87de-11f4ec4dce4e}</t>
  </si>
  <si>
    <t>PS-02</t>
  </si>
  <si>
    <t>stavební práce</t>
  </si>
  <si>
    <t>{6996aa81-dc29-4f56-a277-1a103f445681}</t>
  </si>
  <si>
    <t>PS-03</t>
  </si>
  <si>
    <t>doprava</t>
  </si>
  <si>
    <t>{f758ab7e-eb95-4cc0-b9bb-0c9e0cc03b4e}</t>
  </si>
  <si>
    <t>KRYCÍ LIST SOUPISU PRACÍ</t>
  </si>
  <si>
    <t>Objekt:</t>
  </si>
  <si>
    <t>SO_01 - Havarijní opravy</t>
  </si>
  <si>
    <t>Soupis:</t>
  </si>
  <si>
    <t xml:space="preserve">PS-01 - údržba, opravy a odstraňování závad </t>
  </si>
  <si>
    <t>REKAPITULACE ČLENĚNÍ SOUPISU PRACÍ</t>
  </si>
  <si>
    <t>Kód dílu - Popis</t>
  </si>
  <si>
    <t>-1</t>
  </si>
  <si>
    <t>HSV -  Práce a dodávky HSV</t>
  </si>
  <si>
    <t xml:space="preserve">    1 -  Zemní práce</t>
  </si>
  <si>
    <t>OST - Ostatní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</si>
  <si>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</si>
  <si>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</si>
  <si>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</si>
  <si>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</si>
  <si>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</si>
  <si>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</si>
  <si>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</si>
  <si>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</si>
  <si>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</si>
  <si>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</si>
  <si>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</si>
  <si>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</si>
  <si>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</si>
  <si>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K</t>
  </si>
  <si>
    <t>7590115005</t>
  </si>
  <si>
    <t>Montáž objektu rozměru do 2,5 x 3,6 m - usazení na základy, zatažení kabelů a zřízení kabelové rezervy, opravný nátěr. Neobsahuje výkop a zához jam</t>
  </si>
  <si>
    <t>kus</t>
  </si>
  <si>
    <t>Sborník UOŽI 01 2019</t>
  </si>
  <si>
    <t>4</t>
  </si>
  <si>
    <t>ROZPOCET</t>
  </si>
  <si>
    <t>1444406475</t>
  </si>
  <si>
    <t>32</t>
  </si>
  <si>
    <t>7590115020</t>
  </si>
  <si>
    <t>Montáž objektu nosného rámu se stříškou - usazení konstrukce na základy</t>
  </si>
  <si>
    <t>-2011376502</t>
  </si>
  <si>
    <t>33</t>
  </si>
  <si>
    <t>7590115030</t>
  </si>
  <si>
    <t>Montáž objektu střechy sedlové nebo valbové rel. domku rozměru do 3x3 m</t>
  </si>
  <si>
    <t>924123377</t>
  </si>
  <si>
    <t>34</t>
  </si>
  <si>
    <t>7590117010</t>
  </si>
  <si>
    <t>Demontáž objektu rozměru do 6,0 x 3,0 m - včetně odpojení zařízení od kabelových rozvodů</t>
  </si>
  <si>
    <t>-2068946148</t>
  </si>
  <si>
    <t>35</t>
  </si>
  <si>
    <t>7590127025</t>
  </si>
  <si>
    <t>Demontáž skříně ŠM, PSK, SKP, SPP, KS - včetně odpojení zařízení od kabelových rozvodů</t>
  </si>
  <si>
    <t>2029416725</t>
  </si>
  <si>
    <t>36</t>
  </si>
  <si>
    <t>7590137062</t>
  </si>
  <si>
    <t>Demontáž rozdělovače kabelového zabezpečovacího KR 32 svorek pro 1+4 kabely</t>
  </si>
  <si>
    <t>282728396</t>
  </si>
  <si>
    <t>37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</si>
  <si>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</si>
  <si>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</si>
  <si>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-1857340950</t>
  </si>
  <si>
    <t>40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</si>
  <si>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</si>
  <si>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</si>
  <si>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</si>
  <si>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1404397654</t>
  </si>
  <si>
    <t>41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</si>
  <si>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</si>
  <si>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</si>
  <si>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-745019390</t>
  </si>
  <si>
    <t>42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</si>
  <si>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</si>
  <si>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</si>
  <si>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-337726030</t>
  </si>
  <si>
    <t>43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</si>
  <si>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</si>
  <si>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</si>
  <si>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-1585784357</t>
  </si>
  <si>
    <t>44</t>
  </si>
  <si>
    <t>7590525401</t>
  </si>
  <si>
    <t>Montáž spojky rovné metalické do 5 XN</t>
  </si>
  <si>
    <t>-913447821</t>
  </si>
  <si>
    <t>45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</si>
  <si>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</si>
  <si>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</si>
  <si>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1782622749</t>
  </si>
  <si>
    <t>46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</si>
  <si>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</si>
  <si>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</si>
  <si>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-111955134</t>
  </si>
  <si>
    <t>47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</si>
  <si>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</si>
  <si>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</si>
  <si>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-871559388</t>
  </si>
  <si>
    <t>48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</si>
  <si>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</si>
  <si>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</si>
  <si>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90407990</t>
  </si>
  <si>
    <t>49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</si>
  <si>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</si>
  <si>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</si>
  <si>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-1855112537</t>
  </si>
  <si>
    <t>50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</si>
  <si>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</si>
  <si>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</si>
  <si>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921381262</t>
  </si>
  <si>
    <t>51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</si>
  <si>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</si>
  <si>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</si>
  <si>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-1160056918</t>
  </si>
  <si>
    <t>52</t>
  </si>
  <si>
    <t>7590525600</t>
  </si>
  <si>
    <t>Přepojení kabelu za provozu ve 2 spojkách do 100 žil</t>
  </si>
  <si>
    <t>žíla</t>
  </si>
  <si>
    <t>637759890</t>
  </si>
  <si>
    <t>53</t>
  </si>
  <si>
    <t>7590525790</t>
  </si>
  <si>
    <t>Montáž sady svorkovnic WAGO na DIN lištu</t>
  </si>
  <si>
    <t>-849396979</t>
  </si>
  <si>
    <t>55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</si>
  <si>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</si>
  <si>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</si>
  <si>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-859794957</t>
  </si>
  <si>
    <t>56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</si>
  <si>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</si>
  <si>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</si>
  <si>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163537603</t>
  </si>
  <si>
    <t>57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</si>
  <si>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</si>
  <si>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</si>
  <si>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-1738931940</t>
  </si>
  <si>
    <t>58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</si>
  <si>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</si>
  <si>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</si>
  <si>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711681756</t>
  </si>
  <si>
    <t>59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</si>
  <si>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</si>
  <si>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</si>
  <si>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542347120</t>
  </si>
  <si>
    <t>60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</si>
  <si>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</si>
  <si>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</si>
  <si>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760955991</t>
  </si>
  <si>
    <t>61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</si>
  <si>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</si>
  <si>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</si>
  <si>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-875908866</t>
  </si>
  <si>
    <t>62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</si>
  <si>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</si>
  <si>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</si>
  <si>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-958697759</t>
  </si>
  <si>
    <t>63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</si>
  <si>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</si>
  <si>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</si>
  <si>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-613461568</t>
  </si>
  <si>
    <t>64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</si>
  <si>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</si>
  <si>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</si>
  <si>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-1416441884</t>
  </si>
  <si>
    <t>65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</si>
  <si>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</si>
  <si>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</si>
  <si>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2106678828</t>
  </si>
  <si>
    <t>66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</si>
  <si>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</si>
  <si>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</si>
  <si>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-1462609600</t>
  </si>
  <si>
    <t>67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</si>
  <si>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</si>
  <si>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</si>
  <si>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1134992853</t>
  </si>
  <si>
    <t>68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</si>
  <si>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</si>
  <si>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</si>
  <si>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-1844313033</t>
  </si>
  <si>
    <t>69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</si>
  <si>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</si>
  <si>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</si>
  <si>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-1040296622</t>
  </si>
  <si>
    <t>70</t>
  </si>
  <si>
    <t>7590555394</t>
  </si>
  <si>
    <t>Montáž svorkovnice AŽD 12 dílná</t>
  </si>
  <si>
    <t>1719419840</t>
  </si>
  <si>
    <t>71</t>
  </si>
  <si>
    <t>7590555455</t>
  </si>
  <si>
    <t>Značení trasy vedení</t>
  </si>
  <si>
    <t>1171161147</t>
  </si>
  <si>
    <t>73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</si>
  <si>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</si>
  <si>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</si>
  <si>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-210337984</t>
  </si>
  <si>
    <t>74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</si>
  <si>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</si>
  <si>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</si>
  <si>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1958521191</t>
  </si>
  <si>
    <t>75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</si>
  <si>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</si>
  <si>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</si>
  <si>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1532488372</t>
  </si>
  <si>
    <t>76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</si>
  <si>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</si>
  <si>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</si>
  <si>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-379555865</t>
  </si>
  <si>
    <t>77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</si>
  <si>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</si>
  <si>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</si>
  <si>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22349240</t>
  </si>
  <si>
    <t>78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</si>
  <si>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</si>
  <si>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</si>
  <si>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1609365339</t>
  </si>
  <si>
    <t>79</t>
  </si>
  <si>
    <t>7590717032</t>
  </si>
  <si>
    <t>Demontáž světelného návěstidla jednostranného stožárového se 2 svítilnami - bez bourání (demontáže) základu</t>
  </si>
  <si>
    <t>135959408</t>
  </si>
  <si>
    <t>80</t>
  </si>
  <si>
    <t>7590717034</t>
  </si>
  <si>
    <t>Demontáž světelného návěstidla jednostranného stožárového se 3 svítilnami - bez bourání (demontáže) základu</t>
  </si>
  <si>
    <t>1680831531</t>
  </si>
  <si>
    <t>81</t>
  </si>
  <si>
    <t>7590717036</t>
  </si>
  <si>
    <t>Demontáž světelného návěstidla jednostranného stožárového se 4 svítilnami - bez bourání (demontáže) základu</t>
  </si>
  <si>
    <t>-1239860158</t>
  </si>
  <si>
    <t>82</t>
  </si>
  <si>
    <t>7590717042</t>
  </si>
  <si>
    <t>Demontáž světelného návěstidla jednostranného stožárového s 5 svítilnami - bez bourání (demontáže) základu</t>
  </si>
  <si>
    <t>1726560868</t>
  </si>
  <si>
    <t>83</t>
  </si>
  <si>
    <t>7590717050</t>
  </si>
  <si>
    <t>Demontáž světelného návěstidla jednostranného stožárového se 6 svítilnami a ukazatelem rychlosti - bez bourání (demontáže) základu</t>
  </si>
  <si>
    <t>-1376210279</t>
  </si>
  <si>
    <t>84</t>
  </si>
  <si>
    <t>7590717128</t>
  </si>
  <si>
    <t>Demontáž světelného návěstidla trpasličího z betonového základu s 5 svítilnami - bez bourání (demontáže) základu</t>
  </si>
  <si>
    <t>293837610</t>
  </si>
  <si>
    <t>85</t>
  </si>
  <si>
    <t>7590725040</t>
  </si>
  <si>
    <t>Montáž doplňujících součástí ke světelnému návěstidlu označovacího pásu velkého</t>
  </si>
  <si>
    <t>-404116299</t>
  </si>
  <si>
    <t>86</t>
  </si>
  <si>
    <t>7590725042</t>
  </si>
  <si>
    <t>Montáž doplňujících součástí ke světelnému návěstidlu označovacího pásu malého</t>
  </si>
  <si>
    <t>108615558</t>
  </si>
  <si>
    <t>87</t>
  </si>
  <si>
    <t>7590725046</t>
  </si>
  <si>
    <t>Montáž doplňujících součástí ke světelnému návěstidlu označovacího štítku</t>
  </si>
  <si>
    <t>1215400282</t>
  </si>
  <si>
    <t>88</t>
  </si>
  <si>
    <t>7590725070</t>
  </si>
  <si>
    <t>Zatmelení skříně návěstního transformátoru</t>
  </si>
  <si>
    <t>-995400487</t>
  </si>
  <si>
    <t>89</t>
  </si>
  <si>
    <t>7590727042</t>
  </si>
  <si>
    <t>Demontáž součástí ke světelnému návěstidlu označovacího pásu malého</t>
  </si>
  <si>
    <t>1661487128</t>
  </si>
  <si>
    <t>95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</si>
  <si>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</si>
  <si>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</si>
  <si>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601731567</t>
  </si>
  <si>
    <t>96</t>
  </si>
  <si>
    <t>7592815042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</si>
  <si>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</si>
  <si>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219809724</t>
  </si>
  <si>
    <t>97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</si>
  <si>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</si>
  <si>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</si>
  <si>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958472012</t>
  </si>
  <si>
    <t>98</t>
  </si>
  <si>
    <t>7592817010</t>
  </si>
  <si>
    <t>Demontáž výstražníku</t>
  </si>
  <si>
    <t>-1462225701</t>
  </si>
  <si>
    <t>99</t>
  </si>
  <si>
    <t>7592825010</t>
  </si>
  <si>
    <t>Montáž součástí výstražníku nosiče výstražníku</t>
  </si>
  <si>
    <t>1018491275</t>
  </si>
  <si>
    <t>7592825020</t>
  </si>
  <si>
    <t>Montáž součástí výstražníku štítu označovacího</t>
  </si>
  <si>
    <t>2041259703</t>
  </si>
  <si>
    <t>101</t>
  </si>
  <si>
    <t>7592825095</t>
  </si>
  <si>
    <t>Montáž součástí výstražníku žárovky</t>
  </si>
  <si>
    <t>1231446064</t>
  </si>
  <si>
    <t>102</t>
  </si>
  <si>
    <t>7592825110</t>
  </si>
  <si>
    <t>Montáž výstražného kříže</t>
  </si>
  <si>
    <t>-763538996</t>
  </si>
  <si>
    <t>103</t>
  </si>
  <si>
    <t>7592827110</t>
  </si>
  <si>
    <t>Demontáž výstražného kříže</t>
  </si>
  <si>
    <t>1255126324</t>
  </si>
  <si>
    <t>104</t>
  </si>
  <si>
    <t>7592835030</t>
  </si>
  <si>
    <t>Montáž součástí stojanu se závorou břevna závorového do 5,5 m</t>
  </si>
  <si>
    <t>687098502</t>
  </si>
  <si>
    <t>105</t>
  </si>
  <si>
    <t>7592835032</t>
  </si>
  <si>
    <t>Montáž součástí stojanu se závorou břevna závorového nad 5,5 m</t>
  </si>
  <si>
    <t>1925163462</t>
  </si>
  <si>
    <t>106</t>
  </si>
  <si>
    <t>7592835034</t>
  </si>
  <si>
    <t>Montáž součástí stojanu se závorou břevna závorového do 5,5 m s kontrolou celistvosti</t>
  </si>
  <si>
    <t>815196855</t>
  </si>
  <si>
    <t>107</t>
  </si>
  <si>
    <t>7592835036</t>
  </si>
  <si>
    <t>Montáž součástí stojanu se závorou břevna závorového nad 5,5 m s kontrolou celistvosti</t>
  </si>
  <si>
    <t>-1619081764</t>
  </si>
  <si>
    <t>108</t>
  </si>
  <si>
    <t>7592835040</t>
  </si>
  <si>
    <t>Montáž součástí stojanu se závorou soupravy křídel s protizávažím</t>
  </si>
  <si>
    <t>1224369414</t>
  </si>
  <si>
    <t>109</t>
  </si>
  <si>
    <t>7592837040</t>
  </si>
  <si>
    <t>Demontáž součástí stojanu se závorou soupravy křídel s protizávažím</t>
  </si>
  <si>
    <t>2017059209</t>
  </si>
  <si>
    <t>110</t>
  </si>
  <si>
    <t>7592837090</t>
  </si>
  <si>
    <t>Demontáž stojanu se závorou bez výstražníku</t>
  </si>
  <si>
    <t>-1574471586</t>
  </si>
  <si>
    <t>111</t>
  </si>
  <si>
    <t>7592837100</t>
  </si>
  <si>
    <t>Demontáž břevna závory</t>
  </si>
  <si>
    <t>1993222811</t>
  </si>
  <si>
    <t>112</t>
  </si>
  <si>
    <t>7592845010</t>
  </si>
  <si>
    <t>Montáž přejezdníku - postavení přejezdníku včetně transformátorové skříně na základ, zatažení kabelu</t>
  </si>
  <si>
    <t>-1479277996</t>
  </si>
  <si>
    <t>113</t>
  </si>
  <si>
    <t>7592847010</t>
  </si>
  <si>
    <t>Demontáž přejezdníku</t>
  </si>
  <si>
    <t>-1398961525</t>
  </si>
  <si>
    <t>114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</si>
  <si>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</si>
  <si>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</si>
  <si>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180863615</t>
  </si>
  <si>
    <t>115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</si>
  <si>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</si>
  <si>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</si>
  <si>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2002658684</t>
  </si>
  <si>
    <t>116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</si>
  <si>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</si>
  <si>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</si>
  <si>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-1039442070</t>
  </si>
  <si>
    <t>307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</si>
  <si>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</si>
  <si>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</si>
  <si>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-1118468222</t>
  </si>
  <si>
    <t>117</t>
  </si>
  <si>
    <t>7592907020</t>
  </si>
  <si>
    <t>Demontáž bloku baterie niklokadmiové kapacity do 200 Ah</t>
  </si>
  <si>
    <t>-1828984050</t>
  </si>
  <si>
    <t>118</t>
  </si>
  <si>
    <t>7592907022</t>
  </si>
  <si>
    <t>Demontáž bloku baterie niklokadmiové kapacity přes 200 Ah</t>
  </si>
  <si>
    <t>562917793</t>
  </si>
  <si>
    <t>119</t>
  </si>
  <si>
    <t>7593005012</t>
  </si>
  <si>
    <t>Montáž dobíječe, usměrňovače, napáječe nástěnného - včetně připojení vodičů elektrické sítě ss rozvodu a uzemnění, přezkoušení funkce</t>
  </si>
  <si>
    <t>1268901978</t>
  </si>
  <si>
    <t>120</t>
  </si>
  <si>
    <t>7593007012</t>
  </si>
  <si>
    <t>Demontáž dobíječe, usměrňovače, napáječe nástěnného</t>
  </si>
  <si>
    <t>-127716944</t>
  </si>
  <si>
    <t>121</t>
  </si>
  <si>
    <t>7593105012</t>
  </si>
  <si>
    <t>Montáž měniče (zdroje) statického řady EZ1, EZ2 a BZS1-R96 - včetně připojení vodičů elektrické sítě ss rozvodu a uzemnění, přezkoušení funkce</t>
  </si>
  <si>
    <t>-538068538</t>
  </si>
  <si>
    <t>122</t>
  </si>
  <si>
    <t>7593107022</t>
  </si>
  <si>
    <t>Demontáž měniče rotačního s výkonem přes 1 kVA</t>
  </si>
  <si>
    <t>-1831461325</t>
  </si>
  <si>
    <t>124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</si>
  <si>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</si>
  <si>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</si>
  <si>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90151331</t>
  </si>
  <si>
    <t>125</t>
  </si>
  <si>
    <t>7593315100</t>
  </si>
  <si>
    <t>Montáž zabezpečovacího stojanu reléového - upevnění stojanu do stojanové řady, připojení ochranného uzemnění a informativní kontrola zapojení</t>
  </si>
  <si>
    <t>433731061</t>
  </si>
  <si>
    <t>126</t>
  </si>
  <si>
    <t>7593315120</t>
  </si>
  <si>
    <t>Montáž stojanové řady pro 1 stojan - sestavení dodané konstrukce, vyměření místa a usazení stojanové řady, montáž ochranných plechů a roštu stojanové řady, ukotvení</t>
  </si>
  <si>
    <t>-1161448133</t>
  </si>
  <si>
    <t>127</t>
  </si>
  <si>
    <t>7593315150</t>
  </si>
  <si>
    <t>Montáž police do releového stojanu</t>
  </si>
  <si>
    <t>1034206397</t>
  </si>
  <si>
    <t>128</t>
  </si>
  <si>
    <t>7593315380</t>
  </si>
  <si>
    <t>Montáž panelu reléového</t>
  </si>
  <si>
    <t>745833863</t>
  </si>
  <si>
    <t>129</t>
  </si>
  <si>
    <t>7593315425</t>
  </si>
  <si>
    <t>Zhotovení jednoho zapojení při volné vazbě - naměření vodiče, zatažení a připojení</t>
  </si>
  <si>
    <t>219535510</t>
  </si>
  <si>
    <t>130</t>
  </si>
  <si>
    <t>7593317090</t>
  </si>
  <si>
    <t>Demontáž bateriové skříně do reléového objektu 2,5/3,6</t>
  </si>
  <si>
    <t>1267428718</t>
  </si>
  <si>
    <t>131</t>
  </si>
  <si>
    <t>7593317100</t>
  </si>
  <si>
    <t>Demontáž zabezpečovacího stojanu</t>
  </si>
  <si>
    <t>-863232437</t>
  </si>
  <si>
    <t>132</t>
  </si>
  <si>
    <t>7593317120</t>
  </si>
  <si>
    <t>Demontáž stojanové řady pro 1-3 stojany</t>
  </si>
  <si>
    <t>687530271</t>
  </si>
  <si>
    <t>133</t>
  </si>
  <si>
    <t>7593317240</t>
  </si>
  <si>
    <t>Demontáž stojanu v stojanové řadě typu S oboustranné s vysokým nebo nízkým roštem</t>
  </si>
  <si>
    <t>-1731810086</t>
  </si>
  <si>
    <t>134</t>
  </si>
  <si>
    <t>7593325080</t>
  </si>
  <si>
    <t>Montáž stavěcího odporu nebo kondenzátoru - včetně zapojení a označení</t>
  </si>
  <si>
    <t>-600262428</t>
  </si>
  <si>
    <t>135</t>
  </si>
  <si>
    <t>7593335040</t>
  </si>
  <si>
    <t>Montáž malorozměrného relé</t>
  </si>
  <si>
    <t>2032528946</t>
  </si>
  <si>
    <t>136</t>
  </si>
  <si>
    <t>7593335050</t>
  </si>
  <si>
    <t>Montáž zásuvky malorozměrového relé - včetně zapojení přívodů</t>
  </si>
  <si>
    <t>-1166748231</t>
  </si>
  <si>
    <t>159</t>
  </si>
  <si>
    <t>7596917030</t>
  </si>
  <si>
    <t>Demontáž telefonních objektů VTO 3 - 11</t>
  </si>
  <si>
    <t>674209907</t>
  </si>
  <si>
    <t>160</t>
  </si>
  <si>
    <t>7598015095</t>
  </si>
  <si>
    <t>Přeměření izolačního stavu kabelu úložného 30 žil</t>
  </si>
  <si>
    <t>-271028394</t>
  </si>
  <si>
    <t>161</t>
  </si>
  <si>
    <t>7598015165</t>
  </si>
  <si>
    <t>Funkční přezkoušení venkovního telefonního objektu po připojení na kabelové vedení</t>
  </si>
  <si>
    <t>708878658</t>
  </si>
  <si>
    <t>162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</si>
  <si>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</si>
  <si>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</si>
  <si>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-1780163312</t>
  </si>
  <si>
    <t>163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</si>
  <si>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</si>
  <si>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</si>
  <si>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-690361796</t>
  </si>
  <si>
    <t>164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</si>
  <si>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</si>
  <si>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</si>
  <si>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-256349803</t>
  </si>
  <si>
    <t>286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</si>
  <si>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</si>
  <si>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</si>
  <si>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-1648171224</t>
  </si>
  <si>
    <t>165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</si>
  <si>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</si>
  <si>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</si>
  <si>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185268456</t>
  </si>
  <si>
    <t>167</t>
  </si>
  <si>
    <t>7598095350</t>
  </si>
  <si>
    <t>Aktivace BDA bez vzdáleného přístupu - aktivace a konfigurace systému podle příslušné dokumentace</t>
  </si>
  <si>
    <t>424258960</t>
  </si>
  <si>
    <t>173</t>
  </si>
  <si>
    <t>M</t>
  </si>
  <si>
    <t>7492500030</t>
  </si>
  <si>
    <t>Kabely, vodiče, šňůry Cu - nn Vodič jednožílový Cu, plastová izolace H05V-U 0,5 černý (CY)</t>
  </si>
  <si>
    <t>256</t>
  </si>
  <si>
    <t>1360456838</t>
  </si>
  <si>
    <t>174</t>
  </si>
  <si>
    <t>7492501870</t>
  </si>
  <si>
    <t>Kabely, vodiče, šňůry Cu - nn Kabel silový 4 a 5-žílový Cu, plastová izolace CYKY 4J10 (4Bx10)</t>
  </si>
  <si>
    <t>820855890</t>
  </si>
  <si>
    <t>175</t>
  </si>
  <si>
    <t>7492501880</t>
  </si>
  <si>
    <t>Kabely, vodiče, šňůry Cu - nn Kabel silový 4 a 5-žílový Cu, plastová izolace CYKY 4J16 (4Bx16)</t>
  </si>
  <si>
    <t>-918857059</t>
  </si>
  <si>
    <t>176</t>
  </si>
  <si>
    <t>7492600200</t>
  </si>
  <si>
    <t>Kabely, vodiče, šňůry Al - nn Kabel silový 4 a 5-žílový, plastová izolace 1-AYKY 4x25</t>
  </si>
  <si>
    <t>1880493836</t>
  </si>
  <si>
    <t>180</t>
  </si>
  <si>
    <t>7590110120</t>
  </si>
  <si>
    <t>Domky, přístřešky Reléový domek - výška 3,10 m - podle zvl. požadavků a předložené dokumentace 3x2 m</t>
  </si>
  <si>
    <t>154971556</t>
  </si>
  <si>
    <t>181</t>
  </si>
  <si>
    <t>7590110510</t>
  </si>
  <si>
    <t>Domky, přístřešky Střecha valbová - rel.domku podle zvl. požadavků a předložené dokumentace 3x2 m</t>
  </si>
  <si>
    <t>881166204</t>
  </si>
  <si>
    <t>182</t>
  </si>
  <si>
    <t>7590110700</t>
  </si>
  <si>
    <t>Domky, přístřešky Okapy a děšťové svody - pro rel. domek podle zvl. požadavků a  předložené dokumentace 3x2 m</t>
  </si>
  <si>
    <t>-1184261236</t>
  </si>
  <si>
    <t>184</t>
  </si>
  <si>
    <t>7590120175</t>
  </si>
  <si>
    <t>Skříně Skříň přístroj.pro přejezdy sp 133/313.1.12 (HM0354399998281)</t>
  </si>
  <si>
    <t>-906415132</t>
  </si>
  <si>
    <t>185</t>
  </si>
  <si>
    <t>7590140160</t>
  </si>
  <si>
    <t>Závěry Závěr kabelový UPMP-WM II. (CV736709002)</t>
  </si>
  <si>
    <t>-224523864</t>
  </si>
  <si>
    <t>186</t>
  </si>
  <si>
    <t>7590190140</t>
  </si>
  <si>
    <t>Ostatní Schůdky víceúčelové EN 131  (HM0478850000131)</t>
  </si>
  <si>
    <t>203928369</t>
  </si>
  <si>
    <t>187</t>
  </si>
  <si>
    <t>7590190150</t>
  </si>
  <si>
    <t>Ostatní Žebřík trojdílný univerzální 3x7 příček (HM0478850007607)</t>
  </si>
  <si>
    <t>-1330494227</t>
  </si>
  <si>
    <t>188</t>
  </si>
  <si>
    <t>7590520395</t>
  </si>
  <si>
    <t>Venkovní vedení kabelová - metalické sítě Plněné 4x0,8 TCEPKPFLE 3 x 4 x 0,8</t>
  </si>
  <si>
    <t>-1981536525</t>
  </si>
  <si>
    <t>189</t>
  </si>
  <si>
    <t>7590520995</t>
  </si>
  <si>
    <t>Venkovní vedení kabelová - metalické sítě Plněné, párované s ochr. vodičem TCEKPFLEY 3 P 1,0 D</t>
  </si>
  <si>
    <t>393424436</t>
  </si>
  <si>
    <t>190</t>
  </si>
  <si>
    <t>7590521000</t>
  </si>
  <si>
    <t>Venkovní vedení kabelová - metalické sítě Plněné, párované s ochr. vodičem TCEKPFLEY 4 P 1,0 D</t>
  </si>
  <si>
    <t>2030156338</t>
  </si>
  <si>
    <t>191</t>
  </si>
  <si>
    <t>7590521010</t>
  </si>
  <si>
    <t>Venkovní vedení kabelová - metalické sítě Plněné, párované s ochr. vodičem TCEKPFLEY 7 P 1,0 D</t>
  </si>
  <si>
    <t>-1551968803</t>
  </si>
  <si>
    <t>192</t>
  </si>
  <si>
    <t>7590521015</t>
  </si>
  <si>
    <t>Venkovní vedení kabelová - metalické sítě Plněné, párované s ochr. vodičem TCEKPFLEY 12 P 1,0 D</t>
  </si>
  <si>
    <t>-564086773</t>
  </si>
  <si>
    <t>193</t>
  </si>
  <si>
    <t>7590521020</t>
  </si>
  <si>
    <t>Venkovní vedení kabelová - metalické sítě Plněné, párované s ochr. vodičem TCEKPFLEY 16 P 1,0 D</t>
  </si>
  <si>
    <t>1370940589</t>
  </si>
  <si>
    <t>194</t>
  </si>
  <si>
    <t>7590521025</t>
  </si>
  <si>
    <t>Venkovní vedení kabelová - metalické sítě Plněné, párované s ochr. vodičem TCEKPFLEY 24 P 1,0 D</t>
  </si>
  <si>
    <t>1736405636</t>
  </si>
  <si>
    <t>195</t>
  </si>
  <si>
    <t>7590521035</t>
  </si>
  <si>
    <t>Venkovní vedení kabelová - metalické sítě Plněné, párované s ochr. vodičem TCEKPFLEY 48 P 1,0 D</t>
  </si>
  <si>
    <t>1555490463</t>
  </si>
  <si>
    <t>196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</si>
  <si>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</si>
  <si>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</si>
  <si>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-1670811221</t>
  </si>
  <si>
    <t>197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</si>
  <si>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</si>
  <si>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</si>
  <si>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2144448984</t>
  </si>
  <si>
    <t>198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</si>
  <si>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</si>
  <si>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</si>
  <si>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899448577</t>
  </si>
  <si>
    <t>200</t>
  </si>
  <si>
    <t>7590710060</t>
  </si>
  <si>
    <t>Návěstidla světelná Návěstidlo stožár. 3 sv. typ:2016 (CV012525012)</t>
  </si>
  <si>
    <t>-1958394068</t>
  </si>
  <si>
    <t>201</t>
  </si>
  <si>
    <t>7590710110</t>
  </si>
  <si>
    <t>Návěstidla světelná Návěstidlo stožár. 4 sv. typ:2034 (CV012525022)</t>
  </si>
  <si>
    <t>32067741</t>
  </si>
  <si>
    <t>206</t>
  </si>
  <si>
    <t>7590720200</t>
  </si>
  <si>
    <t>Součásti světelných návěstidel Pás označovací velký - plast bílá - červená (CV012449006)</t>
  </si>
  <si>
    <t>-247691014</t>
  </si>
  <si>
    <t>207</t>
  </si>
  <si>
    <t>7590720210</t>
  </si>
  <si>
    <t>Součásti světelných návěstidel Pás označovací velký - plast červená - bílá - červená (CV012449008)</t>
  </si>
  <si>
    <t>1274098683</t>
  </si>
  <si>
    <t>208</t>
  </si>
  <si>
    <t>7590720425</t>
  </si>
  <si>
    <t>Součásti světelných návěstidel Základ svět.náv. T I Z 51x71x135cm (HM0592110090000)</t>
  </si>
  <si>
    <t>-883270948</t>
  </si>
  <si>
    <t>209</t>
  </si>
  <si>
    <t>7590720435</t>
  </si>
  <si>
    <t>Součásti světelných návěstidel Základ svět.náv. TIIIZ 53x73x170cm (HM0592110140000)</t>
  </si>
  <si>
    <t>-1084254209</t>
  </si>
  <si>
    <t>210</t>
  </si>
  <si>
    <t>7590720480</t>
  </si>
  <si>
    <t>Součásti světelných návěstidel Základ trpasl.návěstidla ZTN (HM0321859999904)</t>
  </si>
  <si>
    <t>1661713961</t>
  </si>
  <si>
    <t>211</t>
  </si>
  <si>
    <t>7590720500</t>
  </si>
  <si>
    <t>Součásti světelných návěstidel Žárovka návěstní 12V 5W BA 15D (HM0347260010000)</t>
  </si>
  <si>
    <t>677358069</t>
  </si>
  <si>
    <t>212</t>
  </si>
  <si>
    <t>7590720510</t>
  </si>
  <si>
    <t>Součásti světelných návěstidel Žárovka BA 20D čirá 12V 20W, jednovláknová (HM0347260040000)</t>
  </si>
  <si>
    <t>1105993872</t>
  </si>
  <si>
    <t>213</t>
  </si>
  <si>
    <t>7590720515</t>
  </si>
  <si>
    <t>Součásti světelných návěstidel Žárovka SIG 1820 12V 20/20W, dvouvláknová (HM0347260050001)</t>
  </si>
  <si>
    <t>1379871386</t>
  </si>
  <si>
    <t>214</t>
  </si>
  <si>
    <t>7590720570</t>
  </si>
  <si>
    <t>Součásti světelných návěstidel Trafo ST 3 R1  (HM0374215010000)</t>
  </si>
  <si>
    <t>1748967203</t>
  </si>
  <si>
    <t>215</t>
  </si>
  <si>
    <t>7590720580</t>
  </si>
  <si>
    <t>Součásti světelných návěstidel Transformátor ST4C  (HM0374215010003)</t>
  </si>
  <si>
    <t>-110055959</t>
  </si>
  <si>
    <t>217</t>
  </si>
  <si>
    <t>7592810010</t>
  </si>
  <si>
    <t>Výstražníky Výstražník V1  (CV708289002)</t>
  </si>
  <si>
    <t>-1805011671</t>
  </si>
  <si>
    <t>218</t>
  </si>
  <si>
    <t>7592810030</t>
  </si>
  <si>
    <t>Výstražníky Výstražník V3  (CV708289004)</t>
  </si>
  <si>
    <t>1754537323</t>
  </si>
  <si>
    <t>219</t>
  </si>
  <si>
    <t>7592820010</t>
  </si>
  <si>
    <t>Součásti výstražníku Stožár výstražníku SVN  (CV708275020)</t>
  </si>
  <si>
    <t>-162628072</t>
  </si>
  <si>
    <t>220</t>
  </si>
  <si>
    <t>7592820030</t>
  </si>
  <si>
    <t>Součásti výstražníku Stožár výstražníku SVV  (CV708275022)</t>
  </si>
  <si>
    <t>2018298079</t>
  </si>
  <si>
    <t>221</t>
  </si>
  <si>
    <t>7592820110</t>
  </si>
  <si>
    <t>Součásti výstražníku Nosič kříže  (CV708405063)</t>
  </si>
  <si>
    <t>335516528</t>
  </si>
  <si>
    <t>222</t>
  </si>
  <si>
    <t>7592820180</t>
  </si>
  <si>
    <t>Součásti výstražníku Kříž výstr.jednokol.zákl.vel. A32a zvýraz.žlutozel.pruh (HM0404229200101)</t>
  </si>
  <si>
    <t>1076042591</t>
  </si>
  <si>
    <t>223</t>
  </si>
  <si>
    <t>7592820350</t>
  </si>
  <si>
    <t>Součásti výstražníku Stupačka (velká)  (CV708275050)</t>
  </si>
  <si>
    <t>-1270704106</t>
  </si>
  <si>
    <t>224</t>
  </si>
  <si>
    <t>7592820640</t>
  </si>
  <si>
    <t>Součásti výstražníku Štít označovací  (HM0404970990177)</t>
  </si>
  <si>
    <t>-1046799642</t>
  </si>
  <si>
    <t>225</t>
  </si>
  <si>
    <t>7592830010</t>
  </si>
  <si>
    <t>Součásti stojanu se závorou Stojan závory s pohonem- P1V (CV708409001)</t>
  </si>
  <si>
    <t>1465922300</t>
  </si>
  <si>
    <t>226</t>
  </si>
  <si>
    <t>7592830030</t>
  </si>
  <si>
    <t>Součásti stojanu se závorou Stojan závory s pohonem- P2V (CV708409003)</t>
  </si>
  <si>
    <t>-684699077</t>
  </si>
  <si>
    <t>227</t>
  </si>
  <si>
    <t>7592830080</t>
  </si>
  <si>
    <t>Součásti stojanu se závorou Břevno závorové 5,5m (CV708265004)</t>
  </si>
  <si>
    <t>-1972447690</t>
  </si>
  <si>
    <t>228</t>
  </si>
  <si>
    <t>7592830110</t>
  </si>
  <si>
    <t>Součásti stojanu se závorou Břevno závory s unašečem 7,5m (CV708405001)</t>
  </si>
  <si>
    <t>-1692926152</t>
  </si>
  <si>
    <t>229</t>
  </si>
  <si>
    <t>7592830120</t>
  </si>
  <si>
    <t>Součásti stojanu se závorou Břevno závory s unašečem 6,5m (CV708405002)</t>
  </si>
  <si>
    <t>-608492007</t>
  </si>
  <si>
    <t>230</t>
  </si>
  <si>
    <t>7592830130</t>
  </si>
  <si>
    <t>Součásti stojanu se závorou Břevno závory s unašečem 6m (CV708405003)</t>
  </si>
  <si>
    <t>-1116648297</t>
  </si>
  <si>
    <t>231</t>
  </si>
  <si>
    <t>7592830140</t>
  </si>
  <si>
    <t>Součásti stojanu se závorou Břevno závory s unašečem 5,5m (CV708405004)</t>
  </si>
  <si>
    <t>342954883</t>
  </si>
  <si>
    <t>232</t>
  </si>
  <si>
    <t>7592830150</t>
  </si>
  <si>
    <t>Součásti stojanu se závorou Břevno závory s unašečem 5m (CV708405005)</t>
  </si>
  <si>
    <t>-888352887</t>
  </si>
  <si>
    <t>233</t>
  </si>
  <si>
    <t>7592830160</t>
  </si>
  <si>
    <t>Součásti stojanu se závorou Břevno závory s unašečem 4,25m (CV708405006)</t>
  </si>
  <si>
    <t>-1921592504</t>
  </si>
  <si>
    <t>234</t>
  </si>
  <si>
    <t>7592830200</t>
  </si>
  <si>
    <t>Součásti stojanu se závorou Křídla s protizávaž.velkým  (CV708405007)</t>
  </si>
  <si>
    <t>-2021104067</t>
  </si>
  <si>
    <t>235</t>
  </si>
  <si>
    <t>7592830210</t>
  </si>
  <si>
    <t>Součásti stojanu se závorou Křídla s protizávaž.malým  (CV708405008)</t>
  </si>
  <si>
    <t>-265476695</t>
  </si>
  <si>
    <t>236</t>
  </si>
  <si>
    <t>7592840070</t>
  </si>
  <si>
    <t>Přejezdníky přejezdník s návěstn.svítilnou 12V/5W se žárovkou (HM0404129990117)</t>
  </si>
  <si>
    <t>484025417</t>
  </si>
  <si>
    <t>267</t>
  </si>
  <si>
    <t>7593500595</t>
  </si>
  <si>
    <t>Trasy kabelového vedení Kabelové krycí desky a pásy Fólie výstražná modrá š. 20 cm</t>
  </si>
  <si>
    <t>-389411576</t>
  </si>
  <si>
    <t>293</t>
  </si>
  <si>
    <t>7591090010</t>
  </si>
  <si>
    <t>Díly pro zemní montáž přestavníků Deska základ.pod přestav. 700x460  (HM0592139997046)</t>
  </si>
  <si>
    <t>891247383</t>
  </si>
  <si>
    <t>294</t>
  </si>
  <si>
    <t>7591090100</t>
  </si>
  <si>
    <t>Díly pro zemní montáž přestavníků Obrubník 120x245x495mm (HM0321859992112)</t>
  </si>
  <si>
    <t>-1026685659</t>
  </si>
  <si>
    <t>295</t>
  </si>
  <si>
    <t>7591090110</t>
  </si>
  <si>
    <t>Díly pro zemní montáž přestavníků Ohrádka přestavníku POP KPS (HM0321859992206)</t>
  </si>
  <si>
    <t>1977886857</t>
  </si>
  <si>
    <t>296</t>
  </si>
  <si>
    <t>7592930720</t>
  </si>
  <si>
    <t>Baterie Staniční akumulátory Pb blok 12V/100 Ah C10 s mřížkovou elektrodou, uzavřený - AGM, 12+, cena včetně spojovacího materiálu a bateriového nosiče či stojanu</t>
  </si>
  <si>
    <t>187793134</t>
  </si>
  <si>
    <t>297</t>
  </si>
  <si>
    <t>7592930725</t>
  </si>
  <si>
    <t>Baterie Staniční akumulátory Pb blok 12V/110 Ah C10 s mřížkovou elektrodou, uzavřený - AGM, 12+, cena včetně spojovacího materiálu a bateriového nosiče či stojanu</t>
  </si>
  <si>
    <t>-1684446509</t>
  </si>
  <si>
    <t>298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</si>
  <si>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</si>
  <si>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</si>
  <si>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-376529363</t>
  </si>
  <si>
    <t>299</t>
  </si>
  <si>
    <t>7592920195</t>
  </si>
  <si>
    <t>Baterie Staniční akumulátory Pb článek 2V/200 Ah C10 s pancéřovanou trubkovou elektrodou,  uzavřený - gel, cena včetně spojovacího materiálu a bateriového nosiče či stojanu</t>
  </si>
  <si>
    <t>-1095991316</t>
  </si>
  <si>
    <t>288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</si>
  <si>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</si>
  <si>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</si>
  <si>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1244953330</t>
  </si>
  <si>
    <t>289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</si>
  <si>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</si>
  <si>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</si>
  <si>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722100267</t>
  </si>
  <si>
    <t>HSV</t>
  </si>
  <si>
    <t xml:space="preserve"> Práce a dodávky HSV</t>
  </si>
  <si>
    <t xml:space="preserve"> Zemní práce</t>
  </si>
  <si>
    <t>271</t>
  </si>
  <si>
    <t>1320010001-R</t>
  </si>
  <si>
    <t>Výkop a odkop zeminy ke stávajícím kabelům ručně, zabezpečení výkopu</t>
  </si>
  <si>
    <t>74583972</t>
  </si>
  <si>
    <t>272</t>
  </si>
  <si>
    <t>1320010021-R</t>
  </si>
  <si>
    <t>Opětovné zřízení kabelového lože z prosáté zeminy ve stávající kabelové trase</t>
  </si>
  <si>
    <t>-1880266893</t>
  </si>
  <si>
    <t>273</t>
  </si>
  <si>
    <t>1320010031-R</t>
  </si>
  <si>
    <t>Pokládka výstražné folie ve stávající kabelové trase</t>
  </si>
  <si>
    <t>-754551585</t>
  </si>
  <si>
    <t>274</t>
  </si>
  <si>
    <t>1320010035-R</t>
  </si>
  <si>
    <t>Odstranění výstražné folie ve stávající kabelové trase</t>
  </si>
  <si>
    <t>1566451277</t>
  </si>
  <si>
    <t>275</t>
  </si>
  <si>
    <t>1320010041-R</t>
  </si>
  <si>
    <t>Zához osazené kabelové trasy ručně včetně hutnění</t>
  </si>
  <si>
    <t>2035644681</t>
  </si>
  <si>
    <t>276</t>
  </si>
  <si>
    <t>1320010051-R</t>
  </si>
  <si>
    <t>Povrchová úprava po záhozu ve stávající kabelové trase</t>
  </si>
  <si>
    <t>-591913804</t>
  </si>
  <si>
    <t>277</t>
  </si>
  <si>
    <t>1320020031-R</t>
  </si>
  <si>
    <t>Výkop kabelové trasy mechanizací š 35 cm, hl 70 cm v hornině tř. 3</t>
  </si>
  <si>
    <t>1703250949</t>
  </si>
  <si>
    <t>278</t>
  </si>
  <si>
    <t>1320020032-R</t>
  </si>
  <si>
    <t>Výkop kabelové trasy mechanizací š 35 cm, hl 70 cm v hornině tř. 4</t>
  </si>
  <si>
    <t>-385387951</t>
  </si>
  <si>
    <t>279</t>
  </si>
  <si>
    <t>1320020162-R</t>
  </si>
  <si>
    <t>Výkop kabelové trasy mechanizací š 50 cm, hl 120 cm v hornině tř. 4</t>
  </si>
  <si>
    <t>-902077809</t>
  </si>
  <si>
    <t>280</t>
  </si>
  <si>
    <t>1320030031-R</t>
  </si>
  <si>
    <t>Zához kabelové trasy mechanizací š 35 cm, hl 70 cm v hornině tř. 3</t>
  </si>
  <si>
    <t>866331067</t>
  </si>
  <si>
    <t>281</t>
  </si>
  <si>
    <t>1320030032-R</t>
  </si>
  <si>
    <t>Zához kabelové trasy mechanizací š 35 cm, hl 70 cm v hornině tř. 4</t>
  </si>
  <si>
    <t>-1464032543</t>
  </si>
  <si>
    <t>282</t>
  </si>
  <si>
    <t>1320030162-R</t>
  </si>
  <si>
    <t>Zához kabelové trasy mechanizací š 50 cm, hl 120 cm v hornině tř. 4</t>
  </si>
  <si>
    <t>2014570168</t>
  </si>
  <si>
    <t>OST</t>
  </si>
  <si>
    <t>Ostatní</t>
  </si>
  <si>
    <t>309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</si>
  <si>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</si>
  <si>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</si>
  <si>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-307563510</t>
  </si>
  <si>
    <t>308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</si>
  <si>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</si>
  <si>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</si>
  <si>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-1972037896</t>
  </si>
  <si>
    <t>320</t>
  </si>
  <si>
    <t>7591307100</t>
  </si>
  <si>
    <t>Demontáž zámku na pohonu závor</t>
  </si>
  <si>
    <t>512</t>
  </si>
  <si>
    <t>-108350057</t>
  </si>
  <si>
    <t>310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</si>
  <si>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</si>
  <si>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</si>
  <si>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-439447879</t>
  </si>
  <si>
    <t>311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</si>
  <si>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</si>
  <si>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</si>
  <si>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-1732060269</t>
  </si>
  <si>
    <t>312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</si>
  <si>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</si>
  <si>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</si>
  <si>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2101270204</t>
  </si>
  <si>
    <t>313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</si>
  <si>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</si>
  <si>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</si>
  <si>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-589893349</t>
  </si>
  <si>
    <t>314</t>
  </si>
  <si>
    <t>7594105314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</si>
  <si>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</si>
  <si>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137040972</t>
  </si>
  <si>
    <t>315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</si>
  <si>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</si>
  <si>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</si>
  <si>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-2020860541</t>
  </si>
  <si>
    <t>316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</si>
  <si>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</si>
  <si>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</si>
  <si>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-941842766</t>
  </si>
  <si>
    <t>317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</si>
  <si>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</si>
  <si>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</si>
  <si>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1416008405</t>
  </si>
  <si>
    <t>318</t>
  </si>
  <si>
    <t>7594305010</t>
  </si>
  <si>
    <t>Montáž součástí počítače náprav vyhodnocovací části</t>
  </si>
  <si>
    <t>-367307960</t>
  </si>
  <si>
    <t>319</t>
  </si>
  <si>
    <t>7594307010</t>
  </si>
  <si>
    <t>Demontáž součástí počítače náprav vyhodnocovací části</t>
  </si>
  <si>
    <t>1348823439</t>
  </si>
  <si>
    <t>336</t>
  </si>
  <si>
    <t>7596473020</t>
  </si>
  <si>
    <t>Tlaková zkouška lahví s plynem pro ASHS poškozujícím ozónovou sféru (Kjótský protokol)</t>
  </si>
  <si>
    <t>-364910434</t>
  </si>
  <si>
    <t>337</t>
  </si>
  <si>
    <t>7596473025</t>
  </si>
  <si>
    <t>Tlaková zkouška lahví s plynem pro ASHS nepoškozujícím ozónovou sféru (Kjótský protokol)</t>
  </si>
  <si>
    <t>1577155628</t>
  </si>
  <si>
    <t>338</t>
  </si>
  <si>
    <t>7596473040</t>
  </si>
  <si>
    <t>Doplnění hasiva (plynu) poškozujícím ozónovou sféru (Kjótský protokol)</t>
  </si>
  <si>
    <t>-1457235962</t>
  </si>
  <si>
    <t>339</t>
  </si>
  <si>
    <t>7596473045</t>
  </si>
  <si>
    <t>Doplnění hasiva (plynu) nepoškozujícím ozónovou sféru (Kjótský protokol)</t>
  </si>
  <si>
    <t>1401430339</t>
  </si>
  <si>
    <t>340</t>
  </si>
  <si>
    <t>7596474010</t>
  </si>
  <si>
    <t>ASHS - zkouška činnosti při provozu půlroční cyklus - kontrola potrubí, ventilů, tlakových láhví a manometrů,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systému, kontrola úplnosti a neporušenosti systému, kontrola vedení provozní knihy. Provádí výrobce nebo výrobcem proškolená osoba s platným osvědčením o odborné způsobilosti</t>
  </si>
  <si>
    <t>-1153392683</t>
  </si>
  <si>
    <t>341</t>
  </si>
  <si>
    <t>7596474020</t>
  </si>
  <si>
    <t>ASHS - kontrola provozuschopnosti roční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</si>
  <si>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-128288891</t>
  </si>
  <si>
    <t>342</t>
  </si>
  <si>
    <t>7596474030</t>
  </si>
  <si>
    <t>ASHS - kontrola provozuschopnosti včetně průchodnosti potrubí, dvouletý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Provádí výrobce nebo výrobcem proškolená osoba s platným osvědčením o odborné způsobilosti</t>
  </si>
  <si>
    <t>-2091782901</t>
  </si>
  <si>
    <t>343</t>
  </si>
  <si>
    <t>7596474040</t>
  </si>
  <si>
    <t>ASHS - kontrola provozuschopnosti včetně kontroly tlakových lahví, pětiletý cyklus - čištění koncových prvků, kontrola záložních zdrojů při poplachu, kontrola nastavení el. veličin v měřících bodech zařízení, kontrola akustických a optických signalizací, kontrola slaboproudých přípojných a spojovacích míst, kontrola a měření parametrů přenosových tras, zkoušky funkčnosti jednotlivých prvků, zkoušky funkčnosti celého sytému, kontrola tlakových lahví, kontrola plomb, kontrola tlakových hadic, potrubních rozvodů a trysek, kontrola elektrických, tlakových a manuálních spouštěčů, kontrola tlakových spínačů, kontrola monitorů tlaků, kontrola těsnosti prostoru, kontrola vedení provozní knihy. U hasiva FM-200 (HFC 227ea) kontrola těsnosti tlakové lahve/lahví. Kontrola tlakových nádob. Provádí výrobce nebo výrobcem proškolená osoba s platným osvědčením o odborné způsobilosti.</t>
  </si>
  <si>
    <t>-655588905</t>
  </si>
  <si>
    <t>291</t>
  </si>
  <si>
    <t>169952359</t>
  </si>
  <si>
    <t>346</t>
  </si>
  <si>
    <t>7598045005</t>
  </si>
  <si>
    <t>Měření smyčky - přezkoušení funkce poplachové smyčky, všech koncových čidel, jejich nastavení i dovážení, odstranění případné poruchy, vystavení protokolu a odevzdání do provozu</t>
  </si>
  <si>
    <t>-1284322828</t>
  </si>
  <si>
    <t>347</t>
  </si>
  <si>
    <t>7598045010</t>
  </si>
  <si>
    <t>Revize spínače koncového - vyhledání krabice dle projektu, demontáž víčka, přezkoušení funkce, zakrytování</t>
  </si>
  <si>
    <t>-1156013311</t>
  </si>
  <si>
    <t>344</t>
  </si>
  <si>
    <t>7598045015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</si>
  <si>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</si>
  <si>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-454546006</t>
  </si>
  <si>
    <t>345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</si>
  <si>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</si>
  <si>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</si>
  <si>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-1745819069</t>
  </si>
  <si>
    <t>348</t>
  </si>
  <si>
    <t>7598045040</t>
  </si>
  <si>
    <t>Zařízení EZS vyhotovení protokolu o funkční zkoušce</t>
  </si>
  <si>
    <t>-139997972</t>
  </si>
  <si>
    <t>349</t>
  </si>
  <si>
    <t>7598045045</t>
  </si>
  <si>
    <t>Měření 1 úseku smyčky</t>
  </si>
  <si>
    <t>-166137182</t>
  </si>
  <si>
    <t>350</t>
  </si>
  <si>
    <t>7598045055</t>
  </si>
  <si>
    <t>Přezkoušení čidla automatického hlásiče</t>
  </si>
  <si>
    <t>-798505999</t>
  </si>
  <si>
    <t>351</t>
  </si>
  <si>
    <t>7598045060</t>
  </si>
  <si>
    <t>Zkoušení požární ústředny do 8 smyček - podle technických podmínek a specifikací pro daný typ zařízení</t>
  </si>
  <si>
    <t>-1036847236</t>
  </si>
  <si>
    <t>352</t>
  </si>
  <si>
    <t>7598045065</t>
  </si>
  <si>
    <t>Zkoušení požární ústředny do 16 smyček - podle technických podmínek a specifikací pro daný typ zařízení</t>
  </si>
  <si>
    <t>2010183748</t>
  </si>
  <si>
    <t>353</t>
  </si>
  <si>
    <t>7598045070</t>
  </si>
  <si>
    <t>Zkoušení požární ústředny do 24 smyček - podle technických podmínek a specifikací pro daný typ zařízení</t>
  </si>
  <si>
    <t>-644015343</t>
  </si>
  <si>
    <t>354</t>
  </si>
  <si>
    <t>7598045075</t>
  </si>
  <si>
    <t>Zkoušení požární ústředny do 32 smyček - podle technických podmínek a specifikací pro daný typ zařízení</t>
  </si>
  <si>
    <t>-168373792</t>
  </si>
  <si>
    <t>355</t>
  </si>
  <si>
    <t>7598045080</t>
  </si>
  <si>
    <t>Zkoušení požární ústředny do 48 smyček - podle technických podmínek a specifikací pro daný typ zařízení</t>
  </si>
  <si>
    <t>-622736316</t>
  </si>
  <si>
    <t>292</t>
  </si>
  <si>
    <t>2131807047</t>
  </si>
  <si>
    <t>321</t>
  </si>
  <si>
    <t>7598095541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</si>
  <si>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</si>
  <si>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805156767</t>
  </si>
  <si>
    <t>322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</si>
  <si>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</si>
  <si>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</si>
  <si>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847563811</t>
  </si>
  <si>
    <t>323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</si>
  <si>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</si>
  <si>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</si>
  <si>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-473855663</t>
  </si>
  <si>
    <t>324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</si>
  <si>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</si>
  <si>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</si>
  <si>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-12151159</t>
  </si>
  <si>
    <t>325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</si>
  <si>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</si>
  <si>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</si>
  <si>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-1869789802</t>
  </si>
  <si>
    <t>326</t>
  </si>
  <si>
    <t>7598095550</t>
  </si>
  <si>
    <t>Vyhotovení protokolu UTZ pro PZZ bez závor jedna kolej - vykonání prohlídky a zkoušky včetně vyhotovení protokolu podle vyhl. 100/1995 Sb.</t>
  </si>
  <si>
    <t>-134451531</t>
  </si>
  <si>
    <t>327</t>
  </si>
  <si>
    <t>7598095555</t>
  </si>
  <si>
    <t>Vyhotovení protokolu UTZ pro PZZ bez závor dvě a více kolejí - vykonání prohlídky a zkoušky včetně vyhotovení protokolu podle vyhl. 100/1995 Sb.</t>
  </si>
  <si>
    <t>-230706448</t>
  </si>
  <si>
    <t>328</t>
  </si>
  <si>
    <t>7598095560</t>
  </si>
  <si>
    <t>Vyhotovení protokolu UTZ pro PZZ se závorou jedna kolej - vykonání prohlídky a zkoušky včetně vyhotovení protokolu podle vyhl. 100/1995 Sb.</t>
  </si>
  <si>
    <t>-259367196</t>
  </si>
  <si>
    <t>329</t>
  </si>
  <si>
    <t>7598095565</t>
  </si>
  <si>
    <t>Vyhotovení protokolu UTZ pro PZZ se závorou dvě a více kolejí - vykonání prohlídky a zkoušky včetně vyhotovení protokolu podle vyhl. 100/1995 Sb.</t>
  </si>
  <si>
    <t>142271620</t>
  </si>
  <si>
    <t>330</t>
  </si>
  <si>
    <t>7598095570</t>
  </si>
  <si>
    <t>Vyhotovení protokolu UTZ pro TZZ RBP pro jednu kolej - vykonání prohlídky a zkoušky včetně vyhotovení protokolu podle vyhl. 100/1995 Sb.</t>
  </si>
  <si>
    <t>1226452907</t>
  </si>
  <si>
    <t>331</t>
  </si>
  <si>
    <t>7598095575</t>
  </si>
  <si>
    <t>Vyhotovení protokolu UTZ pro TZZ AH bez hradla pro jednu kolej - vykonání prohlídky a zkoušky včetně vyhotovení protokolu podle vyhl. 100/1995 Sb.</t>
  </si>
  <si>
    <t>-1716489470</t>
  </si>
  <si>
    <t>332</t>
  </si>
  <si>
    <t>7598095580</t>
  </si>
  <si>
    <t>Vyhotovení protokolu UTZ pro TZZ AH s hradlem pro jednu kolej - vykonání prohlídky a zkoušky včetně vyhotovení protokolu podle vyhl. 100/1995 Sb.</t>
  </si>
  <si>
    <t>-1843626990</t>
  </si>
  <si>
    <t>333</t>
  </si>
  <si>
    <t>7598095585</t>
  </si>
  <si>
    <t>Vyhotovení protokolu UTZ pro TZZ AB3, AB a ABE pro jednu kolej - vykonání prohlídky a zkoušky včetně vyhotovení protokolu podle vyhl. 100/1995 Sb.</t>
  </si>
  <si>
    <t>-1268100141</t>
  </si>
  <si>
    <t>334</t>
  </si>
  <si>
    <t>7598095590</t>
  </si>
  <si>
    <t>Vyhotovení protokolu UTZ pro TZZ AB3, AB a ABE za každý návěstní bod - vykonání prohlídky a zkoušky včetně vyhotovení protokolu podle vyhl. 100/1995 Sb.</t>
  </si>
  <si>
    <t>959319093</t>
  </si>
  <si>
    <t>335</t>
  </si>
  <si>
    <t>7598095595</t>
  </si>
  <si>
    <t>Vyhotovení protokolu UTZ pro TZZ ETCS L2 jedna RBC - vykonání prohlídky a zkoušky včetně vyhotovení protokolu podle vyhl. 100/1995 Sb.</t>
  </si>
  <si>
    <t>1118585733</t>
  </si>
  <si>
    <t>PS-02 - stavební práce</t>
  </si>
  <si>
    <t>275121111</t>
  </si>
  <si>
    <t>Osazení základových prefabrikovaných železobetonových konstrukcí patek hmotnosti jednotlivě do 5 t</t>
  </si>
  <si>
    <t>CS ÚRS 2019 01</t>
  </si>
  <si>
    <t>1853064269</t>
  </si>
  <si>
    <t>PSC</t>
  </si>
  <si>
    <t xml:space="preserve">Poznámka k souboru cen:_x000D_
1. V cenách jsou započteny i náklady na výškové a směrové vyrovnání dílce, případné doplnění a dorovnání betonového lože._x000D_
2. V cenách nejsou započteny náklady na:_x000D_
a) dodávku železobetonových dílců, tyto dílce se oceňují ve specifikaci,_x000D_
b) vyplnění a těsnění pracovní nebo dilatační spáry dílců základů; tyto práce se oceňují cenami souborů cen 931 99-21 Výplň dilatačních spár z polystyrenu a 931 99-41 Těsnění spáry betonové konstrukce pásy, profily, tmely,_x000D_
c) podkladní vrstvy dílců, tyto se oceňují souborem cen 451 3-511 Podkladní nebo vyrovnávací vrstva z betonu prostého,_x000D_
d) přesuny dílců z meziskládky, tyto se oceňují souborem cen 992 11-4 . Vodorovné přemístění mostních dílců._x000D_
</t>
  </si>
  <si>
    <t>275361221</t>
  </si>
  <si>
    <t>Výztuž základů patek z betonářské oceli 10 216 (E)</t>
  </si>
  <si>
    <t>t</t>
  </si>
  <si>
    <t>1101740972</t>
  </si>
  <si>
    <t xml:space="preserve">Poznámka k souboru cen:_x000D_
1. Ceny platí pro desky rovné, s náběhy, hřibové nebo upnuté do žeber včetně výztuže těchto žeber._x000D_
</t>
  </si>
  <si>
    <t>279113134</t>
  </si>
  <si>
    <t>Základové zdi z tvárnic ztraceného bednění včetně výplně z betonu bez zvláštních nároků na vliv prostředí třídy C 16/20, tloušťky zdiva přes 250 do 300 mm</t>
  </si>
  <si>
    <t>m2</t>
  </si>
  <si>
    <t>-1489430792</t>
  </si>
  <si>
    <t xml:space="preserve">Poznámka k souboru cen:_x000D_
1. V cenách jsou započteny i náklady na dodání a uložení betonu._x000D_
2. V cenách nejsou započteny náklady na dodání a uložení betonářské výztuže; tyto se oceňují cenami souboru cen 279 36- . . Výztuž základových zdí nosných._x000D_
3. Množství jednotek se určuje v m2 plochy zdiva._x000D_
</t>
  </si>
  <si>
    <t>279311951</t>
  </si>
  <si>
    <t>Základové zdi z betonu prostého bez zvláštních nároků na vliv prostředí tř. C 20/25</t>
  </si>
  <si>
    <t>m3</t>
  </si>
  <si>
    <t>-1539122484</t>
  </si>
  <si>
    <t xml:space="preserve">Poznámka k souboru cen:_x000D_
1. V ceně příplatku -5911 jsou započteny náklady na technologické opatření a na ztíženou betonáž pod hladinou pažící bentonitové suspenze a na průběžné odčerpávání suspenze s přepouštěním na určité místo do 20 m, popř. do vany nebo do kalové cisterny k odvozu. Odvoz se oceňuje cenami katalogu 800-2 Zvláštní zakládání objektů._x000D_
2. Hloubení s použitím bentonitové suspenze se oceňuje katalogem 800-1 Zemní práce. Bednění se neoceňuje._x000D_
3. V cenách nejsou započteny náklady na bednění; tyto se oceňují cenami souboru cen 279 35-11 Bednění základových zdí._x000D_
</t>
  </si>
  <si>
    <t>460070134</t>
  </si>
  <si>
    <t>Hloubení nezapažených jam ručně pro ostatní konstrukce s přemístěním výkopku do vzdálenosti 3 m od okraje jámy nebo naložením na dopravní prostředek, včetně zásypu, zhutnění a urovnání povrchu pro základy přístrojových skříní zabezpečovacích zařízení, v hornině třídy 4</t>
  </si>
  <si>
    <t>2132793693</t>
  </si>
  <si>
    <t xml:space="preserve">Poznámka k souboru cen:_x000D_
1. Ceny hloubení jam ručně v hornině třídy 6 a 7 jsou stanoveny za použití pneumatického kladiva._x000D_
</t>
  </si>
  <si>
    <t>460070314</t>
  </si>
  <si>
    <t>Hloubení nezapažených jam ručně pro ostatní konstrukce s přemístěním výkopku do vzdálenosti 3 m od okraje jámy nebo naložením na dopravní prostředek, včetně zásypu, zhutnění a urovnání povrchu pro základy světelných návěstidel stožárových se 4 a více světly, v hornině třídy 4</t>
  </si>
  <si>
    <t>939825125</t>
  </si>
  <si>
    <t>460070324</t>
  </si>
  <si>
    <t>Hloubení nezapažených jam ručně pro ostatní konstrukce s přemístěním výkopku do vzdálenosti 3 m od okraje jámy nebo naložením na dopravní prostředek, včetně zásypu, zhutnění a urovnání povrchu pro základy světelných návěstidel trpasličích nebo výstražníků s 1 až 3 světly , v hornině třídy 4</t>
  </si>
  <si>
    <t>-1381519651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</si>
  <si>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</si>
  <si>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</si>
  <si>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981274934</t>
  </si>
  <si>
    <t>460071004</t>
  </si>
  <si>
    <t>Hloubení nezapažených jam strojně pro ostatní konstrukce včetně přemístění výkopku do vzdálenosti 3 m od okraje jámy nebo naložení na dopravní prostředek v hornině třídy 4</t>
  </si>
  <si>
    <t>-401480660</t>
  </si>
  <si>
    <t xml:space="preserve">Poznámka k souboru cen:_x000D_
1. Ceny hloubení jam strojně v hornině třídy 6 a 7 jsou stanoveny za použití trhaviny._x000D_
</t>
  </si>
  <si>
    <t>460300002</t>
  </si>
  <si>
    <t>Zásyp jam strojně s uložením výkopku ve vrstvách včetně zhutnění a urovnání povrchu ve volném terénu</t>
  </si>
  <si>
    <t>-1598153371</t>
  </si>
  <si>
    <t xml:space="preserve">Poznámka k souboru cen:_x000D_
1. Ceny 460 30-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V cenách je započteno přemístění sypaniny ze vzdálenosti 10 m od kraje výkopu nebo zasypávaného prostoru, měřeno k těžišti skládky._x000D_
4. Míru zhutnění předepisuje projekt._x000D_
</t>
  </si>
  <si>
    <t>460421282</t>
  </si>
  <si>
    <t>Kabelové lože včetně podsypu, zhutnění a urovnání povrchu z prohozeného výkopku tloušťky 5 cm nad kabel zakryté plastovou fólií, šířky lože přes 25 do 50 cm</t>
  </si>
  <si>
    <t>795285659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</si>
  <si>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</si>
  <si>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460650141</t>
  </si>
  <si>
    <t>Vozovky a chodníky zřízení provizorní příjezdové komunikace z panelů silničních včetně úpravy podkladní pláně se štěrkovým ložem</t>
  </si>
  <si>
    <t>-973884542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</si>
  <si>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</si>
  <si>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622142001</t>
  </si>
  <si>
    <t>Potažení vnějších ploch pletivem v ploše nebo pruzích, na plném podkladu sklovláknitým vtlačením do tmelu stěn</t>
  </si>
  <si>
    <t>-1099701965</t>
  </si>
  <si>
    <t xml:space="preserve">Poznámka k souboru cen:_x000D_
1. V cenách -2001 jsou započteny i náklady na tmel._x000D_
</t>
  </si>
  <si>
    <t>622143003</t>
  </si>
  <si>
    <t>Montáž omítkových profilů plastových nebo pozinkovaných, upevněných vtlačením do podkladní vrstvy nebo přibitím rohových s tkaninou</t>
  </si>
  <si>
    <t>-1466356661</t>
  </si>
  <si>
    <t xml:space="preserve">Poznámka k souboru cen:_x000D_
1. V cenách jsou započteny náklady na montáž profilů včetně úchytného materiálu._x000D_
2. V cenách nejsou započteny náklady na dodávku profilů, tyto se oceňují ve specifikaci, ztratné lze stanovit ve výši 5%._x000D_
3. V ceně -3004 nejsou započteny náklady na ochrannou fólii pro okna a dveře; tyto se oceňují cenou 629 99-1012 podle příslušné plochy otvoru._x000D_
</t>
  </si>
  <si>
    <t>961055111</t>
  </si>
  <si>
    <t>Bourání základů z betonu železového</t>
  </si>
  <si>
    <t>-1796447379</t>
  </si>
  <si>
    <t>965011111</t>
  </si>
  <si>
    <t>Demontáž základových prefabrikovaných konstrukcí z betonu železového patek hmotnosti jednotlivě do 5 t</t>
  </si>
  <si>
    <t>1819962683</t>
  </si>
  <si>
    <t xml:space="preserve">Poznámka k souboru cen:_x000D_
1. V cenách jsou započteny náklady na případné odstranění spojovací vrstvy z betonu._x000D_
</t>
  </si>
  <si>
    <t>985131111</t>
  </si>
  <si>
    <t>Očištění ploch stěn, rubu kleneb a podlah tlakovou vodou</t>
  </si>
  <si>
    <t>-616197534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</si>
  <si>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</si>
  <si>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HZS4131</t>
  </si>
  <si>
    <t>Hodinové zúčtovací sazby ostatních profesí obsluha stavebních strojů a zařízení jeřábník</t>
  </si>
  <si>
    <t>hod</t>
  </si>
  <si>
    <t>-1817346550</t>
  </si>
  <si>
    <t>HZS4141</t>
  </si>
  <si>
    <t>Hodinové zúčtovací sazby ostatních profesí obsluha stavebních strojů a zařízení vazač břemen</t>
  </si>
  <si>
    <t>-928403852</t>
  </si>
  <si>
    <t>PS-03 - doprava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</si>
  <si>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</si>
  <si>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</si>
  <si>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-667902833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</si>
  <si>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</si>
  <si>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</si>
  <si>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2120438203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</si>
  <si>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</si>
  <si>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</si>
  <si>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1139071116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</si>
  <si>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</si>
  <si>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</si>
  <si>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743639354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</si>
  <si>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</si>
  <si>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</si>
  <si>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1872041988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</si>
  <si>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</si>
  <si>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</si>
  <si>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-1074488345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</si>
  <si>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</si>
  <si>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</si>
  <si>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1416281289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</si>
  <si>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</si>
  <si>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</si>
  <si>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-444530471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</si>
  <si>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</si>
  <si>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</si>
  <si>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-862333924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</si>
  <si>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</si>
  <si>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</si>
  <si>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1438512450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</si>
  <si>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</si>
  <si>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</si>
  <si>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1803696649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</si>
  <si>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</si>
  <si>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</si>
  <si>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578130162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</si>
  <si>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</si>
  <si>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</si>
  <si>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-155365260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</si>
  <si>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</si>
  <si>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</si>
  <si>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1273914940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</si>
  <si>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</si>
  <si>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</si>
  <si>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1407369684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</si>
  <si>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</si>
  <si>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</si>
  <si>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-1106711611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</si>
  <si>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</si>
  <si>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</si>
  <si>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-35954791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</si>
  <si>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</si>
  <si>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</si>
  <si>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-471448963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</si>
</sst>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5" borderId="6" xfId="0" applyFont="1" applyFill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0" fillId="0" borderId="0" xfId="0" applyProtection="1"/>
    <xf numFmtId="0" fontId="10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1" fillId="0" borderId="0" xfId="0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18" fillId="5" borderId="0" xfId="0" applyFont="1" applyFill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5" borderId="16" xfId="0" applyFont="1" applyFill="1" applyBorder="1" applyAlignment="1" applyProtection="1">
      <alignment horizontal="center" vertical="center" wrapText="1"/>
    </xf>
    <xf numFmtId="0" fontId="18" fillId="5" borderId="17" xfId="0" applyFont="1" applyFill="1" applyBorder="1" applyAlignment="1" applyProtection="1">
      <alignment horizontal="center" vertical="center" wrapText="1"/>
    </xf>
    <xf numFmtId="0" fontId="18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 applyProtection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19" fillId="3" borderId="14" xfId="0" applyFont="1" applyFill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0" fontId="32" fillId="0" borderId="3" xfId="0" applyFont="1" applyBorder="1" applyAlignment="1" applyProtection="1">
      <alignment vertical="center"/>
    </xf>
    <xf numFmtId="0" fontId="31" fillId="3" borderId="14" xfId="0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19" fillId="3" borderId="19" xfId="0" applyFont="1" applyFill="1" applyBorder="1" applyAlignment="1" applyProtection="1">
      <alignment horizontal="left" vertical="center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3</v>
      </c>
      <c r="BT1" s="9" t="s">
        <v>4</v>
      </c>
      <c r="BU1" s="9" t="s">
        <v>4</v>
      </c>
      <c r="BV1" s="9" t="s">
        <v>5</v>
      </c>
    </row>
    <row r="2" spans="1:74" s="1" customFormat="1" ht="36.950000000000003" customHeight="1">
      <c r="AR2" s="95" t="s">
        <v>6</v>
      </c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S2" s="10" t="s">
        <v>7</v>
      </c>
      <c r="BT2" s="10" t="s">
        <v>8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7</v>
      </c>
      <c r="BT3" s="10" t="s">
        <v>9</v>
      </c>
    </row>
    <row r="4" spans="1:74" s="1" customFormat="1" ht="24.95" customHeight="1">
      <c r="B4" s="13"/>
      <c r="D4" s="14" t="s">
        <v>10</v>
      </c>
      <c r="AR4" s="13"/>
      <c r="AS4" s="15" t="s">
        <v>11</v>
      </c>
      <c r="BE4" s="16" t="s">
        <v>12</v>
      </c>
      <c r="BS4" s="10" t="s">
        <v>13</v>
      </c>
    </row>
    <row r="5" spans="1:74" s="1" customFormat="1" ht="12" customHeight="1">
      <c r="B5" s="13"/>
      <c r="D5" s="17" t="s">
        <v>14</v>
      </c>
      <c r="K5" s="106" t="s">
        <v>15</v>
      </c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R5" s="13"/>
      <c r="BE5" s="86" t="s">
        <v>16</v>
      </c>
      <c r="BS5" s="10" t="s">
        <v>7</v>
      </c>
    </row>
    <row r="6" spans="1:74" s="1" customFormat="1" ht="36.950000000000003" customHeight="1">
      <c r="B6" s="13"/>
      <c r="D6" s="19" t="s">
        <v>17</v>
      </c>
      <c r="K6" s="107" t="s">
        <v>18</v>
      </c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R6" s="13"/>
      <c r="BE6" s="87"/>
      <c r="BS6" s="10" t="s">
        <v>19</v>
      </c>
    </row>
    <row r="7" spans="1:74" s="1" customFormat="1" ht="12" customHeight="1">
      <c r="B7" s="13"/>
      <c r="D7" s="20" t="s">
        <v>20</v>
      </c>
      <c r="K7" s="18" t="s">
        <v>3</v>
      </c>
      <c r="AK7" s="20" t="s">
        <v>21</v>
      </c>
      <c r="AN7" s="18" t="s">
        <v>3</v>
      </c>
      <c r="AR7" s="13"/>
      <c r="BE7" s="87"/>
      <c r="BS7" s="10" t="s">
        <v>22</v>
      </c>
    </row>
    <row r="8" spans="1:74" s="1" customFormat="1" ht="12" customHeight="1">
      <c r="B8" s="13"/>
      <c r="D8" s="20" t="s">
        <v>23</v>
      </c>
      <c r="K8" s="18" t="s">
        <v>24</v>
      </c>
      <c r="AK8" s="20" t="s">
        <v>25</v>
      </c>
      <c r="AN8" s="21" t="s">
        <v>26</v>
      </c>
      <c r="AR8" s="13"/>
      <c r="BE8" s="87"/>
      <c r="BS8" s="10" t="s">
        <v>27</v>
      </c>
    </row>
    <row r="9" spans="1:74" s="1" customFormat="1" ht="14.45" customHeight="1">
      <c r="B9" s="13"/>
      <c r="AR9" s="13"/>
      <c r="BE9" s="87"/>
      <c r="BS9" s="10" t="s">
        <v>28</v>
      </c>
    </row>
    <row r="10" spans="1:74" s="1" customFormat="1" ht="12" customHeight="1">
      <c r="B10" s="13"/>
      <c r="D10" s="20" t="s">
        <v>29</v>
      </c>
      <c r="AK10" s="20" t="s">
        <v>30</v>
      </c>
      <c r="AN10" s="18" t="s">
        <v>3</v>
      </c>
      <c r="AR10" s="13"/>
      <c r="BE10" s="87"/>
      <c r="BS10" s="10" t="s">
        <v>19</v>
      </c>
    </row>
    <row r="11" spans="1:74" s="1" customFormat="1" ht="18.399999999999999" customHeight="1">
      <c r="B11" s="13"/>
      <c r="E11" s="18" t="s">
        <v>31</v>
      </c>
      <c r="AK11" s="20" t="s">
        <v>32</v>
      </c>
      <c r="AN11" s="18" t="s">
        <v>3</v>
      </c>
      <c r="AR11" s="13"/>
      <c r="BE11" s="87"/>
      <c r="BS11" s="10" t="s">
        <v>19</v>
      </c>
    </row>
    <row r="12" spans="1:74" s="1" customFormat="1" ht="6.95" customHeight="1">
      <c r="B12" s="13"/>
      <c r="AR12" s="13"/>
      <c r="BE12" s="87"/>
      <c r="BS12" s="10" t="s">
        <v>19</v>
      </c>
    </row>
    <row r="13" spans="1:74" s="1" customFormat="1" ht="12" customHeight="1">
      <c r="B13" s="13"/>
      <c r="D13" s="20" t="s">
        <v>33</v>
      </c>
      <c r="AK13" s="20" t="s">
        <v>30</v>
      </c>
      <c r="AN13" s="22" t="s">
        <v>34</v>
      </c>
      <c r="AR13" s="13"/>
      <c r="BE13" s="87"/>
      <c r="BS13" s="10" t="s">
        <v>19</v>
      </c>
    </row>
    <row r="14" spans="1:74" ht="12.75">
      <c r="B14" s="13"/>
      <c r="E14" s="108" t="s">
        <v>34</v>
      </c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20" t="s">
        <v>32</v>
      </c>
      <c r="AN14" s="22" t="s">
        <v>34</v>
      </c>
      <c r="AR14" s="13"/>
      <c r="BE14" s="87"/>
      <c r="BS14" s="10" t="s">
        <v>19</v>
      </c>
    </row>
    <row r="15" spans="1:74" s="1" customFormat="1" ht="6.95" customHeight="1">
      <c r="B15" s="13"/>
      <c r="AR15" s="13"/>
      <c r="BE15" s="87"/>
      <c r="BS15" s="10" t="s">
        <v>4</v>
      </c>
    </row>
    <row r="16" spans="1:74" s="1" customFormat="1" ht="12" customHeight="1">
      <c r="B16" s="13"/>
      <c r="D16" s="20" t="s">
        <v>35</v>
      </c>
      <c r="AK16" s="20" t="s">
        <v>30</v>
      </c>
      <c r="AN16" s="18" t="s">
        <v>3</v>
      </c>
      <c r="AR16" s="13"/>
      <c r="BE16" s="87"/>
      <c r="BS16" s="10" t="s">
        <v>4</v>
      </c>
    </row>
    <row r="17" spans="1:71" s="1" customFormat="1" ht="18.399999999999999" customHeight="1">
      <c r="B17" s="13"/>
      <c r="E17" s="18" t="s">
        <v>36</v>
      </c>
      <c r="AK17" s="20" t="s">
        <v>32</v>
      </c>
      <c r="AN17" s="18" t="s">
        <v>3</v>
      </c>
      <c r="AR17" s="13"/>
      <c r="BE17" s="87"/>
      <c r="BS17" s="10" t="s">
        <v>37</v>
      </c>
    </row>
    <row r="18" spans="1:71" s="1" customFormat="1" ht="6.95" customHeight="1">
      <c r="B18" s="13"/>
      <c r="AR18" s="13"/>
      <c r="BE18" s="87"/>
      <c r="BS18" s="10" t="s">
        <v>7</v>
      </c>
    </row>
    <row r="19" spans="1:71" s="1" customFormat="1" ht="12" customHeight="1">
      <c r="B19" s="13"/>
      <c r="D19" s="20" t="s">
        <v>38</v>
      </c>
      <c r="AK19" s="20" t="s">
        <v>30</v>
      </c>
      <c r="AN19" s="18" t="s">
        <v>3</v>
      </c>
      <c r="AR19" s="13"/>
      <c r="BE19" s="87"/>
      <c r="BS19" s="10" t="s">
        <v>7</v>
      </c>
    </row>
    <row r="20" spans="1:71" s="1" customFormat="1" ht="18.399999999999999" customHeight="1">
      <c r="B20" s="13"/>
      <c r="E20" s="18" t="s">
        <v>36</v>
      </c>
      <c r="AK20" s="20" t="s">
        <v>32</v>
      </c>
      <c r="AN20" s="18" t="s">
        <v>3</v>
      </c>
      <c r="AR20" s="13"/>
      <c r="BE20" s="87"/>
      <c r="BS20" s="10" t="s">
        <v>4</v>
      </c>
    </row>
    <row r="21" spans="1:71" s="1" customFormat="1" ht="6.95" customHeight="1">
      <c r="B21" s="13"/>
      <c r="AR21" s="13"/>
      <c r="BE21" s="87"/>
    </row>
    <row r="22" spans="1:71" s="1" customFormat="1" ht="12" customHeight="1">
      <c r="B22" s="13"/>
      <c r="D22" s="20" t="s">
        <v>39</v>
      </c>
      <c r="AR22" s="13"/>
      <c r="BE22" s="87"/>
    </row>
    <row r="23" spans="1:71" s="1" customFormat="1" ht="51" customHeight="1">
      <c r="B23" s="13"/>
      <c r="E23" s="110" t="s">
        <v>40</v>
      </c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  <c r="AK23" s="110"/>
      <c r="AL23" s="110"/>
      <c r="AM23" s="110"/>
      <c r="AN23" s="110"/>
      <c r="AR23" s="13"/>
      <c r="BE23" s="87"/>
    </row>
    <row r="24" spans="1:71" s="1" customFormat="1" ht="6.95" customHeight="1">
      <c r="B24" s="13"/>
      <c r="AR24" s="13"/>
      <c r="BE24" s="87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87"/>
    </row>
    <row r="26" spans="1:71" s="2" customFormat="1" ht="25.9" customHeight="1">
      <c r="A26" s="24"/>
      <c r="B26" s="25"/>
      <c r="C26" s="24"/>
      <c r="D26" s="26" t="s">
        <v>41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89" t="e">
        <f>ROUND(AG54,2)</f>
        <v>#REF!</v>
      </c>
      <c r="AL26" s="90"/>
      <c r="AM26" s="90"/>
      <c r="AN26" s="90"/>
      <c r="AO26" s="90"/>
      <c r="AP26" s="24"/>
      <c r="AQ26" s="24"/>
      <c r="AR26" s="25"/>
      <c r="BE26" s="87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87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1" t="s">
        <v>42</v>
      </c>
      <c r="M28" s="111"/>
      <c r="N28" s="111"/>
      <c r="O28" s="111"/>
      <c r="P28" s="111"/>
      <c r="Q28" s="24"/>
      <c r="R28" s="24"/>
      <c r="S28" s="24"/>
      <c r="T28" s="24"/>
      <c r="U28" s="24"/>
      <c r="V28" s="24"/>
      <c r="W28" s="111" t="s">
        <v>43</v>
      </c>
      <c r="X28" s="111"/>
      <c r="Y28" s="111"/>
      <c r="Z28" s="111"/>
      <c r="AA28" s="111"/>
      <c r="AB28" s="111"/>
      <c r="AC28" s="111"/>
      <c r="AD28" s="111"/>
      <c r="AE28" s="111"/>
      <c r="AF28" s="24"/>
      <c r="AG28" s="24"/>
      <c r="AH28" s="24"/>
      <c r="AI28" s="24"/>
      <c r="AJ28" s="24"/>
      <c r="AK28" s="111" t="s">
        <v>44</v>
      </c>
      <c r="AL28" s="111"/>
      <c r="AM28" s="111"/>
      <c r="AN28" s="111"/>
      <c r="AO28" s="111"/>
      <c r="AP28" s="24"/>
      <c r="AQ28" s="24"/>
      <c r="AR28" s="25"/>
      <c r="BE28" s="87"/>
    </row>
    <row r="29" spans="1:71" s="3" customFormat="1" ht="14.45" customHeight="1">
      <c r="B29" s="28"/>
      <c r="D29" s="20" t="s">
        <v>45</v>
      </c>
      <c r="F29" s="20" t="s">
        <v>46</v>
      </c>
      <c r="L29" s="112">
        <v>0.21</v>
      </c>
      <c r="M29" s="85"/>
      <c r="N29" s="85"/>
      <c r="O29" s="85"/>
      <c r="P29" s="85"/>
      <c r="W29" s="84" t="e">
        <f>ROUND(AZ54, 2)</f>
        <v>#REF!</v>
      </c>
      <c r="X29" s="85"/>
      <c r="Y29" s="85"/>
      <c r="Z29" s="85"/>
      <c r="AA29" s="85"/>
      <c r="AB29" s="85"/>
      <c r="AC29" s="85"/>
      <c r="AD29" s="85"/>
      <c r="AE29" s="85"/>
      <c r="AK29" s="84" t="e">
        <f>ROUND(AV54, 2)</f>
        <v>#REF!</v>
      </c>
      <c r="AL29" s="85"/>
      <c r="AM29" s="85"/>
      <c r="AN29" s="85"/>
      <c r="AO29" s="85"/>
      <c r="AR29" s="28"/>
      <c r="BE29" s="88"/>
    </row>
    <row r="30" spans="1:71" s="3" customFormat="1" ht="14.45" customHeight="1">
      <c r="B30" s="28"/>
      <c r="F30" s="20" t="s">
        <v>47</v>
      </c>
      <c r="L30" s="112">
        <v>0.15</v>
      </c>
      <c r="M30" s="85"/>
      <c r="N30" s="85"/>
      <c r="O30" s="85"/>
      <c r="P30" s="85"/>
      <c r="W30" s="84">
        <f>ROUND(BA54, 2)</f>
        <v>0</v>
      </c>
      <c r="X30" s="85"/>
      <c r="Y30" s="85"/>
      <c r="Z30" s="85"/>
      <c r="AA30" s="85"/>
      <c r="AB30" s="85"/>
      <c r="AC30" s="85"/>
      <c r="AD30" s="85"/>
      <c r="AE30" s="85"/>
      <c r="AK30" s="84">
        <f>ROUND(AW54, 2)</f>
        <v>0</v>
      </c>
      <c r="AL30" s="85"/>
      <c r="AM30" s="85"/>
      <c r="AN30" s="85"/>
      <c r="AO30" s="85"/>
      <c r="AR30" s="28"/>
      <c r="BE30" s="88"/>
    </row>
    <row r="31" spans="1:71" s="3" customFormat="1" ht="14.45" hidden="1" customHeight="1">
      <c r="B31" s="28"/>
      <c r="F31" s="20" t="s">
        <v>48</v>
      </c>
      <c r="L31" s="112">
        <v>0.21</v>
      </c>
      <c r="M31" s="85"/>
      <c r="N31" s="85"/>
      <c r="O31" s="85"/>
      <c r="P31" s="85"/>
      <c r="W31" s="84">
        <f>ROUND(BB54, 2)</f>
        <v>0</v>
      </c>
      <c r="X31" s="85"/>
      <c r="Y31" s="85"/>
      <c r="Z31" s="85"/>
      <c r="AA31" s="85"/>
      <c r="AB31" s="85"/>
      <c r="AC31" s="85"/>
      <c r="AD31" s="85"/>
      <c r="AE31" s="85"/>
      <c r="AK31" s="84">
        <v>0</v>
      </c>
      <c r="AL31" s="85"/>
      <c r="AM31" s="85"/>
      <c r="AN31" s="85"/>
      <c r="AO31" s="85"/>
      <c r="AR31" s="28"/>
      <c r="BE31" s="88"/>
    </row>
    <row r="32" spans="1:71" s="3" customFormat="1" ht="14.45" hidden="1" customHeight="1">
      <c r="B32" s="28"/>
      <c r="F32" s="20" t="s">
        <v>49</v>
      </c>
      <c r="L32" s="112">
        <v>0.15</v>
      </c>
      <c r="M32" s="85"/>
      <c r="N32" s="85"/>
      <c r="O32" s="85"/>
      <c r="P32" s="85"/>
      <c r="W32" s="84">
        <f>ROUND(BC54, 2)</f>
        <v>0</v>
      </c>
      <c r="X32" s="85"/>
      <c r="Y32" s="85"/>
      <c r="Z32" s="85"/>
      <c r="AA32" s="85"/>
      <c r="AB32" s="85"/>
      <c r="AC32" s="85"/>
      <c r="AD32" s="85"/>
      <c r="AE32" s="85"/>
      <c r="AK32" s="84">
        <v>0</v>
      </c>
      <c r="AL32" s="85"/>
      <c r="AM32" s="85"/>
      <c r="AN32" s="85"/>
      <c r="AO32" s="85"/>
      <c r="AR32" s="28"/>
      <c r="BE32" s="88"/>
    </row>
    <row r="33" spans="1:57" s="3" customFormat="1" ht="14.45" hidden="1" customHeight="1">
      <c r="B33" s="28"/>
      <c r="F33" s="20" t="s">
        <v>50</v>
      </c>
      <c r="L33" s="112">
        <v>0</v>
      </c>
      <c r="M33" s="85"/>
      <c r="N33" s="85"/>
      <c r="O33" s="85"/>
      <c r="P33" s="85"/>
      <c r="W33" s="84">
        <f>ROUND(BD54, 2)</f>
        <v>0</v>
      </c>
      <c r="X33" s="85"/>
      <c r="Y33" s="85"/>
      <c r="Z33" s="85"/>
      <c r="AA33" s="85"/>
      <c r="AB33" s="85"/>
      <c r="AC33" s="85"/>
      <c r="AD33" s="85"/>
      <c r="AE33" s="85"/>
      <c r="AK33" s="84">
        <v>0</v>
      </c>
      <c r="AL33" s="85"/>
      <c r="AM33" s="85"/>
      <c r="AN33" s="85"/>
      <c r="AO33" s="85"/>
      <c r="AR33" s="28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24"/>
    </row>
    <row r="35" spans="1:57" s="2" customFormat="1" ht="25.9" customHeight="1">
      <c r="A35" s="24"/>
      <c r="B35" s="25"/>
      <c r="C35" s="29"/>
      <c r="D35" s="30" t="s">
        <v>51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52</v>
      </c>
      <c r="U35" s="31"/>
      <c r="V35" s="31"/>
      <c r="W35" s="31"/>
      <c r="X35" s="91" t="s">
        <v>53</v>
      </c>
      <c r="Y35" s="92"/>
      <c r="Z35" s="92"/>
      <c r="AA35" s="92"/>
      <c r="AB35" s="92"/>
      <c r="AC35" s="31"/>
      <c r="AD35" s="31"/>
      <c r="AE35" s="31"/>
      <c r="AF35" s="31"/>
      <c r="AG35" s="31"/>
      <c r="AH35" s="31"/>
      <c r="AI35" s="31"/>
      <c r="AJ35" s="31"/>
      <c r="AK35" s="93" t="e">
        <f>SUM(AK26:AK33)</f>
        <v>#REF!</v>
      </c>
      <c r="AL35" s="92"/>
      <c r="AM35" s="92"/>
      <c r="AN35" s="92"/>
      <c r="AO35" s="94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6.95" customHeight="1">
      <c r="A37" s="24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25"/>
      <c r="BE37" s="24"/>
    </row>
    <row r="41" spans="1:57" s="2" customFormat="1" ht="6.95" customHeight="1">
      <c r="A41" s="24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25"/>
      <c r="BE41" s="24"/>
    </row>
    <row r="42" spans="1:57" s="2" customFormat="1" ht="24.95" customHeight="1">
      <c r="A42" s="24"/>
      <c r="B42" s="25"/>
      <c r="C42" s="14" t="s">
        <v>54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5"/>
      <c r="BE42" s="24"/>
    </row>
    <row r="43" spans="1:57" s="2" customFormat="1" ht="6.95" customHeight="1">
      <c r="A43" s="24"/>
      <c r="B43" s="25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5"/>
      <c r="BE43" s="24"/>
    </row>
    <row r="44" spans="1:57" s="4" customFormat="1" ht="12" customHeight="1">
      <c r="B44" s="37"/>
      <c r="C44" s="20" t="s">
        <v>14</v>
      </c>
      <c r="L44" s="4" t="str">
        <f>K5</f>
        <v>2020-48_1</v>
      </c>
      <c r="AR44" s="37"/>
    </row>
    <row r="45" spans="1:57" s="5" customFormat="1" ht="36.950000000000003" customHeight="1">
      <c r="B45" s="38"/>
      <c r="C45" s="39" t="s">
        <v>17</v>
      </c>
      <c r="L45" s="103" t="str">
        <f>K6</f>
        <v>Údržba, opravy a odstraňování závad u SSZT 2020 - SSZT Praha západ</v>
      </c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R45" s="38"/>
    </row>
    <row r="46" spans="1:57" s="2" customFormat="1" ht="6.95" customHeight="1">
      <c r="A46" s="24"/>
      <c r="B46" s="25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5"/>
      <c r="BE46" s="24"/>
    </row>
    <row r="47" spans="1:57" s="2" customFormat="1" ht="12" customHeight="1">
      <c r="A47" s="24"/>
      <c r="B47" s="25"/>
      <c r="C47" s="20" t="s">
        <v>23</v>
      </c>
      <c r="D47" s="24"/>
      <c r="E47" s="24"/>
      <c r="F47" s="24"/>
      <c r="G47" s="24"/>
      <c r="H47" s="24"/>
      <c r="I47" s="24"/>
      <c r="J47" s="24"/>
      <c r="K47" s="24"/>
      <c r="L47" s="40" t="str">
        <f>IF(K8="","",K8)</f>
        <v>Praha a Středočeský kraj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25</v>
      </c>
      <c r="AJ47" s="24"/>
      <c r="AK47" s="24"/>
      <c r="AL47" s="24"/>
      <c r="AM47" s="105" t="str">
        <f>IF(AN8= "","",AN8)</f>
        <v>22. 10. 2019</v>
      </c>
      <c r="AN47" s="105"/>
      <c r="AO47" s="24"/>
      <c r="AP47" s="24"/>
      <c r="AQ47" s="24"/>
      <c r="AR47" s="25"/>
      <c r="BE47" s="24"/>
    </row>
    <row r="48" spans="1:57" s="2" customFormat="1" ht="6.95" customHeight="1">
      <c r="A48" s="24"/>
      <c r="B48" s="25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5"/>
      <c r="BE48" s="24"/>
    </row>
    <row r="49" spans="1:91" s="2" customFormat="1" ht="15.2" customHeight="1">
      <c r="A49" s="24"/>
      <c r="B49" s="25"/>
      <c r="C49" s="20" t="s">
        <v>29</v>
      </c>
      <c r="D49" s="24"/>
      <c r="E49" s="24"/>
      <c r="F49" s="24"/>
      <c r="G49" s="24"/>
      <c r="H49" s="24"/>
      <c r="I49" s="24"/>
      <c r="J49" s="24"/>
      <c r="K49" s="24"/>
      <c r="L49" s="4" t="str">
        <f>IF(E11= "","",E11)</f>
        <v>Jiří Kejkula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35</v>
      </c>
      <c r="AJ49" s="24"/>
      <c r="AK49" s="24"/>
      <c r="AL49" s="24"/>
      <c r="AM49" s="101" t="str">
        <f>IF(E17="","",E17)</f>
        <v>Zdeněk Hron</v>
      </c>
      <c r="AN49" s="102"/>
      <c r="AO49" s="102"/>
      <c r="AP49" s="102"/>
      <c r="AQ49" s="24"/>
      <c r="AR49" s="25"/>
      <c r="AS49" s="97" t="s">
        <v>55</v>
      </c>
      <c r="AT49" s="98"/>
      <c r="AU49" s="41"/>
      <c r="AV49" s="41"/>
      <c r="AW49" s="41"/>
      <c r="AX49" s="41"/>
      <c r="AY49" s="41"/>
      <c r="AZ49" s="41"/>
      <c r="BA49" s="41"/>
      <c r="BB49" s="41"/>
      <c r="BC49" s="41"/>
      <c r="BD49" s="42"/>
      <c r="BE49" s="24"/>
    </row>
    <row r="50" spans="1:91" s="2" customFormat="1" ht="15.2" customHeight="1">
      <c r="A50" s="24"/>
      <c r="B50" s="25"/>
      <c r="C50" s="20" t="s">
        <v>33</v>
      </c>
      <c r="D50" s="24"/>
      <c r="E50" s="24"/>
      <c r="F50" s="24"/>
      <c r="G50" s="24"/>
      <c r="H50" s="24"/>
      <c r="I50" s="24"/>
      <c r="J50" s="24"/>
      <c r="K50" s="24"/>
      <c r="L50" s="4" t="str">
        <f>IF(E14= "Vyplň údaj","",E14)</f>
        <v/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38</v>
      </c>
      <c r="AJ50" s="24"/>
      <c r="AK50" s="24"/>
      <c r="AL50" s="24"/>
      <c r="AM50" s="101" t="str">
        <f>IF(E20="","",E20)</f>
        <v>Zdeněk Hron</v>
      </c>
      <c r="AN50" s="102"/>
      <c r="AO50" s="102"/>
      <c r="AP50" s="102"/>
      <c r="AQ50" s="24"/>
      <c r="AR50" s="25"/>
      <c r="AS50" s="99"/>
      <c r="AT50" s="100"/>
      <c r="AU50" s="43"/>
      <c r="AV50" s="43"/>
      <c r="AW50" s="43"/>
      <c r="AX50" s="43"/>
      <c r="AY50" s="43"/>
      <c r="AZ50" s="43"/>
      <c r="BA50" s="43"/>
      <c r="BB50" s="43"/>
      <c r="BC50" s="43"/>
      <c r="BD50" s="44"/>
      <c r="BE50" s="24"/>
    </row>
    <row r="51" spans="1:91" s="2" customFormat="1" ht="10.9" customHeight="1">
      <c r="A51" s="24"/>
      <c r="B51" s="25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5"/>
      <c r="AS51" s="99"/>
      <c r="AT51" s="100"/>
      <c r="AU51" s="43"/>
      <c r="AV51" s="43"/>
      <c r="AW51" s="43"/>
      <c r="AX51" s="43"/>
      <c r="AY51" s="43"/>
      <c r="AZ51" s="43"/>
      <c r="BA51" s="43"/>
      <c r="BB51" s="43"/>
      <c r="BC51" s="43"/>
      <c r="BD51" s="44"/>
      <c r="BE51" s="24"/>
    </row>
    <row r="52" spans="1:91" s="2" customFormat="1" ht="29.25" customHeight="1">
      <c r="A52" s="24"/>
      <c r="B52" s="25"/>
      <c r="C52" s="123" t="s">
        <v>56</v>
      </c>
      <c r="D52" s="114"/>
      <c r="E52" s="114"/>
      <c r="F52" s="114"/>
      <c r="G52" s="114"/>
      <c r="H52" s="45"/>
      <c r="I52" s="113" t="s">
        <v>57</v>
      </c>
      <c r="J52" s="114"/>
      <c r="K52" s="114"/>
      <c r="L52" s="114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4"/>
      <c r="X52" s="114"/>
      <c r="Y52" s="114"/>
      <c r="Z52" s="114"/>
      <c r="AA52" s="114"/>
      <c r="AB52" s="114"/>
      <c r="AC52" s="114"/>
      <c r="AD52" s="114"/>
      <c r="AE52" s="114"/>
      <c r="AF52" s="114"/>
      <c r="AG52" s="115" t="s">
        <v>58</v>
      </c>
      <c r="AH52" s="114"/>
      <c r="AI52" s="114"/>
      <c r="AJ52" s="114"/>
      <c r="AK52" s="114"/>
      <c r="AL52" s="114"/>
      <c r="AM52" s="114"/>
      <c r="AN52" s="113" t="s">
        <v>59</v>
      </c>
      <c r="AO52" s="114"/>
      <c r="AP52" s="114"/>
      <c r="AQ52" s="46" t="s">
        <v>60</v>
      </c>
      <c r="AR52" s="25"/>
      <c r="AS52" s="47" t="s">
        <v>61</v>
      </c>
      <c r="AT52" s="48" t="s">
        <v>62</v>
      </c>
      <c r="AU52" s="48" t="s">
        <v>63</v>
      </c>
      <c r="AV52" s="48" t="s">
        <v>64</v>
      </c>
      <c r="AW52" s="48" t="s">
        <v>65</v>
      </c>
      <c r="AX52" s="48" t="s">
        <v>66</v>
      </c>
      <c r="AY52" s="48" t="s">
        <v>67</v>
      </c>
      <c r="AZ52" s="48" t="s">
        <v>68</v>
      </c>
      <c r="BA52" s="48" t="s">
        <v>69</v>
      </c>
      <c r="BB52" s="48" t="s">
        <v>70</v>
      </c>
      <c r="BC52" s="48" t="s">
        <v>71</v>
      </c>
      <c r="BD52" s="49" t="s">
        <v>72</v>
      </c>
      <c r="BE52" s="24"/>
    </row>
    <row r="53" spans="1:91" s="2" customFormat="1" ht="10.9" customHeight="1">
      <c r="A53" s="24"/>
      <c r="B53" s="25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5"/>
      <c r="AS53" s="5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  <c r="BE53" s="24"/>
    </row>
    <row r="54" spans="1:91" s="6" customFormat="1" ht="32.450000000000003" customHeight="1">
      <c r="B54" s="53"/>
      <c r="C54" s="54" t="s">
        <v>73</v>
      </c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121" t="e">
        <f>ROUND(AG55,2)</f>
        <v>#REF!</v>
      </c>
      <c r="AH54" s="121"/>
      <c r="AI54" s="121"/>
      <c r="AJ54" s="121"/>
      <c r="AK54" s="121"/>
      <c r="AL54" s="121"/>
      <c r="AM54" s="121"/>
      <c r="AN54" s="122" t="e">
        <f>SUM(AG54,AT54)</f>
        <v>#REF!</v>
      </c>
      <c r="AO54" s="122"/>
      <c r="AP54" s="122"/>
      <c r="AQ54" s="56" t="s">
        <v>3</v>
      </c>
      <c r="AR54" s="53"/>
      <c r="AS54" s="57">
        <f>ROUND(AS55,2)</f>
        <v>0</v>
      </c>
      <c r="AT54" s="58" t="e">
        <f>ROUND(SUM(AV54:AW54),2)</f>
        <v>#REF!</v>
      </c>
      <c r="AU54" s="59" t="e">
        <f>ROUND(AU55,5)</f>
        <v>#REF!</v>
      </c>
      <c r="AV54" s="58" t="e">
        <f>ROUND(AZ54*L29,2)</f>
        <v>#REF!</v>
      </c>
      <c r="AW54" s="58">
        <f>ROUND(BA54*L30,2)</f>
        <v>0</v>
      </c>
      <c r="AX54" s="58">
        <f>ROUND(BB54*L29,2)</f>
        <v>0</v>
      </c>
      <c r="AY54" s="58">
        <f>ROUND(BC54*L30,2)</f>
        <v>0</v>
      </c>
      <c r="AZ54" s="58" t="e">
        <f>ROUND(AZ55,2)</f>
        <v>#REF!</v>
      </c>
      <c r="BA54" s="58">
        <f>ROUND(BA55,2)</f>
        <v>0</v>
      </c>
      <c r="BB54" s="58">
        <f>ROUND(BB55,2)</f>
        <v>0</v>
      </c>
      <c r="BC54" s="58">
        <f>ROUND(BC55,2)</f>
        <v>0</v>
      </c>
      <c r="BD54" s="60">
        <f>ROUND(BD55,2)</f>
        <v>0</v>
      </c>
      <c r="BS54" s="61" t="s">
        <v>74</v>
      </c>
      <c r="BT54" s="61" t="s">
        <v>75</v>
      </c>
      <c r="BU54" s="62" t="s">
        <v>76</v>
      </c>
      <c r="BV54" s="61" t="s">
        <v>77</v>
      </c>
      <c r="BW54" s="61" t="s">
        <v>5</v>
      </c>
      <c r="BX54" s="61" t="s">
        <v>78</v>
      </c>
      <c r="CL54" s="61" t="s">
        <v>3</v>
      </c>
    </row>
    <row r="55" spans="1:91" s="7" customFormat="1" ht="16.5" customHeight="1">
      <c r="B55" s="63"/>
      <c r="C55" s="64"/>
      <c r="D55" s="124" t="s">
        <v>79</v>
      </c>
      <c r="E55" s="124"/>
      <c r="F55" s="124"/>
      <c r="G55" s="124"/>
      <c r="H55" s="124"/>
      <c r="I55" s="65"/>
      <c r="J55" s="124" t="s">
        <v>80</v>
      </c>
      <c r="K55" s="124"/>
      <c r="L55" s="124"/>
      <c r="M55" s="124"/>
      <c r="N55" s="124"/>
      <c r="O55" s="124"/>
      <c r="P55" s="124"/>
      <c r="Q55" s="124"/>
      <c r="R55" s="124"/>
      <c r="S55" s="124"/>
      <c r="T55" s="124"/>
      <c r="U55" s="124"/>
      <c r="V55" s="124"/>
      <c r="W55" s="124"/>
      <c r="X55" s="124"/>
      <c r="Y55" s="124"/>
      <c r="Z55" s="124"/>
      <c r="AA55" s="124"/>
      <c r="AB55" s="124"/>
      <c r="AC55" s="124"/>
      <c r="AD55" s="124"/>
      <c r="AE55" s="124"/>
      <c r="AF55" s="124"/>
      <c r="AG55" s="118" t="e">
        <f>ROUND(SUM(AG56:AG58),2)</f>
        <v>#REF!</v>
      </c>
      <c r="AH55" s="117"/>
      <c r="AI55" s="117"/>
      <c r="AJ55" s="117"/>
      <c r="AK55" s="117"/>
      <c r="AL55" s="117"/>
      <c r="AM55" s="117"/>
      <c r="AN55" s="116" t="e">
        <f>SUM(AG55,AT55)</f>
        <v>#REF!</v>
      </c>
      <c r="AO55" s="117"/>
      <c r="AP55" s="117"/>
      <c r="AQ55" s="66" t="s">
        <v>81</v>
      </c>
      <c r="AR55" s="63"/>
      <c r="AS55" s="67">
        <f>ROUND(SUM(AS56:AS58),2)</f>
        <v>0</v>
      </c>
      <c r="AT55" s="68" t="e">
        <f>ROUND(SUM(AV55:AW55),2)</f>
        <v>#REF!</v>
      </c>
      <c r="AU55" s="69" t="e">
        <f>ROUND(SUM(AU56:AU58),5)</f>
        <v>#REF!</v>
      </c>
      <c r="AV55" s="68" t="e">
        <f>ROUND(AZ55*L29,2)</f>
        <v>#REF!</v>
      </c>
      <c r="AW55" s="68">
        <f>ROUND(BA55*L30,2)</f>
        <v>0</v>
      </c>
      <c r="AX55" s="68">
        <f>ROUND(BB55*L29,2)</f>
        <v>0</v>
      </c>
      <c r="AY55" s="68">
        <f>ROUND(BC55*L30,2)</f>
        <v>0</v>
      </c>
      <c r="AZ55" s="68" t="e">
        <f>ROUND(SUM(AZ56:AZ58),2)</f>
        <v>#REF!</v>
      </c>
      <c r="BA55" s="68">
        <f>ROUND(SUM(BA56:BA58),2)</f>
        <v>0</v>
      </c>
      <c r="BB55" s="68">
        <f>ROUND(SUM(BB56:BB58),2)</f>
        <v>0</v>
      </c>
      <c r="BC55" s="68">
        <f>ROUND(SUM(BC56:BC58),2)</f>
        <v>0</v>
      </c>
      <c r="BD55" s="70">
        <f>ROUND(SUM(BD56:BD58),2)</f>
        <v>0</v>
      </c>
      <c r="BS55" s="71" t="s">
        <v>74</v>
      </c>
      <c r="BT55" s="71" t="s">
        <v>22</v>
      </c>
      <c r="BU55" s="71" t="s">
        <v>76</v>
      </c>
      <c r="BV55" s="71" t="s">
        <v>77</v>
      </c>
      <c r="BW55" s="71" t="s">
        <v>82</v>
      </c>
      <c r="BX55" s="71" t="s">
        <v>5</v>
      </c>
      <c r="CL55" s="71" t="s">
        <v>3</v>
      </c>
      <c r="CM55" s="71" t="s">
        <v>83</v>
      </c>
    </row>
    <row r="56" spans="1:91" s="4" customFormat="1" ht="16.5" customHeight="1">
      <c r="A56" s="72" t="s">
        <v>84</v>
      </c>
      <c r="B56" s="37"/>
      <c r="C56" s="8"/>
      <c r="D56" s="8"/>
      <c r="E56" s="125" t="s">
        <v>85</v>
      </c>
      <c r="F56" s="125"/>
      <c r="G56" s="125"/>
      <c r="H56" s="125"/>
      <c r="I56" s="125"/>
      <c r="J56" s="8"/>
      <c r="K56" s="125" t="s">
        <v>86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19" t="e">
        <f>'PS-01 - údržba, opravy a ...'!#REF!</f>
        <v>#REF!</v>
      </c>
      <c r="AH56" s="120"/>
      <c r="AI56" s="120"/>
      <c r="AJ56" s="120"/>
      <c r="AK56" s="120"/>
      <c r="AL56" s="120"/>
      <c r="AM56" s="120"/>
      <c r="AN56" s="119" t="e">
        <f>SUM(AG56,AT56)</f>
        <v>#REF!</v>
      </c>
      <c r="AO56" s="120"/>
      <c r="AP56" s="120"/>
      <c r="AQ56" s="73" t="s">
        <v>87</v>
      </c>
      <c r="AR56" s="37"/>
      <c r="AS56" s="74">
        <v>0</v>
      </c>
      <c r="AT56" s="75" t="e">
        <f>ROUND(SUM(AV56:AW56),2)</f>
        <v>#REF!</v>
      </c>
      <c r="AU56" s="76" t="e">
        <f>'PS-01 - údržba, opravy a ...'!N88</f>
        <v>#REF!</v>
      </c>
      <c r="AV56" s="75" t="e">
        <f>'PS-01 - údržba, opravy a ...'!#REF!</f>
        <v>#REF!</v>
      </c>
      <c r="AW56" s="75" t="e">
        <f>'PS-01 - údržba, opravy a ...'!#REF!</f>
        <v>#REF!</v>
      </c>
      <c r="AX56" s="75" t="e">
        <f>'PS-01 - údržba, opravy a ...'!#REF!</f>
        <v>#REF!</v>
      </c>
      <c r="AY56" s="75" t="e">
        <f>'PS-01 - údržba, opravy a ...'!#REF!</f>
        <v>#REF!</v>
      </c>
      <c r="AZ56" s="75" t="e">
        <f>'PS-01 - údržba, opravy a ...'!F35</f>
        <v>#REF!</v>
      </c>
      <c r="BA56" s="75">
        <f>'PS-01 - údržba, opravy a ...'!F36</f>
        <v>0</v>
      </c>
      <c r="BB56" s="75">
        <f>'PS-01 - údržba, opravy a ...'!F37</f>
        <v>0</v>
      </c>
      <c r="BC56" s="75">
        <f>'PS-01 - údržba, opravy a ...'!F38</f>
        <v>0</v>
      </c>
      <c r="BD56" s="77">
        <f>'PS-01 - údržba, opravy a ...'!F39</f>
        <v>0</v>
      </c>
      <c r="BT56" s="18" t="s">
        <v>83</v>
      </c>
      <c r="BV56" s="18" t="s">
        <v>77</v>
      </c>
      <c r="BW56" s="18" t="s">
        <v>88</v>
      </c>
      <c r="BX56" s="18" t="s">
        <v>82</v>
      </c>
      <c r="CL56" s="18" t="s">
        <v>3</v>
      </c>
    </row>
    <row r="57" spans="1:91" s="4" customFormat="1" ht="16.5" customHeight="1">
      <c r="A57" s="72" t="s">
        <v>84</v>
      </c>
      <c r="B57" s="37"/>
      <c r="C57" s="8"/>
      <c r="D57" s="8"/>
      <c r="E57" s="125" t="s">
        <v>89</v>
      </c>
      <c r="F57" s="125"/>
      <c r="G57" s="125"/>
      <c r="H57" s="125"/>
      <c r="I57" s="125"/>
      <c r="J57" s="8"/>
      <c r="K57" s="125" t="s">
        <v>90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19" t="e">
        <f>'PS-02 - stavební práce'!#REF!</f>
        <v>#REF!</v>
      </c>
      <c r="AH57" s="120"/>
      <c r="AI57" s="120"/>
      <c r="AJ57" s="120"/>
      <c r="AK57" s="120"/>
      <c r="AL57" s="120"/>
      <c r="AM57" s="120"/>
      <c r="AN57" s="119" t="e">
        <f>SUM(AG57,AT57)</f>
        <v>#REF!</v>
      </c>
      <c r="AO57" s="120"/>
      <c r="AP57" s="120"/>
      <c r="AQ57" s="73" t="s">
        <v>87</v>
      </c>
      <c r="AR57" s="37"/>
      <c r="AS57" s="74">
        <v>0</v>
      </c>
      <c r="AT57" s="75" t="e">
        <f>ROUND(SUM(AV57:AW57),2)</f>
        <v>#REF!</v>
      </c>
      <c r="AU57" s="76" t="e">
        <f>'PS-02 - stavební práce'!N85</f>
        <v>#REF!</v>
      </c>
      <c r="AV57" s="75" t="e">
        <f>'PS-02 - stavební práce'!#REF!</f>
        <v>#REF!</v>
      </c>
      <c r="AW57" s="75" t="e">
        <f>'PS-02 - stavební práce'!#REF!</f>
        <v>#REF!</v>
      </c>
      <c r="AX57" s="75" t="e">
        <f>'PS-02 - stavební práce'!#REF!</f>
        <v>#REF!</v>
      </c>
      <c r="AY57" s="75" t="e">
        <f>'PS-02 - stavební práce'!#REF!</f>
        <v>#REF!</v>
      </c>
      <c r="AZ57" s="75" t="e">
        <f>'PS-02 - stavební práce'!F35</f>
        <v>#REF!</v>
      </c>
      <c r="BA57" s="75">
        <f>'PS-02 - stavební práce'!F36</f>
        <v>0</v>
      </c>
      <c r="BB57" s="75">
        <f>'PS-02 - stavební práce'!F37</f>
        <v>0</v>
      </c>
      <c r="BC57" s="75">
        <f>'PS-02 - stavební práce'!F38</f>
        <v>0</v>
      </c>
      <c r="BD57" s="77">
        <f>'PS-02 - stavební práce'!F39</f>
        <v>0</v>
      </c>
      <c r="BT57" s="18" t="s">
        <v>83</v>
      </c>
      <c r="BV57" s="18" t="s">
        <v>77</v>
      </c>
      <c r="BW57" s="18" t="s">
        <v>91</v>
      </c>
      <c r="BX57" s="18" t="s">
        <v>82</v>
      </c>
      <c r="CL57" s="18" t="s">
        <v>3</v>
      </c>
    </row>
    <row r="58" spans="1:91" s="4" customFormat="1" ht="16.5" customHeight="1">
      <c r="A58" s="72" t="s">
        <v>84</v>
      </c>
      <c r="B58" s="37"/>
      <c r="C58" s="8"/>
      <c r="D58" s="8"/>
      <c r="E58" s="125" t="s">
        <v>92</v>
      </c>
      <c r="F58" s="125"/>
      <c r="G58" s="125"/>
      <c r="H58" s="125"/>
      <c r="I58" s="125"/>
      <c r="J58" s="8"/>
      <c r="K58" s="125" t="s">
        <v>93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19" t="e">
        <f>'PS-03 - doprava'!#REF!</f>
        <v>#REF!</v>
      </c>
      <c r="AH58" s="120"/>
      <c r="AI58" s="120"/>
      <c r="AJ58" s="120"/>
      <c r="AK58" s="120"/>
      <c r="AL58" s="120"/>
      <c r="AM58" s="120"/>
      <c r="AN58" s="119" t="e">
        <f>SUM(AG58,AT58)</f>
        <v>#REF!</v>
      </c>
      <c r="AO58" s="120"/>
      <c r="AP58" s="120"/>
      <c r="AQ58" s="73" t="s">
        <v>87</v>
      </c>
      <c r="AR58" s="37"/>
      <c r="AS58" s="78">
        <v>0</v>
      </c>
      <c r="AT58" s="79" t="e">
        <f>ROUND(SUM(AV58:AW58),2)</f>
        <v>#REF!</v>
      </c>
      <c r="AU58" s="80" t="e">
        <f>'PS-03 - doprava'!N85</f>
        <v>#REF!</v>
      </c>
      <c r="AV58" s="79" t="e">
        <f>'PS-03 - doprava'!#REF!</f>
        <v>#REF!</v>
      </c>
      <c r="AW58" s="79" t="e">
        <f>'PS-03 - doprava'!#REF!</f>
        <v>#REF!</v>
      </c>
      <c r="AX58" s="79" t="e">
        <f>'PS-03 - doprava'!#REF!</f>
        <v>#REF!</v>
      </c>
      <c r="AY58" s="79" t="e">
        <f>'PS-03 - doprava'!#REF!</f>
        <v>#REF!</v>
      </c>
      <c r="AZ58" s="79" t="e">
        <f>'PS-03 - doprava'!F35</f>
        <v>#REF!</v>
      </c>
      <c r="BA58" s="79">
        <f>'PS-03 - doprava'!F36</f>
        <v>0</v>
      </c>
      <c r="BB58" s="79">
        <f>'PS-03 - doprava'!F37</f>
        <v>0</v>
      </c>
      <c r="BC58" s="79">
        <f>'PS-03 - doprava'!F38</f>
        <v>0</v>
      </c>
      <c r="BD58" s="81">
        <f>'PS-03 - doprava'!F39</f>
        <v>0</v>
      </c>
      <c r="BT58" s="18" t="s">
        <v>83</v>
      </c>
      <c r="BV58" s="18" t="s">
        <v>77</v>
      </c>
      <c r="BW58" s="18" t="s">
        <v>94</v>
      </c>
      <c r="BX58" s="18" t="s">
        <v>82</v>
      </c>
      <c r="CL58" s="18" t="s">
        <v>3</v>
      </c>
    </row>
    <row r="59" spans="1:91" s="2" customFormat="1" ht="30" customHeight="1">
      <c r="A59" s="24"/>
      <c r="B59" s="25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5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</row>
    <row r="60" spans="1:91" s="2" customFormat="1" ht="6.95" customHeight="1">
      <c r="A60" s="24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25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</row>
  </sheetData>
  <mergeCells count="54">
    <mergeCell ref="E57:I57"/>
    <mergeCell ref="K57:AF57"/>
    <mergeCell ref="E58:I58"/>
    <mergeCell ref="K58:AF58"/>
    <mergeCell ref="C52:G52"/>
    <mergeCell ref="I52:AF52"/>
    <mergeCell ref="D55:H55"/>
    <mergeCell ref="J55:AF55"/>
    <mergeCell ref="E56:I56"/>
    <mergeCell ref="K56:AF56"/>
    <mergeCell ref="AN56:AP56"/>
    <mergeCell ref="AG56:AM56"/>
    <mergeCell ref="AN57:AP57"/>
    <mergeCell ref="AG57:AM57"/>
    <mergeCell ref="AN58:AP58"/>
    <mergeCell ref="AG58:AM58"/>
    <mergeCell ref="L33:P33"/>
    <mergeCell ref="AN52:AP52"/>
    <mergeCell ref="AG52:AM52"/>
    <mergeCell ref="AN55:AP55"/>
    <mergeCell ref="AG55:AM55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PS-01 - údržba, opravy a ...'!C2" display="/"/>
    <hyperlink ref="A57" location="'PS-02 - stavební práce'!C2" display="/"/>
    <hyperlink ref="A58" location="'PS-03 - doprav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4"/>
  <sheetViews>
    <sheetView showGridLines="0" tabSelected="1" topLeftCell="A309" workbookViewId="0">
      <selection activeCell="H318" sqref="H318"/>
    </sheetView>
  </sheetViews>
  <sheetFormatPr defaultRowHeight="11.25"/>
  <cols>
    <col min="1" max="1" width="8.33203125" style="126" customWidth="1"/>
    <col min="2" max="2" width="1.6640625" style="126" customWidth="1"/>
    <col min="3" max="3" width="4.1640625" style="126" customWidth="1"/>
    <col min="4" max="4" width="4.33203125" style="126" customWidth="1"/>
    <col min="5" max="5" width="17.1640625" style="126" customWidth="1"/>
    <col min="6" max="6" width="100.83203125" style="126" customWidth="1"/>
    <col min="7" max="7" width="7" style="126" customWidth="1"/>
    <col min="8" max="9" width="20.1640625" style="126" customWidth="1"/>
    <col min="10" max="10" width="9.33203125" style="126" customWidth="1"/>
    <col min="11" max="11" width="10.83203125" style="126" hidden="1" customWidth="1"/>
    <col min="12" max="12" width="9.33203125" style="126" hidden="1"/>
    <col min="13" max="18" width="14.1640625" style="126" hidden="1" customWidth="1"/>
    <col min="19" max="19" width="16.33203125" style="126" hidden="1" customWidth="1"/>
    <col min="20" max="20" width="12.33203125" style="126" customWidth="1"/>
    <col min="21" max="21" width="16.33203125" style="126" customWidth="1"/>
    <col min="22" max="22" width="12.33203125" style="126" customWidth="1"/>
    <col min="23" max="23" width="15" style="126" customWidth="1"/>
    <col min="24" max="24" width="11" style="126" customWidth="1"/>
    <col min="25" max="25" width="15" style="126" customWidth="1"/>
    <col min="26" max="26" width="16.33203125" style="126" customWidth="1"/>
    <col min="27" max="27" width="11" style="126" customWidth="1"/>
    <col min="28" max="28" width="15" style="126" customWidth="1"/>
    <col min="29" max="29" width="16.33203125" style="126" customWidth="1"/>
    <col min="30" max="41" width="9.33203125" style="126"/>
    <col min="42" max="63" width="9.33203125" style="126" hidden="1"/>
    <col min="64" max="16384" width="9.33203125" style="126"/>
  </cols>
  <sheetData>
    <row r="2" spans="1:44" ht="36.950000000000003" customHeight="1">
      <c r="J2" s="127" t="s">
        <v>6</v>
      </c>
      <c r="K2" s="128"/>
      <c r="L2" s="128"/>
      <c r="M2" s="128"/>
      <c r="N2" s="128"/>
      <c r="O2" s="128"/>
      <c r="P2" s="128"/>
      <c r="Q2" s="128"/>
      <c r="R2" s="128"/>
      <c r="S2" s="128"/>
      <c r="T2" s="128"/>
      <c r="AR2" s="129" t="s">
        <v>88</v>
      </c>
    </row>
    <row r="3" spans="1:44" ht="6.95" hidden="1" customHeight="1">
      <c r="B3" s="130"/>
      <c r="C3" s="131"/>
      <c r="D3" s="131"/>
      <c r="E3" s="131"/>
      <c r="F3" s="131"/>
      <c r="G3" s="131"/>
      <c r="H3" s="131"/>
      <c r="I3" s="131"/>
      <c r="J3" s="132"/>
      <c r="AR3" s="129" t="s">
        <v>83</v>
      </c>
    </row>
    <row r="4" spans="1:44" ht="24.95" hidden="1" customHeight="1">
      <c r="B4" s="132"/>
      <c r="D4" s="133" t="s">
        <v>95</v>
      </c>
      <c r="J4" s="132"/>
      <c r="K4" s="134" t="s">
        <v>11</v>
      </c>
      <c r="AR4" s="129" t="s">
        <v>4</v>
      </c>
    </row>
    <row r="5" spans="1:44" ht="6.95" hidden="1" customHeight="1">
      <c r="B5" s="132"/>
      <c r="J5" s="132"/>
    </row>
    <row r="6" spans="1:44" ht="12" hidden="1" customHeight="1">
      <c r="B6" s="132"/>
      <c r="D6" s="135" t="s">
        <v>17</v>
      </c>
      <c r="J6" s="132"/>
    </row>
    <row r="7" spans="1:44" ht="16.5" hidden="1" customHeight="1">
      <c r="B7" s="132"/>
      <c r="E7" s="136" t="str">
        <f>'Rekapitulace stavby'!K6</f>
        <v>Údržba, opravy a odstraňování závad u SSZT 2020 - SSZT Praha západ</v>
      </c>
      <c r="F7" s="137"/>
      <c r="G7" s="137"/>
      <c r="J7" s="132"/>
    </row>
    <row r="8" spans="1:44" ht="12" hidden="1" customHeight="1">
      <c r="B8" s="132"/>
      <c r="D8" s="135" t="s">
        <v>96</v>
      </c>
      <c r="J8" s="132"/>
    </row>
    <row r="9" spans="1:44" s="142" customFormat="1" ht="16.5" hidden="1" customHeight="1">
      <c r="A9" s="138"/>
      <c r="B9" s="139"/>
      <c r="C9" s="138"/>
      <c r="D9" s="138"/>
      <c r="E9" s="136" t="s">
        <v>97</v>
      </c>
      <c r="F9" s="140"/>
      <c r="G9" s="140"/>
      <c r="H9" s="138"/>
      <c r="I9" s="138"/>
      <c r="J9" s="141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</row>
    <row r="10" spans="1:44" s="142" customFormat="1" ht="12" hidden="1" customHeight="1">
      <c r="A10" s="138"/>
      <c r="B10" s="139"/>
      <c r="C10" s="138"/>
      <c r="D10" s="135" t="s">
        <v>98</v>
      </c>
      <c r="E10" s="138"/>
      <c r="F10" s="138"/>
      <c r="G10" s="138"/>
      <c r="H10" s="138"/>
      <c r="I10" s="138"/>
      <c r="J10" s="141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</row>
    <row r="11" spans="1:44" s="142" customFormat="1" ht="16.5" hidden="1" customHeight="1">
      <c r="A11" s="138"/>
      <c r="B11" s="139"/>
      <c r="C11" s="138"/>
      <c r="D11" s="138"/>
      <c r="E11" s="143" t="s">
        <v>99</v>
      </c>
      <c r="F11" s="140"/>
      <c r="G11" s="140"/>
      <c r="H11" s="138"/>
      <c r="I11" s="138"/>
      <c r="J11" s="141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</row>
    <row r="12" spans="1:44" s="142" customFormat="1" hidden="1">
      <c r="A12" s="138"/>
      <c r="B12" s="139"/>
      <c r="C12" s="138"/>
      <c r="D12" s="138"/>
      <c r="E12" s="138"/>
      <c r="F12" s="138"/>
      <c r="G12" s="138"/>
      <c r="H12" s="138"/>
      <c r="I12" s="138"/>
      <c r="J12" s="141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1:44" s="142" customFormat="1" ht="12" hidden="1" customHeight="1">
      <c r="A13" s="138"/>
      <c r="B13" s="139"/>
      <c r="C13" s="138"/>
      <c r="D13" s="135" t="s">
        <v>20</v>
      </c>
      <c r="E13" s="138"/>
      <c r="F13" s="144" t="s">
        <v>3</v>
      </c>
      <c r="G13" s="138"/>
      <c r="H13" s="135" t="s">
        <v>21</v>
      </c>
      <c r="I13" s="138"/>
      <c r="J13" s="141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</row>
    <row r="14" spans="1:44" s="142" customFormat="1" ht="12" hidden="1" customHeight="1">
      <c r="A14" s="138"/>
      <c r="B14" s="139"/>
      <c r="C14" s="138"/>
      <c r="D14" s="135" t="s">
        <v>23</v>
      </c>
      <c r="E14" s="138"/>
      <c r="F14" s="144" t="s">
        <v>24</v>
      </c>
      <c r="G14" s="138"/>
      <c r="H14" s="135" t="s">
        <v>25</v>
      </c>
      <c r="I14" s="138"/>
      <c r="J14" s="141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</row>
    <row r="15" spans="1:44" s="142" customFormat="1" ht="10.9" hidden="1" customHeight="1">
      <c r="A15" s="138"/>
      <c r="B15" s="139"/>
      <c r="C15" s="138"/>
      <c r="D15" s="138"/>
      <c r="E15" s="138"/>
      <c r="F15" s="138"/>
      <c r="G15" s="138"/>
      <c r="H15" s="138"/>
      <c r="I15" s="138"/>
      <c r="J15" s="141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</row>
    <row r="16" spans="1:44" s="142" customFormat="1" ht="12" hidden="1" customHeight="1">
      <c r="A16" s="138"/>
      <c r="B16" s="139"/>
      <c r="C16" s="138"/>
      <c r="D16" s="135" t="s">
        <v>29</v>
      </c>
      <c r="E16" s="138"/>
      <c r="F16" s="138"/>
      <c r="G16" s="138"/>
      <c r="H16" s="135" t="s">
        <v>30</v>
      </c>
      <c r="I16" s="138"/>
      <c r="J16" s="141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</row>
    <row r="17" spans="1:29" s="142" customFormat="1" ht="18" hidden="1" customHeight="1">
      <c r="A17" s="138"/>
      <c r="B17" s="139"/>
      <c r="C17" s="138"/>
      <c r="D17" s="138"/>
      <c r="E17" s="144" t="s">
        <v>31</v>
      </c>
      <c r="F17" s="138"/>
      <c r="G17" s="138"/>
      <c r="H17" s="135" t="s">
        <v>32</v>
      </c>
      <c r="I17" s="138"/>
      <c r="J17" s="141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</row>
    <row r="18" spans="1:29" s="142" customFormat="1" ht="6.95" hidden="1" customHeight="1">
      <c r="A18" s="138"/>
      <c r="B18" s="139"/>
      <c r="C18" s="138"/>
      <c r="D18" s="138"/>
      <c r="E18" s="138"/>
      <c r="F18" s="138"/>
      <c r="G18" s="138"/>
      <c r="H18" s="138"/>
      <c r="I18" s="138"/>
      <c r="J18" s="141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</row>
    <row r="19" spans="1:29" s="142" customFormat="1" ht="12" hidden="1" customHeight="1">
      <c r="A19" s="138"/>
      <c r="B19" s="139"/>
      <c r="C19" s="138"/>
      <c r="D19" s="135" t="s">
        <v>33</v>
      </c>
      <c r="E19" s="138"/>
      <c r="F19" s="138"/>
      <c r="G19" s="138"/>
      <c r="H19" s="135" t="s">
        <v>30</v>
      </c>
      <c r="I19" s="138"/>
      <c r="J19" s="141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</row>
    <row r="20" spans="1:29" s="142" customFormat="1" ht="18" hidden="1" customHeight="1">
      <c r="A20" s="138"/>
      <c r="B20" s="139"/>
      <c r="C20" s="138"/>
      <c r="D20" s="138"/>
      <c r="E20" s="145" t="str">
        <f>'Rekapitulace stavby'!E14</f>
        <v>Vyplň údaj</v>
      </c>
      <c r="F20" s="146"/>
      <c r="G20" s="146"/>
      <c r="H20" s="135" t="s">
        <v>32</v>
      </c>
      <c r="I20" s="138"/>
      <c r="J20" s="141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</row>
    <row r="21" spans="1:29" s="142" customFormat="1" ht="6.95" hidden="1" customHeight="1">
      <c r="A21" s="138"/>
      <c r="B21" s="139"/>
      <c r="C21" s="138"/>
      <c r="D21" s="138"/>
      <c r="E21" s="138"/>
      <c r="F21" s="138"/>
      <c r="G21" s="138"/>
      <c r="H21" s="138"/>
      <c r="I21" s="138"/>
      <c r="J21" s="141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</row>
    <row r="22" spans="1:29" s="142" customFormat="1" ht="12" hidden="1" customHeight="1">
      <c r="A22" s="138"/>
      <c r="B22" s="139"/>
      <c r="C22" s="138"/>
      <c r="D22" s="135" t="s">
        <v>35</v>
      </c>
      <c r="E22" s="138"/>
      <c r="F22" s="138"/>
      <c r="G22" s="138"/>
      <c r="H22" s="135" t="s">
        <v>30</v>
      </c>
      <c r="I22" s="138"/>
      <c r="J22" s="141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</row>
    <row r="23" spans="1:29" s="142" customFormat="1" ht="18" hidden="1" customHeight="1">
      <c r="A23" s="138"/>
      <c r="B23" s="139"/>
      <c r="C23" s="138"/>
      <c r="D23" s="138"/>
      <c r="E23" s="144" t="s">
        <v>36</v>
      </c>
      <c r="F23" s="138"/>
      <c r="G23" s="138"/>
      <c r="H23" s="135" t="s">
        <v>32</v>
      </c>
      <c r="I23" s="138"/>
      <c r="J23" s="141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</row>
    <row r="24" spans="1:29" s="142" customFormat="1" ht="6.95" hidden="1" customHeight="1">
      <c r="A24" s="138"/>
      <c r="B24" s="139"/>
      <c r="C24" s="138"/>
      <c r="D24" s="138"/>
      <c r="E24" s="138"/>
      <c r="F24" s="138"/>
      <c r="G24" s="138"/>
      <c r="H24" s="138"/>
      <c r="I24" s="138"/>
      <c r="J24" s="141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</row>
    <row r="25" spans="1:29" s="142" customFormat="1" ht="12" hidden="1" customHeight="1">
      <c r="A25" s="138"/>
      <c r="B25" s="139"/>
      <c r="C25" s="138"/>
      <c r="D25" s="135" t="s">
        <v>38</v>
      </c>
      <c r="E25" s="138"/>
      <c r="F25" s="138"/>
      <c r="G25" s="138"/>
      <c r="H25" s="135" t="s">
        <v>30</v>
      </c>
      <c r="I25" s="138"/>
      <c r="J25" s="141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</row>
    <row r="26" spans="1:29" s="142" customFormat="1" ht="18" hidden="1" customHeight="1">
      <c r="A26" s="138"/>
      <c r="B26" s="139"/>
      <c r="C26" s="138"/>
      <c r="D26" s="138"/>
      <c r="E26" s="144" t="s">
        <v>36</v>
      </c>
      <c r="F26" s="138"/>
      <c r="G26" s="138"/>
      <c r="H26" s="135" t="s">
        <v>32</v>
      </c>
      <c r="I26" s="138"/>
      <c r="J26" s="141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</row>
    <row r="27" spans="1:29" s="142" customFormat="1" ht="6.95" hidden="1" customHeight="1">
      <c r="A27" s="138"/>
      <c r="B27" s="139"/>
      <c r="C27" s="138"/>
      <c r="D27" s="138"/>
      <c r="E27" s="138"/>
      <c r="F27" s="138"/>
      <c r="G27" s="138"/>
      <c r="H27" s="138"/>
      <c r="I27" s="138"/>
      <c r="J27" s="141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</row>
    <row r="28" spans="1:29" s="142" customFormat="1" ht="12" hidden="1" customHeight="1">
      <c r="A28" s="138"/>
      <c r="B28" s="139"/>
      <c r="C28" s="138"/>
      <c r="D28" s="135" t="s">
        <v>39</v>
      </c>
      <c r="E28" s="138"/>
      <c r="F28" s="138"/>
      <c r="G28" s="138"/>
      <c r="H28" s="138"/>
      <c r="I28" s="138"/>
      <c r="J28" s="141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</row>
    <row r="29" spans="1:29" s="151" customFormat="1" ht="51" hidden="1" customHeight="1">
      <c r="A29" s="147"/>
      <c r="B29" s="148"/>
      <c r="C29" s="147"/>
      <c r="D29" s="147"/>
      <c r="E29" s="149" t="s">
        <v>40</v>
      </c>
      <c r="F29" s="149"/>
      <c r="G29" s="149"/>
      <c r="H29" s="147"/>
      <c r="I29" s="147"/>
      <c r="J29" s="150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</row>
    <row r="30" spans="1:29" s="142" customFormat="1" ht="6.95" hidden="1" customHeight="1">
      <c r="A30" s="138"/>
      <c r="B30" s="139"/>
      <c r="C30" s="138"/>
      <c r="D30" s="138"/>
      <c r="E30" s="138"/>
      <c r="F30" s="138"/>
      <c r="G30" s="138"/>
      <c r="H30" s="138"/>
      <c r="I30" s="138"/>
      <c r="J30" s="141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</row>
    <row r="31" spans="1:29" s="142" customFormat="1" ht="6.95" hidden="1" customHeight="1">
      <c r="A31" s="138"/>
      <c r="B31" s="139"/>
      <c r="C31" s="138"/>
      <c r="D31" s="152"/>
      <c r="E31" s="152"/>
      <c r="F31" s="152"/>
      <c r="G31" s="152"/>
      <c r="H31" s="152"/>
      <c r="I31" s="152"/>
      <c r="J31" s="141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</row>
    <row r="32" spans="1:29" s="142" customFormat="1" ht="25.35" hidden="1" customHeight="1">
      <c r="A32" s="138"/>
      <c r="B32" s="139"/>
      <c r="C32" s="138"/>
      <c r="D32" s="153" t="s">
        <v>41</v>
      </c>
      <c r="E32" s="138"/>
      <c r="F32" s="138"/>
      <c r="G32" s="138"/>
      <c r="H32" s="138"/>
      <c r="I32" s="138"/>
      <c r="J32" s="141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</row>
    <row r="33" spans="1:29" s="142" customFormat="1" ht="6.95" hidden="1" customHeight="1">
      <c r="A33" s="138"/>
      <c r="B33" s="139"/>
      <c r="C33" s="138"/>
      <c r="D33" s="152"/>
      <c r="E33" s="152"/>
      <c r="F33" s="152"/>
      <c r="G33" s="152"/>
      <c r="H33" s="152"/>
      <c r="I33" s="152"/>
      <c r="J33" s="141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</row>
    <row r="34" spans="1:29" s="142" customFormat="1" ht="14.45" hidden="1" customHeight="1">
      <c r="A34" s="138"/>
      <c r="B34" s="139"/>
      <c r="C34" s="138"/>
      <c r="D34" s="138"/>
      <c r="E34" s="138"/>
      <c r="F34" s="154" t="s">
        <v>43</v>
      </c>
      <c r="G34" s="138"/>
      <c r="H34" s="154" t="s">
        <v>42</v>
      </c>
      <c r="I34" s="138"/>
      <c r="J34" s="141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</row>
    <row r="35" spans="1:29" s="142" customFormat="1" ht="14.45" hidden="1" customHeight="1">
      <c r="A35" s="138"/>
      <c r="B35" s="139"/>
      <c r="C35" s="138"/>
      <c r="D35" s="155" t="s">
        <v>45</v>
      </c>
      <c r="E35" s="135" t="s">
        <v>46</v>
      </c>
      <c r="F35" s="156" t="e">
        <f>ROUND((SUM(BC88:BC323)),  2)</f>
        <v>#REF!</v>
      </c>
      <c r="G35" s="138"/>
      <c r="H35" s="157">
        <v>0.21</v>
      </c>
      <c r="I35" s="138"/>
      <c r="J35" s="141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</row>
    <row r="36" spans="1:29" s="142" customFormat="1" ht="14.45" hidden="1" customHeight="1">
      <c r="A36" s="138"/>
      <c r="B36" s="139"/>
      <c r="C36" s="138"/>
      <c r="D36" s="138"/>
      <c r="E36" s="135" t="s">
        <v>47</v>
      </c>
      <c r="F36" s="156">
        <f>ROUND((SUM(BD88:BD323)),  2)</f>
        <v>0</v>
      </c>
      <c r="G36" s="138"/>
      <c r="H36" s="157">
        <v>0.15</v>
      </c>
      <c r="I36" s="138"/>
      <c r="J36" s="141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</row>
    <row r="37" spans="1:29" s="142" customFormat="1" ht="14.45" hidden="1" customHeight="1">
      <c r="A37" s="138"/>
      <c r="B37" s="139"/>
      <c r="C37" s="138"/>
      <c r="D37" s="138"/>
      <c r="E37" s="135" t="s">
        <v>48</v>
      </c>
      <c r="F37" s="156">
        <f>ROUND((SUM(BE88:BE323)),  2)</f>
        <v>0</v>
      </c>
      <c r="G37" s="138"/>
      <c r="H37" s="157">
        <v>0.21</v>
      </c>
      <c r="I37" s="138"/>
      <c r="J37" s="141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</row>
    <row r="38" spans="1:29" s="142" customFormat="1" ht="14.45" hidden="1" customHeight="1">
      <c r="A38" s="138"/>
      <c r="B38" s="139"/>
      <c r="C38" s="138"/>
      <c r="D38" s="138"/>
      <c r="E38" s="135" t="s">
        <v>49</v>
      </c>
      <c r="F38" s="156">
        <f>ROUND((SUM(BF88:BF323)),  2)</f>
        <v>0</v>
      </c>
      <c r="G38" s="138"/>
      <c r="H38" s="157">
        <v>0.15</v>
      </c>
      <c r="I38" s="138"/>
      <c r="J38" s="141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</row>
    <row r="39" spans="1:29" s="142" customFormat="1" ht="14.45" hidden="1" customHeight="1">
      <c r="A39" s="138"/>
      <c r="B39" s="139"/>
      <c r="C39" s="138"/>
      <c r="D39" s="138"/>
      <c r="E39" s="135" t="s">
        <v>50</v>
      </c>
      <c r="F39" s="156">
        <f>ROUND((SUM(BG88:BG323)),  2)</f>
        <v>0</v>
      </c>
      <c r="G39" s="138"/>
      <c r="H39" s="157">
        <v>0</v>
      </c>
      <c r="I39" s="138"/>
      <c r="J39" s="141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</row>
    <row r="40" spans="1:29" s="142" customFormat="1" ht="6.95" hidden="1" customHeight="1">
      <c r="A40" s="138"/>
      <c r="B40" s="139"/>
      <c r="C40" s="138"/>
      <c r="D40" s="138"/>
      <c r="E40" s="138"/>
      <c r="F40" s="138"/>
      <c r="G40" s="138"/>
      <c r="H40" s="138"/>
      <c r="I40" s="138"/>
      <c r="J40" s="141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</row>
    <row r="41" spans="1:29" s="142" customFormat="1" ht="25.35" hidden="1" customHeight="1">
      <c r="A41" s="138"/>
      <c r="B41" s="139"/>
      <c r="C41" s="158"/>
      <c r="D41" s="159" t="s">
        <v>51</v>
      </c>
      <c r="E41" s="160"/>
      <c r="F41" s="160"/>
      <c r="G41" s="161" t="s">
        <v>52</v>
      </c>
      <c r="H41" s="160"/>
      <c r="I41" s="162"/>
      <c r="J41" s="141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</row>
    <row r="42" spans="1:29" s="142" customFormat="1" ht="14.45" hidden="1" customHeight="1">
      <c r="A42" s="138"/>
      <c r="B42" s="163"/>
      <c r="C42" s="164"/>
      <c r="D42" s="164"/>
      <c r="E42" s="164"/>
      <c r="F42" s="164"/>
      <c r="G42" s="164"/>
      <c r="H42" s="164"/>
      <c r="I42" s="164"/>
      <c r="J42" s="141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</row>
    <row r="43" spans="1:29" hidden="1"/>
    <row r="44" spans="1:29" hidden="1"/>
    <row r="45" spans="1:29" hidden="1"/>
    <row r="46" spans="1:29" s="142" customFormat="1" ht="6.95" hidden="1" customHeight="1">
      <c r="A46" s="138"/>
      <c r="B46" s="165"/>
      <c r="C46" s="166"/>
      <c r="D46" s="166"/>
      <c r="E46" s="166"/>
      <c r="F46" s="166"/>
      <c r="G46" s="166"/>
      <c r="H46" s="166"/>
      <c r="I46" s="166"/>
      <c r="J46" s="141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</row>
    <row r="47" spans="1:29" s="142" customFormat="1" ht="24.95" hidden="1" customHeight="1">
      <c r="A47" s="138"/>
      <c r="B47" s="139"/>
      <c r="C47" s="133" t="s">
        <v>100</v>
      </c>
      <c r="D47" s="138"/>
      <c r="E47" s="138"/>
      <c r="F47" s="138"/>
      <c r="G47" s="138"/>
      <c r="H47" s="138"/>
      <c r="I47" s="138"/>
      <c r="J47" s="141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</row>
    <row r="48" spans="1:29" s="142" customFormat="1" ht="6.95" hidden="1" customHeight="1">
      <c r="A48" s="138"/>
      <c r="B48" s="139"/>
      <c r="C48" s="138"/>
      <c r="D48" s="138"/>
      <c r="E48" s="138"/>
      <c r="F48" s="138"/>
      <c r="G48" s="138"/>
      <c r="H48" s="138"/>
      <c r="I48" s="138"/>
      <c r="J48" s="141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</row>
    <row r="49" spans="1:45" s="142" customFormat="1" ht="12" hidden="1" customHeight="1">
      <c r="A49" s="138"/>
      <c r="B49" s="139"/>
      <c r="C49" s="135" t="s">
        <v>17</v>
      </c>
      <c r="D49" s="138"/>
      <c r="E49" s="138"/>
      <c r="F49" s="138"/>
      <c r="G49" s="138"/>
      <c r="H49" s="138"/>
      <c r="I49" s="138"/>
      <c r="J49" s="141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</row>
    <row r="50" spans="1:45" s="142" customFormat="1" ht="16.5" hidden="1" customHeight="1">
      <c r="A50" s="138"/>
      <c r="B50" s="139"/>
      <c r="C50" s="138"/>
      <c r="D50" s="138"/>
      <c r="E50" s="136" t="str">
        <f>E7</f>
        <v>Údržba, opravy a odstraňování závad u SSZT 2020 - SSZT Praha západ</v>
      </c>
      <c r="F50" s="137"/>
      <c r="G50" s="137"/>
      <c r="H50" s="138"/>
      <c r="I50" s="138"/>
      <c r="J50" s="141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</row>
    <row r="51" spans="1:45" ht="12" hidden="1" customHeight="1">
      <c r="B51" s="132"/>
      <c r="C51" s="135" t="s">
        <v>96</v>
      </c>
      <c r="J51" s="132"/>
    </row>
    <row r="52" spans="1:45" s="142" customFormat="1" ht="16.5" hidden="1" customHeight="1">
      <c r="A52" s="138"/>
      <c r="B52" s="139"/>
      <c r="C52" s="138"/>
      <c r="D52" s="138"/>
      <c r="E52" s="136" t="s">
        <v>97</v>
      </c>
      <c r="F52" s="140"/>
      <c r="G52" s="140"/>
      <c r="H52" s="138"/>
      <c r="I52" s="138"/>
      <c r="J52" s="141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</row>
    <row r="53" spans="1:45" s="142" customFormat="1" ht="12" hidden="1" customHeight="1">
      <c r="A53" s="138"/>
      <c r="B53" s="139"/>
      <c r="C53" s="135" t="s">
        <v>98</v>
      </c>
      <c r="D53" s="138"/>
      <c r="E53" s="138"/>
      <c r="F53" s="138"/>
      <c r="G53" s="138"/>
      <c r="H53" s="138"/>
      <c r="I53" s="138"/>
      <c r="J53" s="141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</row>
    <row r="54" spans="1:45" s="142" customFormat="1" ht="16.5" hidden="1" customHeight="1">
      <c r="A54" s="138"/>
      <c r="B54" s="139"/>
      <c r="C54" s="138"/>
      <c r="D54" s="138"/>
      <c r="E54" s="143" t="str">
        <f>E11</f>
        <v xml:space="preserve">PS-01 - údržba, opravy a odstraňování závad </v>
      </c>
      <c r="F54" s="140"/>
      <c r="G54" s="140"/>
      <c r="H54" s="138"/>
      <c r="I54" s="138"/>
      <c r="J54" s="141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</row>
    <row r="55" spans="1:45" s="142" customFormat="1" ht="6.95" hidden="1" customHeight="1">
      <c r="A55" s="138"/>
      <c r="B55" s="139"/>
      <c r="C55" s="138"/>
      <c r="D55" s="138"/>
      <c r="E55" s="138"/>
      <c r="F55" s="138"/>
      <c r="G55" s="138"/>
      <c r="H55" s="138"/>
      <c r="I55" s="138"/>
      <c r="J55" s="141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</row>
    <row r="56" spans="1:45" s="142" customFormat="1" ht="12" hidden="1" customHeight="1">
      <c r="A56" s="138"/>
      <c r="B56" s="139"/>
      <c r="C56" s="135" t="s">
        <v>23</v>
      </c>
      <c r="D56" s="138"/>
      <c r="E56" s="138"/>
      <c r="F56" s="144" t="str">
        <f>F14</f>
        <v>Praha a Středočeský kraj</v>
      </c>
      <c r="G56" s="138"/>
      <c r="H56" s="135" t="s">
        <v>25</v>
      </c>
      <c r="I56" s="138"/>
      <c r="J56" s="141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</row>
    <row r="57" spans="1:45" s="142" customFormat="1" ht="6.95" hidden="1" customHeight="1">
      <c r="A57" s="138"/>
      <c r="B57" s="139"/>
      <c r="C57" s="138"/>
      <c r="D57" s="138"/>
      <c r="E57" s="138"/>
      <c r="F57" s="138"/>
      <c r="G57" s="138"/>
      <c r="H57" s="138"/>
      <c r="I57" s="138"/>
      <c r="J57" s="141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</row>
    <row r="58" spans="1:45" s="142" customFormat="1" ht="15.2" hidden="1" customHeight="1">
      <c r="A58" s="138"/>
      <c r="B58" s="139"/>
      <c r="C58" s="135" t="s">
        <v>29</v>
      </c>
      <c r="D58" s="138"/>
      <c r="E58" s="138"/>
      <c r="F58" s="144" t="str">
        <f>E17</f>
        <v>Jiří Kejkula</v>
      </c>
      <c r="G58" s="138"/>
      <c r="H58" s="135" t="s">
        <v>35</v>
      </c>
      <c r="I58" s="138"/>
      <c r="J58" s="141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</row>
    <row r="59" spans="1:45" s="142" customFormat="1" ht="15.2" hidden="1" customHeight="1">
      <c r="A59" s="138"/>
      <c r="B59" s="139"/>
      <c r="C59" s="135" t="s">
        <v>33</v>
      </c>
      <c r="D59" s="138"/>
      <c r="E59" s="138"/>
      <c r="F59" s="144" t="str">
        <f>IF(E20="","",E20)</f>
        <v>Vyplň údaj</v>
      </c>
      <c r="G59" s="138"/>
      <c r="H59" s="135" t="s">
        <v>38</v>
      </c>
      <c r="I59" s="138"/>
      <c r="J59" s="141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</row>
    <row r="60" spans="1:45" s="142" customFormat="1" ht="10.35" hidden="1" customHeight="1">
      <c r="A60" s="138"/>
      <c r="B60" s="139"/>
      <c r="C60" s="138"/>
      <c r="D60" s="138"/>
      <c r="E60" s="138"/>
      <c r="F60" s="138"/>
      <c r="G60" s="138"/>
      <c r="H60" s="138"/>
      <c r="I60" s="138"/>
      <c r="J60" s="141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</row>
    <row r="61" spans="1:45" s="142" customFormat="1" ht="29.25" hidden="1" customHeight="1">
      <c r="A61" s="138"/>
      <c r="B61" s="139"/>
      <c r="C61" s="167" t="s">
        <v>101</v>
      </c>
      <c r="D61" s="158"/>
      <c r="E61" s="158"/>
      <c r="F61" s="158"/>
      <c r="G61" s="158"/>
      <c r="H61" s="158"/>
      <c r="I61" s="158"/>
      <c r="J61" s="141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</row>
    <row r="62" spans="1:45" s="142" customFormat="1" ht="10.35" hidden="1" customHeight="1">
      <c r="A62" s="138"/>
      <c r="B62" s="139"/>
      <c r="C62" s="138"/>
      <c r="D62" s="138"/>
      <c r="E62" s="138"/>
      <c r="F62" s="138"/>
      <c r="G62" s="138"/>
      <c r="H62" s="138"/>
      <c r="I62" s="138"/>
      <c r="J62" s="141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</row>
    <row r="63" spans="1:45" s="142" customFormat="1" ht="22.9" hidden="1" customHeight="1">
      <c r="A63" s="138"/>
      <c r="B63" s="139"/>
      <c r="C63" s="168" t="s">
        <v>73</v>
      </c>
      <c r="D63" s="138"/>
      <c r="E63" s="138"/>
      <c r="F63" s="138"/>
      <c r="G63" s="138"/>
      <c r="H63" s="138"/>
      <c r="I63" s="138"/>
      <c r="J63" s="141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S63" s="129" t="s">
        <v>102</v>
      </c>
    </row>
    <row r="64" spans="1:45" s="169" customFormat="1" ht="24.95" hidden="1" customHeight="1">
      <c r="B64" s="170"/>
      <c r="D64" s="171" t="s">
        <v>103</v>
      </c>
      <c r="E64" s="172"/>
      <c r="F64" s="172"/>
      <c r="G64" s="172"/>
      <c r="H64" s="172"/>
      <c r="J64" s="170"/>
    </row>
    <row r="65" spans="1:29" s="173" customFormat="1" ht="19.899999999999999" hidden="1" customHeight="1">
      <c r="B65" s="174"/>
      <c r="D65" s="175" t="s">
        <v>104</v>
      </c>
      <c r="E65" s="176"/>
      <c r="F65" s="176"/>
      <c r="G65" s="176"/>
      <c r="H65" s="176"/>
      <c r="J65" s="174"/>
    </row>
    <row r="66" spans="1:29" s="169" customFormat="1" ht="24.95" hidden="1" customHeight="1">
      <c r="B66" s="170"/>
      <c r="D66" s="171" t="s">
        <v>105</v>
      </c>
      <c r="E66" s="172"/>
      <c r="F66" s="172"/>
      <c r="G66" s="172"/>
      <c r="H66" s="172"/>
      <c r="J66" s="170"/>
    </row>
    <row r="67" spans="1:29" s="142" customFormat="1" ht="21.75" hidden="1" customHeight="1">
      <c r="A67" s="138"/>
      <c r="B67" s="139"/>
      <c r="C67" s="138"/>
      <c r="D67" s="138"/>
      <c r="E67" s="138"/>
      <c r="F67" s="138"/>
      <c r="G67" s="138"/>
      <c r="H67" s="138"/>
      <c r="I67" s="138"/>
      <c r="J67" s="141"/>
      <c r="Q67" s="138"/>
      <c r="R67" s="138"/>
      <c r="S67" s="138"/>
      <c r="T67" s="138"/>
      <c r="U67" s="138"/>
      <c r="V67" s="138"/>
      <c r="W67" s="138"/>
      <c r="X67" s="138"/>
      <c r="Y67" s="138"/>
      <c r="Z67" s="138"/>
      <c r="AA67" s="138"/>
      <c r="AB67" s="138"/>
      <c r="AC67" s="138"/>
    </row>
    <row r="68" spans="1:29" s="142" customFormat="1" ht="6.95" hidden="1" customHeight="1">
      <c r="A68" s="138"/>
      <c r="B68" s="163"/>
      <c r="C68" s="164"/>
      <c r="D68" s="164"/>
      <c r="E68" s="164"/>
      <c r="F68" s="164"/>
      <c r="G68" s="164"/>
      <c r="H68" s="164"/>
      <c r="I68" s="164"/>
      <c r="J68" s="141"/>
      <c r="Q68" s="138"/>
      <c r="R68" s="138"/>
      <c r="S68" s="138"/>
      <c r="T68" s="138"/>
      <c r="U68" s="138"/>
      <c r="V68" s="138"/>
      <c r="W68" s="138"/>
      <c r="X68" s="138"/>
      <c r="Y68" s="138"/>
      <c r="Z68" s="138"/>
      <c r="AA68" s="138"/>
      <c r="AB68" s="138"/>
      <c r="AC68" s="138"/>
    </row>
    <row r="69" spans="1:29" hidden="1"/>
    <row r="70" spans="1:29" hidden="1"/>
    <row r="71" spans="1:29" hidden="1"/>
    <row r="72" spans="1:29" s="142" customFormat="1" ht="6.95" customHeight="1">
      <c r="A72" s="138"/>
      <c r="B72" s="165"/>
      <c r="C72" s="166"/>
      <c r="D72" s="166"/>
      <c r="E72" s="166"/>
      <c r="F72" s="166"/>
      <c r="G72" s="166"/>
      <c r="H72" s="166"/>
      <c r="I72" s="166"/>
      <c r="J72" s="141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</row>
    <row r="73" spans="1:29" s="142" customFormat="1" ht="24.95" customHeight="1">
      <c r="A73" s="138"/>
      <c r="B73" s="139"/>
      <c r="C73" s="133" t="s">
        <v>106</v>
      </c>
      <c r="D73" s="138"/>
      <c r="E73" s="138"/>
      <c r="F73" s="138"/>
      <c r="G73" s="138"/>
      <c r="H73" s="138"/>
      <c r="I73" s="138"/>
      <c r="J73" s="141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</row>
    <row r="74" spans="1:29" s="142" customFormat="1" ht="6.95" customHeight="1">
      <c r="A74" s="138"/>
      <c r="B74" s="139"/>
      <c r="C74" s="138"/>
      <c r="D74" s="138"/>
      <c r="E74" s="138"/>
      <c r="F74" s="138"/>
      <c r="G74" s="138"/>
      <c r="H74" s="138"/>
      <c r="I74" s="138"/>
      <c r="J74" s="141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</row>
    <row r="75" spans="1:29" s="142" customFormat="1" ht="12" customHeight="1">
      <c r="A75" s="138"/>
      <c r="B75" s="139"/>
      <c r="C75" s="135" t="s">
        <v>17</v>
      </c>
      <c r="D75" s="138"/>
      <c r="E75" s="138"/>
      <c r="F75" s="138"/>
      <c r="G75" s="138"/>
      <c r="H75" s="138"/>
      <c r="I75" s="138"/>
      <c r="J75" s="141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</row>
    <row r="76" spans="1:29" s="142" customFormat="1" ht="16.5" customHeight="1">
      <c r="A76" s="138"/>
      <c r="B76" s="139"/>
      <c r="C76" s="138"/>
      <c r="D76" s="138"/>
      <c r="E76" s="136" t="str">
        <f>E7</f>
        <v>Údržba, opravy a odstraňování závad u SSZT 2020 - SSZT Praha západ</v>
      </c>
      <c r="F76" s="137"/>
      <c r="G76" s="137"/>
      <c r="H76" s="138"/>
      <c r="I76" s="138"/>
      <c r="J76" s="141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</row>
    <row r="77" spans="1:29" ht="12" customHeight="1">
      <c r="B77" s="132"/>
      <c r="C77" s="135" t="s">
        <v>96</v>
      </c>
      <c r="J77" s="132"/>
    </row>
    <row r="78" spans="1:29" s="142" customFormat="1" ht="16.5" customHeight="1">
      <c r="A78" s="138"/>
      <c r="B78" s="139"/>
      <c r="C78" s="138"/>
      <c r="D78" s="138"/>
      <c r="E78" s="136" t="s">
        <v>97</v>
      </c>
      <c r="F78" s="140"/>
      <c r="G78" s="140"/>
      <c r="H78" s="138"/>
      <c r="I78" s="138"/>
      <c r="J78" s="141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</row>
    <row r="79" spans="1:29" s="142" customFormat="1" ht="12" customHeight="1">
      <c r="A79" s="138"/>
      <c r="B79" s="139"/>
      <c r="C79" s="135" t="s">
        <v>98</v>
      </c>
      <c r="D79" s="138"/>
      <c r="E79" s="138"/>
      <c r="F79" s="138"/>
      <c r="G79" s="138"/>
      <c r="H79" s="138"/>
      <c r="I79" s="138"/>
      <c r="J79" s="141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</row>
    <row r="80" spans="1:29" s="142" customFormat="1" ht="16.5" customHeight="1">
      <c r="A80" s="138"/>
      <c r="B80" s="139"/>
      <c r="C80" s="138"/>
      <c r="D80" s="138"/>
      <c r="E80" s="143" t="str">
        <f>E11</f>
        <v xml:space="preserve">PS-01 - údržba, opravy a odstraňování závad </v>
      </c>
      <c r="F80" s="140"/>
      <c r="G80" s="140"/>
      <c r="H80" s="138"/>
      <c r="I80" s="138"/>
      <c r="J80" s="141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</row>
    <row r="81" spans="1:63" s="142" customFormat="1" ht="6.95" customHeight="1">
      <c r="A81" s="138"/>
      <c r="B81" s="139"/>
      <c r="C81" s="138"/>
      <c r="D81" s="138"/>
      <c r="E81" s="138"/>
      <c r="F81" s="138"/>
      <c r="G81" s="138"/>
      <c r="H81" s="138"/>
      <c r="I81" s="138"/>
      <c r="J81" s="141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</row>
    <row r="82" spans="1:63" s="142" customFormat="1" ht="12" customHeight="1">
      <c r="A82" s="138"/>
      <c r="B82" s="139"/>
      <c r="C82" s="135" t="s">
        <v>23</v>
      </c>
      <c r="D82" s="138"/>
      <c r="E82" s="138"/>
      <c r="F82" s="144" t="str">
        <f>F14</f>
        <v>Praha a Středočeský kraj</v>
      </c>
      <c r="G82" s="138"/>
      <c r="H82" s="135" t="s">
        <v>25</v>
      </c>
      <c r="I82" s="138"/>
      <c r="J82" s="141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</row>
    <row r="83" spans="1:63" s="142" customFormat="1" ht="6.95" customHeight="1">
      <c r="A83" s="138"/>
      <c r="B83" s="139"/>
      <c r="C83" s="138"/>
      <c r="D83" s="138"/>
      <c r="E83" s="138"/>
      <c r="F83" s="138"/>
      <c r="G83" s="138"/>
      <c r="H83" s="138"/>
      <c r="I83" s="138"/>
      <c r="J83" s="141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</row>
    <row r="84" spans="1:63" s="142" customFormat="1" ht="15.2" customHeight="1">
      <c r="A84" s="138"/>
      <c r="B84" s="139"/>
      <c r="C84" s="135" t="s">
        <v>29</v>
      </c>
      <c r="D84" s="138"/>
      <c r="E84" s="138"/>
      <c r="F84" s="144" t="str">
        <f>E17</f>
        <v>Jiří Kejkula</v>
      </c>
      <c r="G84" s="138"/>
      <c r="H84" s="135" t="s">
        <v>35</v>
      </c>
      <c r="I84" s="138"/>
      <c r="J84" s="141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</row>
    <row r="85" spans="1:63" s="142" customFormat="1" ht="15.2" customHeight="1">
      <c r="A85" s="138"/>
      <c r="B85" s="139"/>
      <c r="C85" s="135" t="s">
        <v>33</v>
      </c>
      <c r="D85" s="138"/>
      <c r="E85" s="138"/>
      <c r="F85" s="144" t="str">
        <f>IF(E20="","",E20)</f>
        <v>Vyplň údaj</v>
      </c>
      <c r="G85" s="138"/>
      <c r="H85" s="135" t="s">
        <v>38</v>
      </c>
      <c r="I85" s="138"/>
      <c r="J85" s="141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</row>
    <row r="86" spans="1:63" s="142" customFormat="1" ht="10.35" customHeight="1">
      <c r="A86" s="138"/>
      <c r="B86" s="139"/>
      <c r="C86" s="138"/>
      <c r="D86" s="138"/>
      <c r="E86" s="138"/>
      <c r="F86" s="138"/>
      <c r="G86" s="138"/>
      <c r="H86" s="138"/>
      <c r="I86" s="138"/>
      <c r="J86" s="141"/>
      <c r="Q86" s="138"/>
      <c r="R86" s="138"/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</row>
    <row r="87" spans="1:63" s="186" customFormat="1" ht="29.25" customHeight="1">
      <c r="A87" s="177"/>
      <c r="B87" s="178"/>
      <c r="C87" s="179" t="s">
        <v>107</v>
      </c>
      <c r="D87" s="180" t="s">
        <v>60</v>
      </c>
      <c r="E87" s="180" t="s">
        <v>56</v>
      </c>
      <c r="F87" s="180" t="s">
        <v>57</v>
      </c>
      <c r="G87" s="180" t="s">
        <v>108</v>
      </c>
      <c r="H87" s="180" t="s">
        <v>109</v>
      </c>
      <c r="I87" s="181" t="s">
        <v>110</v>
      </c>
      <c r="J87" s="182"/>
      <c r="K87" s="183" t="s">
        <v>3</v>
      </c>
      <c r="L87" s="184" t="s">
        <v>45</v>
      </c>
      <c r="M87" s="184" t="s">
        <v>111</v>
      </c>
      <c r="N87" s="184" t="s">
        <v>112</v>
      </c>
      <c r="O87" s="184" t="s">
        <v>113</v>
      </c>
      <c r="P87" s="184" t="s">
        <v>114</v>
      </c>
      <c r="Q87" s="184" t="s">
        <v>115</v>
      </c>
      <c r="R87" s="185" t="s">
        <v>116</v>
      </c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</row>
    <row r="88" spans="1:63" s="142" customFormat="1" ht="22.9" customHeight="1">
      <c r="A88" s="138"/>
      <c r="B88" s="139"/>
      <c r="C88" s="187" t="s">
        <v>117</v>
      </c>
      <c r="D88" s="138"/>
      <c r="E88" s="138"/>
      <c r="F88" s="138"/>
      <c r="G88" s="138"/>
      <c r="H88" s="138"/>
      <c r="I88" s="138"/>
      <c r="J88" s="139"/>
      <c r="K88" s="188"/>
      <c r="L88" s="189"/>
      <c r="M88" s="152"/>
      <c r="N88" s="190" t="e">
        <f>N89+SUM(N90:N259)+N273</f>
        <v>#REF!</v>
      </c>
      <c r="O88" s="152"/>
      <c r="P88" s="190" t="e">
        <f>P89+SUM(P90:P259)+P273</f>
        <v>#REF!</v>
      </c>
      <c r="Q88" s="152"/>
      <c r="R88" s="191" t="e">
        <f>R89+SUM(R90:R259)+R273</f>
        <v>#REF!</v>
      </c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R88" s="129" t="s">
        <v>74</v>
      </c>
      <c r="AS88" s="129" t="s">
        <v>102</v>
      </c>
      <c r="BI88" s="192" t="e">
        <f>BI89+SUM(BI90:BI259)+BI273</f>
        <v>#REF!</v>
      </c>
    </row>
    <row r="89" spans="1:63" s="142" customFormat="1" ht="24" customHeight="1">
      <c r="A89" s="138"/>
      <c r="B89" s="139"/>
      <c r="C89" s="193" t="s">
        <v>118</v>
      </c>
      <c r="D89" s="193" t="s">
        <v>119</v>
      </c>
      <c r="E89" s="194" t="s">
        <v>120</v>
      </c>
      <c r="F89" s="195" t="s">
        <v>121</v>
      </c>
      <c r="G89" s="196" t="s">
        <v>122</v>
      </c>
      <c r="H89" s="82"/>
      <c r="I89" s="195" t="s">
        <v>123</v>
      </c>
      <c r="J89" s="139"/>
      <c r="K89" s="197" t="s">
        <v>3</v>
      </c>
      <c r="L89" s="198" t="s">
        <v>46</v>
      </c>
      <c r="M89" s="199"/>
      <c r="N89" s="200" t="e">
        <f>M89*#REF!</f>
        <v>#REF!</v>
      </c>
      <c r="O89" s="200">
        <v>0</v>
      </c>
      <c r="P89" s="200" t="e">
        <f>O89*#REF!</f>
        <v>#REF!</v>
      </c>
      <c r="Q89" s="200">
        <v>0</v>
      </c>
      <c r="R89" s="201" t="e">
        <f>Q89*#REF!</f>
        <v>#REF!</v>
      </c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P89" s="202" t="s">
        <v>124</v>
      </c>
      <c r="AR89" s="202" t="s">
        <v>119</v>
      </c>
      <c r="AS89" s="202" t="s">
        <v>75</v>
      </c>
      <c r="AW89" s="129" t="s">
        <v>125</v>
      </c>
      <c r="BC89" s="203" t="e">
        <f>IF(L89="základní",#REF!,0)</f>
        <v>#REF!</v>
      </c>
      <c r="BD89" s="203">
        <f>IF(L89="snížená",#REF!,0)</f>
        <v>0</v>
      </c>
      <c r="BE89" s="203">
        <f>IF(L89="zákl. přenesená",#REF!,0)</f>
        <v>0</v>
      </c>
      <c r="BF89" s="203">
        <f>IF(L89="sníž. přenesená",#REF!,0)</f>
        <v>0</v>
      </c>
      <c r="BG89" s="203">
        <f>IF(L89="nulová",#REF!,0)</f>
        <v>0</v>
      </c>
      <c r="BH89" s="129" t="s">
        <v>22</v>
      </c>
      <c r="BI89" s="203" t="e">
        <f>ROUND(H89*#REF!,2)</f>
        <v>#REF!</v>
      </c>
      <c r="BJ89" s="129" t="s">
        <v>124</v>
      </c>
      <c r="BK89" s="202" t="s">
        <v>126</v>
      </c>
    </row>
    <row r="90" spans="1:63" s="142" customFormat="1" ht="24" customHeight="1">
      <c r="A90" s="138"/>
      <c r="B90" s="139"/>
      <c r="C90" s="193" t="s">
        <v>127</v>
      </c>
      <c r="D90" s="193" t="s">
        <v>119</v>
      </c>
      <c r="E90" s="194" t="s">
        <v>128</v>
      </c>
      <c r="F90" s="195" t="s">
        <v>129</v>
      </c>
      <c r="G90" s="196" t="s">
        <v>122</v>
      </c>
      <c r="H90" s="82"/>
      <c r="I90" s="195" t="s">
        <v>123</v>
      </c>
      <c r="J90" s="139"/>
      <c r="K90" s="197" t="s">
        <v>3</v>
      </c>
      <c r="L90" s="198" t="s">
        <v>46</v>
      </c>
      <c r="M90" s="199"/>
      <c r="N90" s="200" t="e">
        <f>M90*#REF!</f>
        <v>#REF!</v>
      </c>
      <c r="O90" s="200">
        <v>0</v>
      </c>
      <c r="P90" s="200" t="e">
        <f>O90*#REF!</f>
        <v>#REF!</v>
      </c>
      <c r="Q90" s="200">
        <v>0</v>
      </c>
      <c r="R90" s="201" t="e">
        <f>Q90*#REF!</f>
        <v>#REF!</v>
      </c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P90" s="202" t="s">
        <v>124</v>
      </c>
      <c r="AR90" s="202" t="s">
        <v>119</v>
      </c>
      <c r="AS90" s="202" t="s">
        <v>75</v>
      </c>
      <c r="AW90" s="129" t="s">
        <v>125</v>
      </c>
      <c r="BC90" s="203" t="e">
        <f>IF(L90="základní",#REF!,0)</f>
        <v>#REF!</v>
      </c>
      <c r="BD90" s="203">
        <f>IF(L90="snížená",#REF!,0)</f>
        <v>0</v>
      </c>
      <c r="BE90" s="203">
        <f>IF(L90="zákl. přenesená",#REF!,0)</f>
        <v>0</v>
      </c>
      <c r="BF90" s="203">
        <f>IF(L90="sníž. přenesená",#REF!,0)</f>
        <v>0</v>
      </c>
      <c r="BG90" s="203">
        <f>IF(L90="nulová",#REF!,0)</f>
        <v>0</v>
      </c>
      <c r="BH90" s="129" t="s">
        <v>22</v>
      </c>
      <c r="BI90" s="203" t="e">
        <f>ROUND(H90*#REF!,2)</f>
        <v>#REF!</v>
      </c>
      <c r="BJ90" s="129" t="s">
        <v>124</v>
      </c>
      <c r="BK90" s="202" t="s">
        <v>130</v>
      </c>
    </row>
    <row r="91" spans="1:63" s="142" customFormat="1" ht="24" customHeight="1">
      <c r="A91" s="138"/>
      <c r="B91" s="139"/>
      <c r="C91" s="193" t="s">
        <v>131</v>
      </c>
      <c r="D91" s="193" t="s">
        <v>119</v>
      </c>
      <c r="E91" s="194" t="s">
        <v>132</v>
      </c>
      <c r="F91" s="195" t="s">
        <v>133</v>
      </c>
      <c r="G91" s="196" t="s">
        <v>122</v>
      </c>
      <c r="H91" s="82"/>
      <c r="I91" s="195" t="s">
        <v>123</v>
      </c>
      <c r="J91" s="139"/>
      <c r="K91" s="197" t="s">
        <v>3</v>
      </c>
      <c r="L91" s="198" t="s">
        <v>46</v>
      </c>
      <c r="M91" s="199"/>
      <c r="N91" s="200" t="e">
        <f>M91*#REF!</f>
        <v>#REF!</v>
      </c>
      <c r="O91" s="200">
        <v>0</v>
      </c>
      <c r="P91" s="200" t="e">
        <f>O91*#REF!</f>
        <v>#REF!</v>
      </c>
      <c r="Q91" s="200">
        <v>0</v>
      </c>
      <c r="R91" s="201" t="e">
        <f>Q91*#REF!</f>
        <v>#REF!</v>
      </c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P91" s="202" t="s">
        <v>124</v>
      </c>
      <c r="AR91" s="202" t="s">
        <v>119</v>
      </c>
      <c r="AS91" s="202" t="s">
        <v>75</v>
      </c>
      <c r="AW91" s="129" t="s">
        <v>125</v>
      </c>
      <c r="BC91" s="203" t="e">
        <f>IF(L91="základní",#REF!,0)</f>
        <v>#REF!</v>
      </c>
      <c r="BD91" s="203">
        <f>IF(L91="snížená",#REF!,0)</f>
        <v>0</v>
      </c>
      <c r="BE91" s="203">
        <f>IF(L91="zákl. přenesená",#REF!,0)</f>
        <v>0</v>
      </c>
      <c r="BF91" s="203">
        <f>IF(L91="sníž. přenesená",#REF!,0)</f>
        <v>0</v>
      </c>
      <c r="BG91" s="203">
        <f>IF(L91="nulová",#REF!,0)</f>
        <v>0</v>
      </c>
      <c r="BH91" s="129" t="s">
        <v>22</v>
      </c>
      <c r="BI91" s="203" t="e">
        <f>ROUND(H91*#REF!,2)</f>
        <v>#REF!</v>
      </c>
      <c r="BJ91" s="129" t="s">
        <v>124</v>
      </c>
      <c r="BK91" s="202" t="s">
        <v>134</v>
      </c>
    </row>
    <row r="92" spans="1:63" s="142" customFormat="1" ht="24" customHeight="1">
      <c r="A92" s="138"/>
      <c r="B92" s="139"/>
      <c r="C92" s="193" t="s">
        <v>135</v>
      </c>
      <c r="D92" s="193" t="s">
        <v>119</v>
      </c>
      <c r="E92" s="194" t="s">
        <v>136</v>
      </c>
      <c r="F92" s="195" t="s">
        <v>137</v>
      </c>
      <c r="G92" s="196" t="s">
        <v>122</v>
      </c>
      <c r="H92" s="82"/>
      <c r="I92" s="195" t="s">
        <v>123</v>
      </c>
      <c r="J92" s="139"/>
      <c r="K92" s="197" t="s">
        <v>3</v>
      </c>
      <c r="L92" s="198" t="s">
        <v>46</v>
      </c>
      <c r="M92" s="199"/>
      <c r="N92" s="200" t="e">
        <f>M92*#REF!</f>
        <v>#REF!</v>
      </c>
      <c r="O92" s="200">
        <v>0</v>
      </c>
      <c r="P92" s="200" t="e">
        <f>O92*#REF!</f>
        <v>#REF!</v>
      </c>
      <c r="Q92" s="200">
        <v>0</v>
      </c>
      <c r="R92" s="201" t="e">
        <f>Q92*#REF!</f>
        <v>#REF!</v>
      </c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P92" s="202" t="s">
        <v>124</v>
      </c>
      <c r="AR92" s="202" t="s">
        <v>119</v>
      </c>
      <c r="AS92" s="202" t="s">
        <v>75</v>
      </c>
      <c r="AW92" s="129" t="s">
        <v>125</v>
      </c>
      <c r="BC92" s="203" t="e">
        <f>IF(L92="základní",#REF!,0)</f>
        <v>#REF!</v>
      </c>
      <c r="BD92" s="203">
        <f>IF(L92="snížená",#REF!,0)</f>
        <v>0</v>
      </c>
      <c r="BE92" s="203">
        <f>IF(L92="zákl. přenesená",#REF!,0)</f>
        <v>0</v>
      </c>
      <c r="BF92" s="203">
        <f>IF(L92="sníž. přenesená",#REF!,0)</f>
        <v>0</v>
      </c>
      <c r="BG92" s="203">
        <f>IF(L92="nulová",#REF!,0)</f>
        <v>0</v>
      </c>
      <c r="BH92" s="129" t="s">
        <v>22</v>
      </c>
      <c r="BI92" s="203" t="e">
        <f>ROUND(H92*#REF!,2)</f>
        <v>#REF!</v>
      </c>
      <c r="BJ92" s="129" t="s">
        <v>124</v>
      </c>
      <c r="BK92" s="202" t="s">
        <v>138</v>
      </c>
    </row>
    <row r="93" spans="1:63" s="142" customFormat="1" ht="24" customHeight="1">
      <c r="A93" s="138"/>
      <c r="B93" s="139"/>
      <c r="C93" s="193" t="s">
        <v>139</v>
      </c>
      <c r="D93" s="193" t="s">
        <v>119</v>
      </c>
      <c r="E93" s="194" t="s">
        <v>140</v>
      </c>
      <c r="F93" s="195" t="s">
        <v>141</v>
      </c>
      <c r="G93" s="196" t="s">
        <v>122</v>
      </c>
      <c r="H93" s="82"/>
      <c r="I93" s="195" t="s">
        <v>123</v>
      </c>
      <c r="J93" s="139"/>
      <c r="K93" s="197" t="s">
        <v>3</v>
      </c>
      <c r="L93" s="198" t="s">
        <v>46</v>
      </c>
      <c r="M93" s="199"/>
      <c r="N93" s="200" t="e">
        <f>M93*#REF!</f>
        <v>#REF!</v>
      </c>
      <c r="O93" s="200">
        <v>0</v>
      </c>
      <c r="P93" s="200" t="e">
        <f>O93*#REF!</f>
        <v>#REF!</v>
      </c>
      <c r="Q93" s="200">
        <v>0</v>
      </c>
      <c r="R93" s="201" t="e">
        <f>Q93*#REF!</f>
        <v>#REF!</v>
      </c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P93" s="202" t="s">
        <v>124</v>
      </c>
      <c r="AR93" s="202" t="s">
        <v>119</v>
      </c>
      <c r="AS93" s="202" t="s">
        <v>75</v>
      </c>
      <c r="AW93" s="129" t="s">
        <v>125</v>
      </c>
      <c r="BC93" s="203" t="e">
        <f>IF(L93="základní",#REF!,0)</f>
        <v>#REF!</v>
      </c>
      <c r="BD93" s="203">
        <f>IF(L93="snížená",#REF!,0)</f>
        <v>0</v>
      </c>
      <c r="BE93" s="203">
        <f>IF(L93="zákl. přenesená",#REF!,0)</f>
        <v>0</v>
      </c>
      <c r="BF93" s="203">
        <f>IF(L93="sníž. přenesená",#REF!,0)</f>
        <v>0</v>
      </c>
      <c r="BG93" s="203">
        <f>IF(L93="nulová",#REF!,0)</f>
        <v>0</v>
      </c>
      <c r="BH93" s="129" t="s">
        <v>22</v>
      </c>
      <c r="BI93" s="203" t="e">
        <f>ROUND(H93*#REF!,2)</f>
        <v>#REF!</v>
      </c>
      <c r="BJ93" s="129" t="s">
        <v>124</v>
      </c>
      <c r="BK93" s="202" t="s">
        <v>142</v>
      </c>
    </row>
    <row r="94" spans="1:63" s="142" customFormat="1" ht="24" customHeight="1">
      <c r="A94" s="138"/>
      <c r="B94" s="139"/>
      <c r="C94" s="193" t="s">
        <v>143</v>
      </c>
      <c r="D94" s="193" t="s">
        <v>119</v>
      </c>
      <c r="E94" s="194" t="s">
        <v>144</v>
      </c>
      <c r="F94" s="195" t="s">
        <v>145</v>
      </c>
      <c r="G94" s="196" t="s">
        <v>122</v>
      </c>
      <c r="H94" s="82"/>
      <c r="I94" s="195" t="s">
        <v>123</v>
      </c>
      <c r="J94" s="139"/>
      <c r="K94" s="197" t="s">
        <v>3</v>
      </c>
      <c r="L94" s="198" t="s">
        <v>46</v>
      </c>
      <c r="M94" s="199"/>
      <c r="N94" s="200" t="e">
        <f>M94*#REF!</f>
        <v>#REF!</v>
      </c>
      <c r="O94" s="200">
        <v>0</v>
      </c>
      <c r="P94" s="200" t="e">
        <f>O94*#REF!</f>
        <v>#REF!</v>
      </c>
      <c r="Q94" s="200">
        <v>0</v>
      </c>
      <c r="R94" s="201" t="e">
        <f>Q94*#REF!</f>
        <v>#REF!</v>
      </c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P94" s="202" t="s">
        <v>124</v>
      </c>
      <c r="AR94" s="202" t="s">
        <v>119</v>
      </c>
      <c r="AS94" s="202" t="s">
        <v>75</v>
      </c>
      <c r="AW94" s="129" t="s">
        <v>125</v>
      </c>
      <c r="BC94" s="203" t="e">
        <f>IF(L94="základní",#REF!,0)</f>
        <v>#REF!</v>
      </c>
      <c r="BD94" s="203">
        <f>IF(L94="snížená",#REF!,0)</f>
        <v>0</v>
      </c>
      <c r="BE94" s="203">
        <f>IF(L94="zákl. přenesená",#REF!,0)</f>
        <v>0</v>
      </c>
      <c r="BF94" s="203">
        <f>IF(L94="sníž. přenesená",#REF!,0)</f>
        <v>0</v>
      </c>
      <c r="BG94" s="203">
        <f>IF(L94="nulová",#REF!,0)</f>
        <v>0</v>
      </c>
      <c r="BH94" s="129" t="s">
        <v>22</v>
      </c>
      <c r="BI94" s="203" t="e">
        <f>ROUND(H94*#REF!,2)</f>
        <v>#REF!</v>
      </c>
      <c r="BJ94" s="129" t="s">
        <v>124</v>
      </c>
      <c r="BK94" s="202" t="s">
        <v>146</v>
      </c>
    </row>
    <row r="95" spans="1:63" s="142" customFormat="1" ht="36" customHeight="1">
      <c r="A95" s="138"/>
      <c r="B95" s="139"/>
      <c r="C95" s="193" t="s">
        <v>147</v>
      </c>
      <c r="D95" s="193" t="s">
        <v>119</v>
      </c>
      <c r="E95" s="194" t="s">
        <v>148</v>
      </c>
      <c r="F95" s="195" t="s">
        <v>149</v>
      </c>
      <c r="G95" s="196" t="s">
        <v>122</v>
      </c>
      <c r="H95" s="82"/>
      <c r="I95" s="195" t="s">
        <v>123</v>
      </c>
      <c r="J95" s="139"/>
      <c r="K95" s="197" t="s">
        <v>3</v>
      </c>
      <c r="L95" s="198" t="s">
        <v>46</v>
      </c>
      <c r="M95" s="199"/>
      <c r="N95" s="200" t="e">
        <f>M95*#REF!</f>
        <v>#REF!</v>
      </c>
      <c r="O95" s="200">
        <v>0</v>
      </c>
      <c r="P95" s="200" t="e">
        <f>O95*#REF!</f>
        <v>#REF!</v>
      </c>
      <c r="Q95" s="200">
        <v>0</v>
      </c>
      <c r="R95" s="201" t="e">
        <f>Q95*#REF!</f>
        <v>#REF!</v>
      </c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P95" s="202" t="s">
        <v>124</v>
      </c>
      <c r="AR95" s="202" t="s">
        <v>119</v>
      </c>
      <c r="AS95" s="202" t="s">
        <v>75</v>
      </c>
      <c r="AW95" s="129" t="s">
        <v>125</v>
      </c>
      <c r="BC95" s="203" t="e">
        <f>IF(L95="základní",#REF!,0)</f>
        <v>#REF!</v>
      </c>
      <c r="BD95" s="203">
        <f>IF(L95="snížená",#REF!,0)</f>
        <v>0</v>
      </c>
      <c r="BE95" s="203">
        <f>IF(L95="zákl. přenesená",#REF!,0)</f>
        <v>0</v>
      </c>
      <c r="BF95" s="203">
        <f>IF(L95="sníž. přenesená",#REF!,0)</f>
        <v>0</v>
      </c>
      <c r="BG95" s="203">
        <f>IF(L95="nulová",#REF!,0)</f>
        <v>0</v>
      </c>
      <c r="BH95" s="129" t="s">
        <v>22</v>
      </c>
      <c r="BI95" s="203" t="e">
        <f>ROUND(H95*#REF!,2)</f>
        <v>#REF!</v>
      </c>
      <c r="BJ95" s="129" t="s">
        <v>124</v>
      </c>
      <c r="BK95" s="202" t="s">
        <v>150</v>
      </c>
    </row>
    <row r="96" spans="1:63" s="142" customFormat="1" ht="48" customHeight="1">
      <c r="A96" s="138"/>
      <c r="B96" s="139"/>
      <c r="C96" s="193" t="s">
        <v>151</v>
      </c>
      <c r="D96" s="193" t="s">
        <v>119</v>
      </c>
      <c r="E96" s="194" t="s">
        <v>152</v>
      </c>
      <c r="F96" s="195" t="s">
        <v>153</v>
      </c>
      <c r="G96" s="196" t="s">
        <v>154</v>
      </c>
      <c r="H96" s="82"/>
      <c r="I96" s="195" t="s">
        <v>123</v>
      </c>
      <c r="J96" s="139"/>
      <c r="K96" s="197" t="s">
        <v>3</v>
      </c>
      <c r="L96" s="198" t="s">
        <v>46</v>
      </c>
      <c r="M96" s="199"/>
      <c r="N96" s="200" t="e">
        <f>M96*#REF!</f>
        <v>#REF!</v>
      </c>
      <c r="O96" s="200">
        <v>0</v>
      </c>
      <c r="P96" s="200" t="e">
        <f>O96*#REF!</f>
        <v>#REF!</v>
      </c>
      <c r="Q96" s="200">
        <v>0</v>
      </c>
      <c r="R96" s="201" t="e">
        <f>Q96*#REF!</f>
        <v>#REF!</v>
      </c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P96" s="202" t="s">
        <v>124</v>
      </c>
      <c r="AR96" s="202" t="s">
        <v>119</v>
      </c>
      <c r="AS96" s="202" t="s">
        <v>75</v>
      </c>
      <c r="AW96" s="129" t="s">
        <v>125</v>
      </c>
      <c r="BC96" s="203" t="e">
        <f>IF(L96="základní",#REF!,0)</f>
        <v>#REF!</v>
      </c>
      <c r="BD96" s="203">
        <f>IF(L96="snížená",#REF!,0)</f>
        <v>0</v>
      </c>
      <c r="BE96" s="203">
        <f>IF(L96="zákl. přenesená",#REF!,0)</f>
        <v>0</v>
      </c>
      <c r="BF96" s="203">
        <f>IF(L96="sníž. přenesená",#REF!,0)</f>
        <v>0</v>
      </c>
      <c r="BG96" s="203">
        <f>IF(L96="nulová",#REF!,0)</f>
        <v>0</v>
      </c>
      <c r="BH96" s="129" t="s">
        <v>22</v>
      </c>
      <c r="BI96" s="203" t="e">
        <f>ROUND(H96*#REF!,2)</f>
        <v>#REF!</v>
      </c>
      <c r="BJ96" s="129" t="s">
        <v>124</v>
      </c>
      <c r="BK96" s="202" t="s">
        <v>155</v>
      </c>
    </row>
    <row r="97" spans="1:63" s="142" customFormat="1" ht="48" customHeight="1">
      <c r="A97" s="138"/>
      <c r="B97" s="139"/>
      <c r="C97" s="193" t="s">
        <v>156</v>
      </c>
      <c r="D97" s="193" t="s">
        <v>119</v>
      </c>
      <c r="E97" s="194" t="s">
        <v>157</v>
      </c>
      <c r="F97" s="195" t="s">
        <v>158</v>
      </c>
      <c r="G97" s="196" t="s">
        <v>154</v>
      </c>
      <c r="H97" s="82"/>
      <c r="I97" s="195" t="s">
        <v>123</v>
      </c>
      <c r="J97" s="139"/>
      <c r="K97" s="197" t="s">
        <v>3</v>
      </c>
      <c r="L97" s="198" t="s">
        <v>46</v>
      </c>
      <c r="M97" s="199"/>
      <c r="N97" s="200" t="e">
        <f>M97*#REF!</f>
        <v>#REF!</v>
      </c>
      <c r="O97" s="200">
        <v>0</v>
      </c>
      <c r="P97" s="200" t="e">
        <f>O97*#REF!</f>
        <v>#REF!</v>
      </c>
      <c r="Q97" s="200">
        <v>0</v>
      </c>
      <c r="R97" s="201" t="e">
        <f>Q97*#REF!</f>
        <v>#REF!</v>
      </c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P97" s="202" t="s">
        <v>124</v>
      </c>
      <c r="AR97" s="202" t="s">
        <v>119</v>
      </c>
      <c r="AS97" s="202" t="s">
        <v>75</v>
      </c>
      <c r="AW97" s="129" t="s">
        <v>125</v>
      </c>
      <c r="BC97" s="203" t="e">
        <f>IF(L97="základní",#REF!,0)</f>
        <v>#REF!</v>
      </c>
      <c r="BD97" s="203">
        <f>IF(L97="snížená",#REF!,0)</f>
        <v>0</v>
      </c>
      <c r="BE97" s="203">
        <f>IF(L97="zákl. přenesená",#REF!,0)</f>
        <v>0</v>
      </c>
      <c r="BF97" s="203">
        <f>IF(L97="sníž. přenesená",#REF!,0)</f>
        <v>0</v>
      </c>
      <c r="BG97" s="203">
        <f>IF(L97="nulová",#REF!,0)</f>
        <v>0</v>
      </c>
      <c r="BH97" s="129" t="s">
        <v>22</v>
      </c>
      <c r="BI97" s="203" t="e">
        <f>ROUND(H97*#REF!,2)</f>
        <v>#REF!</v>
      </c>
      <c r="BJ97" s="129" t="s">
        <v>124</v>
      </c>
      <c r="BK97" s="202" t="s">
        <v>159</v>
      </c>
    </row>
    <row r="98" spans="1:63" s="142" customFormat="1" ht="48" customHeight="1">
      <c r="A98" s="138"/>
      <c r="B98" s="139"/>
      <c r="C98" s="193" t="s">
        <v>160</v>
      </c>
      <c r="D98" s="193" t="s">
        <v>119</v>
      </c>
      <c r="E98" s="194" t="s">
        <v>161</v>
      </c>
      <c r="F98" s="195" t="s">
        <v>162</v>
      </c>
      <c r="G98" s="196" t="s">
        <v>154</v>
      </c>
      <c r="H98" s="82"/>
      <c r="I98" s="195" t="s">
        <v>123</v>
      </c>
      <c r="J98" s="139"/>
      <c r="K98" s="197" t="s">
        <v>3</v>
      </c>
      <c r="L98" s="198" t="s">
        <v>46</v>
      </c>
      <c r="M98" s="199"/>
      <c r="N98" s="200" t="e">
        <f>M98*#REF!</f>
        <v>#REF!</v>
      </c>
      <c r="O98" s="200">
        <v>0</v>
      </c>
      <c r="P98" s="200" t="e">
        <f>O98*#REF!</f>
        <v>#REF!</v>
      </c>
      <c r="Q98" s="200">
        <v>0</v>
      </c>
      <c r="R98" s="201" t="e">
        <f>Q98*#REF!</f>
        <v>#REF!</v>
      </c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P98" s="202" t="s">
        <v>124</v>
      </c>
      <c r="AR98" s="202" t="s">
        <v>119</v>
      </c>
      <c r="AS98" s="202" t="s">
        <v>75</v>
      </c>
      <c r="AW98" s="129" t="s">
        <v>125</v>
      </c>
      <c r="BC98" s="203" t="e">
        <f>IF(L98="základní",#REF!,0)</f>
        <v>#REF!</v>
      </c>
      <c r="BD98" s="203">
        <f>IF(L98="snížená",#REF!,0)</f>
        <v>0</v>
      </c>
      <c r="BE98" s="203">
        <f>IF(L98="zákl. přenesená",#REF!,0)</f>
        <v>0</v>
      </c>
      <c r="BF98" s="203">
        <f>IF(L98="sníž. přenesená",#REF!,0)</f>
        <v>0</v>
      </c>
      <c r="BG98" s="203">
        <f>IF(L98="nulová",#REF!,0)</f>
        <v>0</v>
      </c>
      <c r="BH98" s="129" t="s">
        <v>22</v>
      </c>
      <c r="BI98" s="203" t="e">
        <f>ROUND(H98*#REF!,2)</f>
        <v>#REF!</v>
      </c>
      <c r="BJ98" s="129" t="s">
        <v>124</v>
      </c>
      <c r="BK98" s="202" t="s">
        <v>163</v>
      </c>
    </row>
    <row r="99" spans="1:63" s="142" customFormat="1" ht="48" customHeight="1">
      <c r="A99" s="138"/>
      <c r="B99" s="139"/>
      <c r="C99" s="193" t="s">
        <v>164</v>
      </c>
      <c r="D99" s="193" t="s">
        <v>119</v>
      </c>
      <c r="E99" s="194" t="s">
        <v>165</v>
      </c>
      <c r="F99" s="195" t="s">
        <v>166</v>
      </c>
      <c r="G99" s="196" t="s">
        <v>154</v>
      </c>
      <c r="H99" s="82"/>
      <c r="I99" s="195" t="s">
        <v>123</v>
      </c>
      <c r="J99" s="139"/>
      <c r="K99" s="197" t="s">
        <v>3</v>
      </c>
      <c r="L99" s="198" t="s">
        <v>46</v>
      </c>
      <c r="M99" s="199"/>
      <c r="N99" s="200" t="e">
        <f>M99*#REF!</f>
        <v>#REF!</v>
      </c>
      <c r="O99" s="200">
        <v>0</v>
      </c>
      <c r="P99" s="200" t="e">
        <f>O99*#REF!</f>
        <v>#REF!</v>
      </c>
      <c r="Q99" s="200">
        <v>0</v>
      </c>
      <c r="R99" s="201" t="e">
        <f>Q99*#REF!</f>
        <v>#REF!</v>
      </c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P99" s="202" t="s">
        <v>124</v>
      </c>
      <c r="AR99" s="202" t="s">
        <v>119</v>
      </c>
      <c r="AS99" s="202" t="s">
        <v>75</v>
      </c>
      <c r="AW99" s="129" t="s">
        <v>125</v>
      </c>
      <c r="BC99" s="203" t="e">
        <f>IF(L99="základní",#REF!,0)</f>
        <v>#REF!</v>
      </c>
      <c r="BD99" s="203">
        <f>IF(L99="snížená",#REF!,0)</f>
        <v>0</v>
      </c>
      <c r="BE99" s="203">
        <f>IF(L99="zákl. přenesená",#REF!,0)</f>
        <v>0</v>
      </c>
      <c r="BF99" s="203">
        <f>IF(L99="sníž. přenesená",#REF!,0)</f>
        <v>0</v>
      </c>
      <c r="BG99" s="203">
        <f>IF(L99="nulová",#REF!,0)</f>
        <v>0</v>
      </c>
      <c r="BH99" s="129" t="s">
        <v>22</v>
      </c>
      <c r="BI99" s="203" t="e">
        <f>ROUND(H99*#REF!,2)</f>
        <v>#REF!</v>
      </c>
      <c r="BJ99" s="129" t="s">
        <v>124</v>
      </c>
      <c r="BK99" s="202" t="s">
        <v>167</v>
      </c>
    </row>
    <row r="100" spans="1:63" s="142" customFormat="1" ht="24" customHeight="1">
      <c r="A100" s="138"/>
      <c r="B100" s="139"/>
      <c r="C100" s="193" t="s">
        <v>168</v>
      </c>
      <c r="D100" s="193" t="s">
        <v>119</v>
      </c>
      <c r="E100" s="194" t="s">
        <v>169</v>
      </c>
      <c r="F100" s="195" t="s">
        <v>170</v>
      </c>
      <c r="G100" s="196" t="s">
        <v>122</v>
      </c>
      <c r="H100" s="82"/>
      <c r="I100" s="195" t="s">
        <v>123</v>
      </c>
      <c r="J100" s="139"/>
      <c r="K100" s="197" t="s">
        <v>3</v>
      </c>
      <c r="L100" s="198" t="s">
        <v>46</v>
      </c>
      <c r="M100" s="199"/>
      <c r="N100" s="200" t="e">
        <f>M100*#REF!</f>
        <v>#REF!</v>
      </c>
      <c r="O100" s="200">
        <v>0</v>
      </c>
      <c r="P100" s="200" t="e">
        <f>O100*#REF!</f>
        <v>#REF!</v>
      </c>
      <c r="Q100" s="200">
        <v>0</v>
      </c>
      <c r="R100" s="201" t="e">
        <f>Q100*#REF!</f>
        <v>#REF!</v>
      </c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P100" s="202" t="s">
        <v>124</v>
      </c>
      <c r="AR100" s="202" t="s">
        <v>119</v>
      </c>
      <c r="AS100" s="202" t="s">
        <v>75</v>
      </c>
      <c r="AW100" s="129" t="s">
        <v>125</v>
      </c>
      <c r="BC100" s="203" t="e">
        <f>IF(L100="základní",#REF!,0)</f>
        <v>#REF!</v>
      </c>
      <c r="BD100" s="203">
        <f>IF(L100="snížená",#REF!,0)</f>
        <v>0</v>
      </c>
      <c r="BE100" s="203">
        <f>IF(L100="zákl. přenesená",#REF!,0)</f>
        <v>0</v>
      </c>
      <c r="BF100" s="203">
        <f>IF(L100="sníž. přenesená",#REF!,0)</f>
        <v>0</v>
      </c>
      <c r="BG100" s="203">
        <f>IF(L100="nulová",#REF!,0)</f>
        <v>0</v>
      </c>
      <c r="BH100" s="129" t="s">
        <v>22</v>
      </c>
      <c r="BI100" s="203" t="e">
        <f>ROUND(H100*#REF!,2)</f>
        <v>#REF!</v>
      </c>
      <c r="BJ100" s="129" t="s">
        <v>124</v>
      </c>
      <c r="BK100" s="202" t="s">
        <v>171</v>
      </c>
    </row>
    <row r="101" spans="1:63" s="142" customFormat="1" ht="36" customHeight="1">
      <c r="A101" s="138"/>
      <c r="B101" s="139"/>
      <c r="C101" s="193" t="s">
        <v>172</v>
      </c>
      <c r="D101" s="193" t="s">
        <v>119</v>
      </c>
      <c r="E101" s="194" t="s">
        <v>173</v>
      </c>
      <c r="F101" s="195" t="s">
        <v>174</v>
      </c>
      <c r="G101" s="196" t="s">
        <v>122</v>
      </c>
      <c r="H101" s="82"/>
      <c r="I101" s="195" t="s">
        <v>123</v>
      </c>
      <c r="J101" s="139"/>
      <c r="K101" s="197" t="s">
        <v>3</v>
      </c>
      <c r="L101" s="198" t="s">
        <v>46</v>
      </c>
      <c r="M101" s="199"/>
      <c r="N101" s="200" t="e">
        <f>M101*#REF!</f>
        <v>#REF!</v>
      </c>
      <c r="O101" s="200">
        <v>0</v>
      </c>
      <c r="P101" s="200" t="e">
        <f>O101*#REF!</f>
        <v>#REF!</v>
      </c>
      <c r="Q101" s="200">
        <v>0</v>
      </c>
      <c r="R101" s="201" t="e">
        <f>Q101*#REF!</f>
        <v>#REF!</v>
      </c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P101" s="202" t="s">
        <v>124</v>
      </c>
      <c r="AR101" s="202" t="s">
        <v>119</v>
      </c>
      <c r="AS101" s="202" t="s">
        <v>75</v>
      </c>
      <c r="AW101" s="129" t="s">
        <v>125</v>
      </c>
      <c r="BC101" s="203" t="e">
        <f>IF(L101="základní",#REF!,0)</f>
        <v>#REF!</v>
      </c>
      <c r="BD101" s="203">
        <f>IF(L101="snížená",#REF!,0)</f>
        <v>0</v>
      </c>
      <c r="BE101" s="203">
        <f>IF(L101="zákl. přenesená",#REF!,0)</f>
        <v>0</v>
      </c>
      <c r="BF101" s="203">
        <f>IF(L101="sníž. přenesená",#REF!,0)</f>
        <v>0</v>
      </c>
      <c r="BG101" s="203">
        <f>IF(L101="nulová",#REF!,0)</f>
        <v>0</v>
      </c>
      <c r="BH101" s="129" t="s">
        <v>22</v>
      </c>
      <c r="BI101" s="203" t="e">
        <f>ROUND(H101*#REF!,2)</f>
        <v>#REF!</v>
      </c>
      <c r="BJ101" s="129" t="s">
        <v>124</v>
      </c>
      <c r="BK101" s="202" t="s">
        <v>175</v>
      </c>
    </row>
    <row r="102" spans="1:63" s="142" customFormat="1" ht="36" customHeight="1">
      <c r="A102" s="138"/>
      <c r="B102" s="139"/>
      <c r="C102" s="193" t="s">
        <v>176</v>
      </c>
      <c r="D102" s="193" t="s">
        <v>119</v>
      </c>
      <c r="E102" s="194" t="s">
        <v>177</v>
      </c>
      <c r="F102" s="195" t="s">
        <v>178</v>
      </c>
      <c r="G102" s="196" t="s">
        <v>122</v>
      </c>
      <c r="H102" s="82"/>
      <c r="I102" s="195" t="s">
        <v>123</v>
      </c>
      <c r="J102" s="139"/>
      <c r="K102" s="197" t="s">
        <v>3</v>
      </c>
      <c r="L102" s="198" t="s">
        <v>46</v>
      </c>
      <c r="M102" s="199"/>
      <c r="N102" s="200" t="e">
        <f>M102*#REF!</f>
        <v>#REF!</v>
      </c>
      <c r="O102" s="200">
        <v>0</v>
      </c>
      <c r="P102" s="200" t="e">
        <f>O102*#REF!</f>
        <v>#REF!</v>
      </c>
      <c r="Q102" s="200">
        <v>0</v>
      </c>
      <c r="R102" s="201" t="e">
        <f>Q102*#REF!</f>
        <v>#REF!</v>
      </c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P102" s="202" t="s">
        <v>124</v>
      </c>
      <c r="AR102" s="202" t="s">
        <v>119</v>
      </c>
      <c r="AS102" s="202" t="s">
        <v>75</v>
      </c>
      <c r="AW102" s="129" t="s">
        <v>125</v>
      </c>
      <c r="BC102" s="203" t="e">
        <f>IF(L102="základní",#REF!,0)</f>
        <v>#REF!</v>
      </c>
      <c r="BD102" s="203">
        <f>IF(L102="snížená",#REF!,0)</f>
        <v>0</v>
      </c>
      <c r="BE102" s="203">
        <f>IF(L102="zákl. přenesená",#REF!,0)</f>
        <v>0</v>
      </c>
      <c r="BF102" s="203">
        <f>IF(L102="sníž. přenesená",#REF!,0)</f>
        <v>0</v>
      </c>
      <c r="BG102" s="203">
        <f>IF(L102="nulová",#REF!,0)</f>
        <v>0</v>
      </c>
      <c r="BH102" s="129" t="s">
        <v>22</v>
      </c>
      <c r="BI102" s="203" t="e">
        <f>ROUND(H102*#REF!,2)</f>
        <v>#REF!</v>
      </c>
      <c r="BJ102" s="129" t="s">
        <v>124</v>
      </c>
      <c r="BK102" s="202" t="s">
        <v>179</v>
      </c>
    </row>
    <row r="103" spans="1:63" s="142" customFormat="1" ht="36" customHeight="1">
      <c r="A103" s="138"/>
      <c r="B103" s="139"/>
      <c r="C103" s="193" t="s">
        <v>180</v>
      </c>
      <c r="D103" s="193" t="s">
        <v>119</v>
      </c>
      <c r="E103" s="194" t="s">
        <v>181</v>
      </c>
      <c r="F103" s="195" t="s">
        <v>182</v>
      </c>
      <c r="G103" s="196" t="s">
        <v>122</v>
      </c>
      <c r="H103" s="82"/>
      <c r="I103" s="195" t="s">
        <v>123</v>
      </c>
      <c r="J103" s="139"/>
      <c r="K103" s="197" t="s">
        <v>3</v>
      </c>
      <c r="L103" s="198" t="s">
        <v>46</v>
      </c>
      <c r="M103" s="199"/>
      <c r="N103" s="200" t="e">
        <f>M103*#REF!</f>
        <v>#REF!</v>
      </c>
      <c r="O103" s="200">
        <v>0</v>
      </c>
      <c r="P103" s="200" t="e">
        <f>O103*#REF!</f>
        <v>#REF!</v>
      </c>
      <c r="Q103" s="200">
        <v>0</v>
      </c>
      <c r="R103" s="201" t="e">
        <f>Q103*#REF!</f>
        <v>#REF!</v>
      </c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P103" s="202" t="s">
        <v>124</v>
      </c>
      <c r="AR103" s="202" t="s">
        <v>119</v>
      </c>
      <c r="AS103" s="202" t="s">
        <v>75</v>
      </c>
      <c r="AW103" s="129" t="s">
        <v>125</v>
      </c>
      <c r="BC103" s="203" t="e">
        <f>IF(L103="základní",#REF!,0)</f>
        <v>#REF!</v>
      </c>
      <c r="BD103" s="203">
        <f>IF(L103="snížená",#REF!,0)</f>
        <v>0</v>
      </c>
      <c r="BE103" s="203">
        <f>IF(L103="zákl. přenesená",#REF!,0)</f>
        <v>0</v>
      </c>
      <c r="BF103" s="203">
        <f>IF(L103="sníž. přenesená",#REF!,0)</f>
        <v>0</v>
      </c>
      <c r="BG103" s="203">
        <f>IF(L103="nulová",#REF!,0)</f>
        <v>0</v>
      </c>
      <c r="BH103" s="129" t="s">
        <v>22</v>
      </c>
      <c r="BI103" s="203" t="e">
        <f>ROUND(H103*#REF!,2)</f>
        <v>#REF!</v>
      </c>
      <c r="BJ103" s="129" t="s">
        <v>124</v>
      </c>
      <c r="BK103" s="202" t="s">
        <v>183</v>
      </c>
    </row>
    <row r="104" spans="1:63" s="142" customFormat="1" ht="36" customHeight="1">
      <c r="A104" s="138"/>
      <c r="B104" s="139"/>
      <c r="C104" s="193" t="s">
        <v>184</v>
      </c>
      <c r="D104" s="193" t="s">
        <v>119</v>
      </c>
      <c r="E104" s="194" t="s">
        <v>185</v>
      </c>
      <c r="F104" s="195" t="s">
        <v>186</v>
      </c>
      <c r="G104" s="196" t="s">
        <v>122</v>
      </c>
      <c r="H104" s="82"/>
      <c r="I104" s="195" t="s">
        <v>123</v>
      </c>
      <c r="J104" s="139"/>
      <c r="K104" s="197" t="s">
        <v>3</v>
      </c>
      <c r="L104" s="198" t="s">
        <v>46</v>
      </c>
      <c r="M104" s="199"/>
      <c r="N104" s="200" t="e">
        <f>M104*#REF!</f>
        <v>#REF!</v>
      </c>
      <c r="O104" s="200">
        <v>0</v>
      </c>
      <c r="P104" s="200" t="e">
        <f>O104*#REF!</f>
        <v>#REF!</v>
      </c>
      <c r="Q104" s="200">
        <v>0</v>
      </c>
      <c r="R104" s="201" t="e">
        <f>Q104*#REF!</f>
        <v>#REF!</v>
      </c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P104" s="202" t="s">
        <v>124</v>
      </c>
      <c r="AR104" s="202" t="s">
        <v>119</v>
      </c>
      <c r="AS104" s="202" t="s">
        <v>75</v>
      </c>
      <c r="AW104" s="129" t="s">
        <v>125</v>
      </c>
      <c r="BC104" s="203" t="e">
        <f>IF(L104="základní",#REF!,0)</f>
        <v>#REF!</v>
      </c>
      <c r="BD104" s="203">
        <f>IF(L104="snížená",#REF!,0)</f>
        <v>0</v>
      </c>
      <c r="BE104" s="203">
        <f>IF(L104="zákl. přenesená",#REF!,0)</f>
        <v>0</v>
      </c>
      <c r="BF104" s="203">
        <f>IF(L104="sníž. přenesená",#REF!,0)</f>
        <v>0</v>
      </c>
      <c r="BG104" s="203">
        <f>IF(L104="nulová",#REF!,0)</f>
        <v>0</v>
      </c>
      <c r="BH104" s="129" t="s">
        <v>22</v>
      </c>
      <c r="BI104" s="203" t="e">
        <f>ROUND(H104*#REF!,2)</f>
        <v>#REF!</v>
      </c>
      <c r="BJ104" s="129" t="s">
        <v>124</v>
      </c>
      <c r="BK104" s="202" t="s">
        <v>187</v>
      </c>
    </row>
    <row r="105" spans="1:63" s="142" customFormat="1" ht="36" customHeight="1">
      <c r="A105" s="138"/>
      <c r="B105" s="139"/>
      <c r="C105" s="193" t="s">
        <v>188</v>
      </c>
      <c r="D105" s="193" t="s">
        <v>119</v>
      </c>
      <c r="E105" s="194" t="s">
        <v>189</v>
      </c>
      <c r="F105" s="195" t="s">
        <v>190</v>
      </c>
      <c r="G105" s="196" t="s">
        <v>122</v>
      </c>
      <c r="H105" s="82"/>
      <c r="I105" s="195" t="s">
        <v>123</v>
      </c>
      <c r="J105" s="139"/>
      <c r="K105" s="197" t="s">
        <v>3</v>
      </c>
      <c r="L105" s="198" t="s">
        <v>46</v>
      </c>
      <c r="M105" s="199"/>
      <c r="N105" s="200" t="e">
        <f>M105*#REF!</f>
        <v>#REF!</v>
      </c>
      <c r="O105" s="200">
        <v>0</v>
      </c>
      <c r="P105" s="200" t="e">
        <f>O105*#REF!</f>
        <v>#REF!</v>
      </c>
      <c r="Q105" s="200">
        <v>0</v>
      </c>
      <c r="R105" s="201" t="e">
        <f>Q105*#REF!</f>
        <v>#REF!</v>
      </c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P105" s="202" t="s">
        <v>124</v>
      </c>
      <c r="AR105" s="202" t="s">
        <v>119</v>
      </c>
      <c r="AS105" s="202" t="s">
        <v>75</v>
      </c>
      <c r="AW105" s="129" t="s">
        <v>125</v>
      </c>
      <c r="BC105" s="203" t="e">
        <f>IF(L105="základní",#REF!,0)</f>
        <v>#REF!</v>
      </c>
      <c r="BD105" s="203">
        <f>IF(L105="snížená",#REF!,0)</f>
        <v>0</v>
      </c>
      <c r="BE105" s="203">
        <f>IF(L105="zákl. přenesená",#REF!,0)</f>
        <v>0</v>
      </c>
      <c r="BF105" s="203">
        <f>IF(L105="sníž. přenesená",#REF!,0)</f>
        <v>0</v>
      </c>
      <c r="BG105" s="203">
        <f>IF(L105="nulová",#REF!,0)</f>
        <v>0</v>
      </c>
      <c r="BH105" s="129" t="s">
        <v>22</v>
      </c>
      <c r="BI105" s="203" t="e">
        <f>ROUND(H105*#REF!,2)</f>
        <v>#REF!</v>
      </c>
      <c r="BJ105" s="129" t="s">
        <v>124</v>
      </c>
      <c r="BK105" s="202" t="s">
        <v>191</v>
      </c>
    </row>
    <row r="106" spans="1:63" s="142" customFormat="1" ht="36" customHeight="1">
      <c r="A106" s="138"/>
      <c r="B106" s="139"/>
      <c r="C106" s="193" t="s">
        <v>192</v>
      </c>
      <c r="D106" s="193" t="s">
        <v>119</v>
      </c>
      <c r="E106" s="194" t="s">
        <v>193</v>
      </c>
      <c r="F106" s="195" t="s">
        <v>194</v>
      </c>
      <c r="G106" s="196" t="s">
        <v>122</v>
      </c>
      <c r="H106" s="82"/>
      <c r="I106" s="195" t="s">
        <v>123</v>
      </c>
      <c r="J106" s="139"/>
      <c r="K106" s="197" t="s">
        <v>3</v>
      </c>
      <c r="L106" s="198" t="s">
        <v>46</v>
      </c>
      <c r="M106" s="199"/>
      <c r="N106" s="200" t="e">
        <f>M106*#REF!</f>
        <v>#REF!</v>
      </c>
      <c r="O106" s="200">
        <v>0</v>
      </c>
      <c r="P106" s="200" t="e">
        <f>O106*#REF!</f>
        <v>#REF!</v>
      </c>
      <c r="Q106" s="200">
        <v>0</v>
      </c>
      <c r="R106" s="201" t="e">
        <f>Q106*#REF!</f>
        <v>#REF!</v>
      </c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P106" s="202" t="s">
        <v>124</v>
      </c>
      <c r="AR106" s="202" t="s">
        <v>119</v>
      </c>
      <c r="AS106" s="202" t="s">
        <v>75</v>
      </c>
      <c r="AW106" s="129" t="s">
        <v>125</v>
      </c>
      <c r="BC106" s="203" t="e">
        <f>IF(L106="základní",#REF!,0)</f>
        <v>#REF!</v>
      </c>
      <c r="BD106" s="203">
        <f>IF(L106="snížená",#REF!,0)</f>
        <v>0</v>
      </c>
      <c r="BE106" s="203">
        <f>IF(L106="zákl. přenesená",#REF!,0)</f>
        <v>0</v>
      </c>
      <c r="BF106" s="203">
        <f>IF(L106="sníž. přenesená",#REF!,0)</f>
        <v>0</v>
      </c>
      <c r="BG106" s="203">
        <f>IF(L106="nulová",#REF!,0)</f>
        <v>0</v>
      </c>
      <c r="BH106" s="129" t="s">
        <v>22</v>
      </c>
      <c r="BI106" s="203" t="e">
        <f>ROUND(H106*#REF!,2)</f>
        <v>#REF!</v>
      </c>
      <c r="BJ106" s="129" t="s">
        <v>124</v>
      </c>
      <c r="BK106" s="202" t="s">
        <v>195</v>
      </c>
    </row>
    <row r="107" spans="1:63" s="142" customFormat="1" ht="36" customHeight="1">
      <c r="A107" s="138"/>
      <c r="B107" s="139"/>
      <c r="C107" s="193" t="s">
        <v>196</v>
      </c>
      <c r="D107" s="193" t="s">
        <v>119</v>
      </c>
      <c r="E107" s="194" t="s">
        <v>197</v>
      </c>
      <c r="F107" s="195" t="s">
        <v>198</v>
      </c>
      <c r="G107" s="196" t="s">
        <v>122</v>
      </c>
      <c r="H107" s="82"/>
      <c r="I107" s="195" t="s">
        <v>123</v>
      </c>
      <c r="J107" s="139"/>
      <c r="K107" s="197" t="s">
        <v>3</v>
      </c>
      <c r="L107" s="198" t="s">
        <v>46</v>
      </c>
      <c r="M107" s="199"/>
      <c r="N107" s="200" t="e">
        <f>M107*#REF!</f>
        <v>#REF!</v>
      </c>
      <c r="O107" s="200">
        <v>0</v>
      </c>
      <c r="P107" s="200" t="e">
        <f>O107*#REF!</f>
        <v>#REF!</v>
      </c>
      <c r="Q107" s="200">
        <v>0</v>
      </c>
      <c r="R107" s="201" t="e">
        <f>Q107*#REF!</f>
        <v>#REF!</v>
      </c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P107" s="202" t="s">
        <v>124</v>
      </c>
      <c r="AR107" s="202" t="s">
        <v>119</v>
      </c>
      <c r="AS107" s="202" t="s">
        <v>75</v>
      </c>
      <c r="AW107" s="129" t="s">
        <v>125</v>
      </c>
      <c r="BC107" s="203" t="e">
        <f>IF(L107="základní",#REF!,0)</f>
        <v>#REF!</v>
      </c>
      <c r="BD107" s="203">
        <f>IF(L107="snížená",#REF!,0)</f>
        <v>0</v>
      </c>
      <c r="BE107" s="203">
        <f>IF(L107="zákl. přenesená",#REF!,0)</f>
        <v>0</v>
      </c>
      <c r="BF107" s="203">
        <f>IF(L107="sníž. přenesená",#REF!,0)</f>
        <v>0</v>
      </c>
      <c r="BG107" s="203">
        <f>IF(L107="nulová",#REF!,0)</f>
        <v>0</v>
      </c>
      <c r="BH107" s="129" t="s">
        <v>22</v>
      </c>
      <c r="BI107" s="203" t="e">
        <f>ROUND(H107*#REF!,2)</f>
        <v>#REF!</v>
      </c>
      <c r="BJ107" s="129" t="s">
        <v>124</v>
      </c>
      <c r="BK107" s="202" t="s">
        <v>199</v>
      </c>
    </row>
    <row r="108" spans="1:63" s="142" customFormat="1" ht="24" customHeight="1">
      <c r="A108" s="138"/>
      <c r="B108" s="139"/>
      <c r="C108" s="193" t="s">
        <v>200</v>
      </c>
      <c r="D108" s="193" t="s">
        <v>119</v>
      </c>
      <c r="E108" s="194" t="s">
        <v>201</v>
      </c>
      <c r="F108" s="195" t="s">
        <v>202</v>
      </c>
      <c r="G108" s="196" t="s">
        <v>203</v>
      </c>
      <c r="H108" s="82"/>
      <c r="I108" s="195" t="s">
        <v>123</v>
      </c>
      <c r="J108" s="139"/>
      <c r="K108" s="197" t="s">
        <v>3</v>
      </c>
      <c r="L108" s="198" t="s">
        <v>46</v>
      </c>
      <c r="M108" s="199"/>
      <c r="N108" s="200" t="e">
        <f>M108*#REF!</f>
        <v>#REF!</v>
      </c>
      <c r="O108" s="200">
        <v>0</v>
      </c>
      <c r="P108" s="200" t="e">
        <f>O108*#REF!</f>
        <v>#REF!</v>
      </c>
      <c r="Q108" s="200">
        <v>0</v>
      </c>
      <c r="R108" s="201" t="e">
        <f>Q108*#REF!</f>
        <v>#REF!</v>
      </c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P108" s="202" t="s">
        <v>124</v>
      </c>
      <c r="AR108" s="202" t="s">
        <v>119</v>
      </c>
      <c r="AS108" s="202" t="s">
        <v>75</v>
      </c>
      <c r="AW108" s="129" t="s">
        <v>125</v>
      </c>
      <c r="BC108" s="203" t="e">
        <f>IF(L108="základní",#REF!,0)</f>
        <v>#REF!</v>
      </c>
      <c r="BD108" s="203">
        <f>IF(L108="snížená",#REF!,0)</f>
        <v>0</v>
      </c>
      <c r="BE108" s="203">
        <f>IF(L108="zákl. přenesená",#REF!,0)</f>
        <v>0</v>
      </c>
      <c r="BF108" s="203">
        <f>IF(L108="sníž. přenesená",#REF!,0)</f>
        <v>0</v>
      </c>
      <c r="BG108" s="203">
        <f>IF(L108="nulová",#REF!,0)</f>
        <v>0</v>
      </c>
      <c r="BH108" s="129" t="s">
        <v>22</v>
      </c>
      <c r="BI108" s="203" t="e">
        <f>ROUND(H108*#REF!,2)</f>
        <v>#REF!</v>
      </c>
      <c r="BJ108" s="129" t="s">
        <v>124</v>
      </c>
      <c r="BK108" s="202" t="s">
        <v>204</v>
      </c>
    </row>
    <row r="109" spans="1:63" s="142" customFormat="1" ht="24" customHeight="1">
      <c r="A109" s="138"/>
      <c r="B109" s="139"/>
      <c r="C109" s="193" t="s">
        <v>205</v>
      </c>
      <c r="D109" s="193" t="s">
        <v>119</v>
      </c>
      <c r="E109" s="194" t="s">
        <v>206</v>
      </c>
      <c r="F109" s="195" t="s">
        <v>207</v>
      </c>
      <c r="G109" s="196" t="s">
        <v>122</v>
      </c>
      <c r="H109" s="82"/>
      <c r="I109" s="195" t="s">
        <v>123</v>
      </c>
      <c r="J109" s="139"/>
      <c r="K109" s="197" t="s">
        <v>3</v>
      </c>
      <c r="L109" s="198" t="s">
        <v>46</v>
      </c>
      <c r="M109" s="199"/>
      <c r="N109" s="200" t="e">
        <f>M109*#REF!</f>
        <v>#REF!</v>
      </c>
      <c r="O109" s="200">
        <v>0</v>
      </c>
      <c r="P109" s="200" t="e">
        <f>O109*#REF!</f>
        <v>#REF!</v>
      </c>
      <c r="Q109" s="200">
        <v>0</v>
      </c>
      <c r="R109" s="201" t="e">
        <f>Q109*#REF!</f>
        <v>#REF!</v>
      </c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P109" s="202" t="s">
        <v>124</v>
      </c>
      <c r="AR109" s="202" t="s">
        <v>119</v>
      </c>
      <c r="AS109" s="202" t="s">
        <v>75</v>
      </c>
      <c r="AW109" s="129" t="s">
        <v>125</v>
      </c>
      <c r="BC109" s="203" t="e">
        <f>IF(L109="základní",#REF!,0)</f>
        <v>#REF!</v>
      </c>
      <c r="BD109" s="203">
        <f>IF(L109="snížená",#REF!,0)</f>
        <v>0</v>
      </c>
      <c r="BE109" s="203">
        <f>IF(L109="zákl. přenesená",#REF!,0)</f>
        <v>0</v>
      </c>
      <c r="BF109" s="203">
        <f>IF(L109="sníž. přenesená",#REF!,0)</f>
        <v>0</v>
      </c>
      <c r="BG109" s="203">
        <f>IF(L109="nulová",#REF!,0)</f>
        <v>0</v>
      </c>
      <c r="BH109" s="129" t="s">
        <v>22</v>
      </c>
      <c r="BI109" s="203" t="e">
        <f>ROUND(H109*#REF!,2)</f>
        <v>#REF!</v>
      </c>
      <c r="BJ109" s="129" t="s">
        <v>124</v>
      </c>
      <c r="BK109" s="202" t="s">
        <v>208</v>
      </c>
    </row>
    <row r="110" spans="1:63" s="142" customFormat="1" ht="24" customHeight="1">
      <c r="A110" s="138"/>
      <c r="B110" s="139"/>
      <c r="C110" s="193" t="s">
        <v>209</v>
      </c>
      <c r="D110" s="193" t="s">
        <v>119</v>
      </c>
      <c r="E110" s="194" t="s">
        <v>210</v>
      </c>
      <c r="F110" s="195" t="s">
        <v>211</v>
      </c>
      <c r="G110" s="196" t="s">
        <v>122</v>
      </c>
      <c r="H110" s="82"/>
      <c r="I110" s="195" t="s">
        <v>123</v>
      </c>
      <c r="J110" s="139"/>
      <c r="K110" s="197" t="s">
        <v>3</v>
      </c>
      <c r="L110" s="198" t="s">
        <v>46</v>
      </c>
      <c r="M110" s="199"/>
      <c r="N110" s="200" t="e">
        <f>M110*#REF!</f>
        <v>#REF!</v>
      </c>
      <c r="O110" s="200">
        <v>0</v>
      </c>
      <c r="P110" s="200" t="e">
        <f>O110*#REF!</f>
        <v>#REF!</v>
      </c>
      <c r="Q110" s="200">
        <v>0</v>
      </c>
      <c r="R110" s="201" t="e">
        <f>Q110*#REF!</f>
        <v>#REF!</v>
      </c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P110" s="202" t="s">
        <v>124</v>
      </c>
      <c r="AR110" s="202" t="s">
        <v>119</v>
      </c>
      <c r="AS110" s="202" t="s">
        <v>75</v>
      </c>
      <c r="AW110" s="129" t="s">
        <v>125</v>
      </c>
      <c r="BC110" s="203" t="e">
        <f>IF(L110="základní",#REF!,0)</f>
        <v>#REF!</v>
      </c>
      <c r="BD110" s="203">
        <f>IF(L110="snížená",#REF!,0)</f>
        <v>0</v>
      </c>
      <c r="BE110" s="203">
        <f>IF(L110="zákl. přenesená",#REF!,0)</f>
        <v>0</v>
      </c>
      <c r="BF110" s="203">
        <f>IF(L110="sníž. přenesená",#REF!,0)</f>
        <v>0</v>
      </c>
      <c r="BG110" s="203">
        <f>IF(L110="nulová",#REF!,0)</f>
        <v>0</v>
      </c>
      <c r="BH110" s="129" t="s">
        <v>22</v>
      </c>
      <c r="BI110" s="203" t="e">
        <f>ROUND(H110*#REF!,2)</f>
        <v>#REF!</v>
      </c>
      <c r="BJ110" s="129" t="s">
        <v>124</v>
      </c>
      <c r="BK110" s="202" t="s">
        <v>212</v>
      </c>
    </row>
    <row r="111" spans="1:63" s="142" customFormat="1" ht="48" customHeight="1">
      <c r="A111" s="138"/>
      <c r="B111" s="139"/>
      <c r="C111" s="193" t="s">
        <v>213</v>
      </c>
      <c r="D111" s="193" t="s">
        <v>119</v>
      </c>
      <c r="E111" s="194" t="s">
        <v>214</v>
      </c>
      <c r="F111" s="195" t="s">
        <v>215</v>
      </c>
      <c r="G111" s="196" t="s">
        <v>122</v>
      </c>
      <c r="H111" s="82"/>
      <c r="I111" s="195" t="s">
        <v>123</v>
      </c>
      <c r="J111" s="139"/>
      <c r="K111" s="197" t="s">
        <v>3</v>
      </c>
      <c r="L111" s="198" t="s">
        <v>46</v>
      </c>
      <c r="M111" s="199"/>
      <c r="N111" s="200" t="e">
        <f>M111*#REF!</f>
        <v>#REF!</v>
      </c>
      <c r="O111" s="200">
        <v>0</v>
      </c>
      <c r="P111" s="200" t="e">
        <f>O111*#REF!</f>
        <v>#REF!</v>
      </c>
      <c r="Q111" s="200">
        <v>0</v>
      </c>
      <c r="R111" s="201" t="e">
        <f>Q111*#REF!</f>
        <v>#REF!</v>
      </c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P111" s="202" t="s">
        <v>124</v>
      </c>
      <c r="AR111" s="202" t="s">
        <v>119</v>
      </c>
      <c r="AS111" s="202" t="s">
        <v>75</v>
      </c>
      <c r="AW111" s="129" t="s">
        <v>125</v>
      </c>
      <c r="BC111" s="203" t="e">
        <f>IF(L111="základní",#REF!,0)</f>
        <v>#REF!</v>
      </c>
      <c r="BD111" s="203">
        <f>IF(L111="snížená",#REF!,0)</f>
        <v>0</v>
      </c>
      <c r="BE111" s="203">
        <f>IF(L111="zákl. přenesená",#REF!,0)</f>
        <v>0</v>
      </c>
      <c r="BF111" s="203">
        <f>IF(L111="sníž. přenesená",#REF!,0)</f>
        <v>0</v>
      </c>
      <c r="BG111" s="203">
        <f>IF(L111="nulová",#REF!,0)</f>
        <v>0</v>
      </c>
      <c r="BH111" s="129" t="s">
        <v>22</v>
      </c>
      <c r="BI111" s="203" t="e">
        <f>ROUND(H111*#REF!,2)</f>
        <v>#REF!</v>
      </c>
      <c r="BJ111" s="129" t="s">
        <v>124</v>
      </c>
      <c r="BK111" s="202" t="s">
        <v>216</v>
      </c>
    </row>
    <row r="112" spans="1:63" s="142" customFormat="1" ht="48" customHeight="1">
      <c r="A112" s="138"/>
      <c r="B112" s="139"/>
      <c r="C112" s="193" t="s">
        <v>217</v>
      </c>
      <c r="D112" s="193" t="s">
        <v>119</v>
      </c>
      <c r="E112" s="194" t="s">
        <v>218</v>
      </c>
      <c r="F112" s="195" t="s">
        <v>219</v>
      </c>
      <c r="G112" s="196" t="s">
        <v>122</v>
      </c>
      <c r="H112" s="82"/>
      <c r="I112" s="195" t="s">
        <v>123</v>
      </c>
      <c r="J112" s="139"/>
      <c r="K112" s="197" t="s">
        <v>3</v>
      </c>
      <c r="L112" s="198" t="s">
        <v>46</v>
      </c>
      <c r="M112" s="199"/>
      <c r="N112" s="200" t="e">
        <f>M112*#REF!</f>
        <v>#REF!</v>
      </c>
      <c r="O112" s="200">
        <v>0</v>
      </c>
      <c r="P112" s="200" t="e">
        <f>O112*#REF!</f>
        <v>#REF!</v>
      </c>
      <c r="Q112" s="200">
        <v>0</v>
      </c>
      <c r="R112" s="201" t="e">
        <f>Q112*#REF!</f>
        <v>#REF!</v>
      </c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P112" s="202" t="s">
        <v>124</v>
      </c>
      <c r="AR112" s="202" t="s">
        <v>119</v>
      </c>
      <c r="AS112" s="202" t="s">
        <v>75</v>
      </c>
      <c r="AW112" s="129" t="s">
        <v>125</v>
      </c>
      <c r="BC112" s="203" t="e">
        <f>IF(L112="základní",#REF!,0)</f>
        <v>#REF!</v>
      </c>
      <c r="BD112" s="203">
        <f>IF(L112="snížená",#REF!,0)</f>
        <v>0</v>
      </c>
      <c r="BE112" s="203">
        <f>IF(L112="zákl. přenesená",#REF!,0)</f>
        <v>0</v>
      </c>
      <c r="BF112" s="203">
        <f>IF(L112="sníž. přenesená",#REF!,0)</f>
        <v>0</v>
      </c>
      <c r="BG112" s="203">
        <f>IF(L112="nulová",#REF!,0)</f>
        <v>0</v>
      </c>
      <c r="BH112" s="129" t="s">
        <v>22</v>
      </c>
      <c r="BI112" s="203" t="e">
        <f>ROUND(H112*#REF!,2)</f>
        <v>#REF!</v>
      </c>
      <c r="BJ112" s="129" t="s">
        <v>124</v>
      </c>
      <c r="BK112" s="202" t="s">
        <v>220</v>
      </c>
    </row>
    <row r="113" spans="1:63" s="142" customFormat="1" ht="48" customHeight="1">
      <c r="A113" s="138"/>
      <c r="B113" s="139"/>
      <c r="C113" s="193" t="s">
        <v>221</v>
      </c>
      <c r="D113" s="193" t="s">
        <v>119</v>
      </c>
      <c r="E113" s="194" t="s">
        <v>222</v>
      </c>
      <c r="F113" s="195" t="s">
        <v>223</v>
      </c>
      <c r="G113" s="196" t="s">
        <v>122</v>
      </c>
      <c r="H113" s="82"/>
      <c r="I113" s="195" t="s">
        <v>123</v>
      </c>
      <c r="J113" s="139"/>
      <c r="K113" s="197" t="s">
        <v>3</v>
      </c>
      <c r="L113" s="198" t="s">
        <v>46</v>
      </c>
      <c r="M113" s="199"/>
      <c r="N113" s="200" t="e">
        <f>M113*#REF!</f>
        <v>#REF!</v>
      </c>
      <c r="O113" s="200">
        <v>0</v>
      </c>
      <c r="P113" s="200" t="e">
        <f>O113*#REF!</f>
        <v>#REF!</v>
      </c>
      <c r="Q113" s="200">
        <v>0</v>
      </c>
      <c r="R113" s="201" t="e">
        <f>Q113*#REF!</f>
        <v>#REF!</v>
      </c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P113" s="202" t="s">
        <v>124</v>
      </c>
      <c r="AR113" s="202" t="s">
        <v>119</v>
      </c>
      <c r="AS113" s="202" t="s">
        <v>75</v>
      </c>
      <c r="AW113" s="129" t="s">
        <v>125</v>
      </c>
      <c r="BC113" s="203" t="e">
        <f>IF(L113="základní",#REF!,0)</f>
        <v>#REF!</v>
      </c>
      <c r="BD113" s="203">
        <f>IF(L113="snížená",#REF!,0)</f>
        <v>0</v>
      </c>
      <c r="BE113" s="203">
        <f>IF(L113="zákl. přenesená",#REF!,0)</f>
        <v>0</v>
      </c>
      <c r="BF113" s="203">
        <f>IF(L113="sníž. přenesená",#REF!,0)</f>
        <v>0</v>
      </c>
      <c r="BG113" s="203">
        <f>IF(L113="nulová",#REF!,0)</f>
        <v>0</v>
      </c>
      <c r="BH113" s="129" t="s">
        <v>22</v>
      </c>
      <c r="BI113" s="203" t="e">
        <f>ROUND(H113*#REF!,2)</f>
        <v>#REF!</v>
      </c>
      <c r="BJ113" s="129" t="s">
        <v>124</v>
      </c>
      <c r="BK113" s="202" t="s">
        <v>224</v>
      </c>
    </row>
    <row r="114" spans="1:63" s="142" customFormat="1" ht="48" customHeight="1">
      <c r="A114" s="138"/>
      <c r="B114" s="139"/>
      <c r="C114" s="193" t="s">
        <v>225</v>
      </c>
      <c r="D114" s="193" t="s">
        <v>119</v>
      </c>
      <c r="E114" s="194" t="s">
        <v>226</v>
      </c>
      <c r="F114" s="195" t="s">
        <v>227</v>
      </c>
      <c r="G114" s="196" t="s">
        <v>122</v>
      </c>
      <c r="H114" s="82"/>
      <c r="I114" s="195" t="s">
        <v>123</v>
      </c>
      <c r="J114" s="139"/>
      <c r="K114" s="197" t="s">
        <v>3</v>
      </c>
      <c r="L114" s="198" t="s">
        <v>46</v>
      </c>
      <c r="M114" s="199"/>
      <c r="N114" s="200" t="e">
        <f>M114*#REF!</f>
        <v>#REF!</v>
      </c>
      <c r="O114" s="200">
        <v>0</v>
      </c>
      <c r="P114" s="200" t="e">
        <f>O114*#REF!</f>
        <v>#REF!</v>
      </c>
      <c r="Q114" s="200">
        <v>0</v>
      </c>
      <c r="R114" s="201" t="e">
        <f>Q114*#REF!</f>
        <v>#REF!</v>
      </c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P114" s="202" t="s">
        <v>124</v>
      </c>
      <c r="AR114" s="202" t="s">
        <v>119</v>
      </c>
      <c r="AS114" s="202" t="s">
        <v>75</v>
      </c>
      <c r="AW114" s="129" t="s">
        <v>125</v>
      </c>
      <c r="BC114" s="203" t="e">
        <f>IF(L114="základní",#REF!,0)</f>
        <v>#REF!</v>
      </c>
      <c r="BD114" s="203">
        <f>IF(L114="snížená",#REF!,0)</f>
        <v>0</v>
      </c>
      <c r="BE114" s="203">
        <f>IF(L114="zákl. přenesená",#REF!,0)</f>
        <v>0</v>
      </c>
      <c r="BF114" s="203">
        <f>IF(L114="sníž. přenesená",#REF!,0)</f>
        <v>0</v>
      </c>
      <c r="BG114" s="203">
        <f>IF(L114="nulová",#REF!,0)</f>
        <v>0</v>
      </c>
      <c r="BH114" s="129" t="s">
        <v>22</v>
      </c>
      <c r="BI114" s="203" t="e">
        <f>ROUND(H114*#REF!,2)</f>
        <v>#REF!</v>
      </c>
      <c r="BJ114" s="129" t="s">
        <v>124</v>
      </c>
      <c r="BK114" s="202" t="s">
        <v>228</v>
      </c>
    </row>
    <row r="115" spans="1:63" s="142" customFormat="1" ht="48" customHeight="1">
      <c r="A115" s="138"/>
      <c r="B115" s="139"/>
      <c r="C115" s="193" t="s">
        <v>229</v>
      </c>
      <c r="D115" s="193" t="s">
        <v>119</v>
      </c>
      <c r="E115" s="194" t="s">
        <v>230</v>
      </c>
      <c r="F115" s="195" t="s">
        <v>231</v>
      </c>
      <c r="G115" s="196" t="s">
        <v>122</v>
      </c>
      <c r="H115" s="82"/>
      <c r="I115" s="195" t="s">
        <v>123</v>
      </c>
      <c r="J115" s="139"/>
      <c r="K115" s="197" t="s">
        <v>3</v>
      </c>
      <c r="L115" s="198" t="s">
        <v>46</v>
      </c>
      <c r="M115" s="199"/>
      <c r="N115" s="200" t="e">
        <f>M115*#REF!</f>
        <v>#REF!</v>
      </c>
      <c r="O115" s="200">
        <v>0</v>
      </c>
      <c r="P115" s="200" t="e">
        <f>O115*#REF!</f>
        <v>#REF!</v>
      </c>
      <c r="Q115" s="200">
        <v>0</v>
      </c>
      <c r="R115" s="201" t="e">
        <f>Q115*#REF!</f>
        <v>#REF!</v>
      </c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P115" s="202" t="s">
        <v>124</v>
      </c>
      <c r="AR115" s="202" t="s">
        <v>119</v>
      </c>
      <c r="AS115" s="202" t="s">
        <v>75</v>
      </c>
      <c r="AW115" s="129" t="s">
        <v>125</v>
      </c>
      <c r="BC115" s="203" t="e">
        <f>IF(L115="základní",#REF!,0)</f>
        <v>#REF!</v>
      </c>
      <c r="BD115" s="203">
        <f>IF(L115="snížená",#REF!,0)</f>
        <v>0</v>
      </c>
      <c r="BE115" s="203">
        <f>IF(L115="zákl. přenesená",#REF!,0)</f>
        <v>0</v>
      </c>
      <c r="BF115" s="203">
        <f>IF(L115="sníž. přenesená",#REF!,0)</f>
        <v>0</v>
      </c>
      <c r="BG115" s="203">
        <f>IF(L115="nulová",#REF!,0)</f>
        <v>0</v>
      </c>
      <c r="BH115" s="129" t="s">
        <v>22</v>
      </c>
      <c r="BI115" s="203" t="e">
        <f>ROUND(H115*#REF!,2)</f>
        <v>#REF!</v>
      </c>
      <c r="BJ115" s="129" t="s">
        <v>124</v>
      </c>
      <c r="BK115" s="202" t="s">
        <v>232</v>
      </c>
    </row>
    <row r="116" spans="1:63" s="142" customFormat="1" ht="48" customHeight="1">
      <c r="A116" s="138"/>
      <c r="B116" s="139"/>
      <c r="C116" s="193" t="s">
        <v>233</v>
      </c>
      <c r="D116" s="193" t="s">
        <v>119</v>
      </c>
      <c r="E116" s="194" t="s">
        <v>234</v>
      </c>
      <c r="F116" s="195" t="s">
        <v>235</v>
      </c>
      <c r="G116" s="196" t="s">
        <v>122</v>
      </c>
      <c r="H116" s="82"/>
      <c r="I116" s="195" t="s">
        <v>123</v>
      </c>
      <c r="J116" s="139"/>
      <c r="K116" s="197" t="s">
        <v>3</v>
      </c>
      <c r="L116" s="198" t="s">
        <v>46</v>
      </c>
      <c r="M116" s="199"/>
      <c r="N116" s="200" t="e">
        <f>M116*#REF!</f>
        <v>#REF!</v>
      </c>
      <c r="O116" s="200">
        <v>0</v>
      </c>
      <c r="P116" s="200" t="e">
        <f>O116*#REF!</f>
        <v>#REF!</v>
      </c>
      <c r="Q116" s="200">
        <v>0</v>
      </c>
      <c r="R116" s="201" t="e">
        <f>Q116*#REF!</f>
        <v>#REF!</v>
      </c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P116" s="202" t="s">
        <v>124</v>
      </c>
      <c r="AR116" s="202" t="s">
        <v>119</v>
      </c>
      <c r="AS116" s="202" t="s">
        <v>75</v>
      </c>
      <c r="AW116" s="129" t="s">
        <v>125</v>
      </c>
      <c r="BC116" s="203" t="e">
        <f>IF(L116="základní",#REF!,0)</f>
        <v>#REF!</v>
      </c>
      <c r="BD116" s="203">
        <f>IF(L116="snížená",#REF!,0)</f>
        <v>0</v>
      </c>
      <c r="BE116" s="203">
        <f>IF(L116="zákl. přenesená",#REF!,0)</f>
        <v>0</v>
      </c>
      <c r="BF116" s="203">
        <f>IF(L116="sníž. přenesená",#REF!,0)</f>
        <v>0</v>
      </c>
      <c r="BG116" s="203">
        <f>IF(L116="nulová",#REF!,0)</f>
        <v>0</v>
      </c>
      <c r="BH116" s="129" t="s">
        <v>22</v>
      </c>
      <c r="BI116" s="203" t="e">
        <f>ROUND(H116*#REF!,2)</f>
        <v>#REF!</v>
      </c>
      <c r="BJ116" s="129" t="s">
        <v>124</v>
      </c>
      <c r="BK116" s="202" t="s">
        <v>236</v>
      </c>
    </row>
    <row r="117" spans="1:63" s="142" customFormat="1" ht="48" customHeight="1">
      <c r="A117" s="138"/>
      <c r="B117" s="139"/>
      <c r="C117" s="193" t="s">
        <v>237</v>
      </c>
      <c r="D117" s="193" t="s">
        <v>119</v>
      </c>
      <c r="E117" s="194" t="s">
        <v>238</v>
      </c>
      <c r="F117" s="195" t="s">
        <v>239</v>
      </c>
      <c r="G117" s="196" t="s">
        <v>122</v>
      </c>
      <c r="H117" s="82"/>
      <c r="I117" s="195" t="s">
        <v>123</v>
      </c>
      <c r="J117" s="139"/>
      <c r="K117" s="197" t="s">
        <v>3</v>
      </c>
      <c r="L117" s="198" t="s">
        <v>46</v>
      </c>
      <c r="M117" s="199"/>
      <c r="N117" s="200" t="e">
        <f>M117*#REF!</f>
        <v>#REF!</v>
      </c>
      <c r="O117" s="200">
        <v>0</v>
      </c>
      <c r="P117" s="200" t="e">
        <f>O117*#REF!</f>
        <v>#REF!</v>
      </c>
      <c r="Q117" s="200">
        <v>0</v>
      </c>
      <c r="R117" s="201" t="e">
        <f>Q117*#REF!</f>
        <v>#REF!</v>
      </c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P117" s="202" t="s">
        <v>124</v>
      </c>
      <c r="AR117" s="202" t="s">
        <v>119</v>
      </c>
      <c r="AS117" s="202" t="s">
        <v>75</v>
      </c>
      <c r="AW117" s="129" t="s">
        <v>125</v>
      </c>
      <c r="BC117" s="203" t="e">
        <f>IF(L117="základní",#REF!,0)</f>
        <v>#REF!</v>
      </c>
      <c r="BD117" s="203">
        <f>IF(L117="snížená",#REF!,0)</f>
        <v>0</v>
      </c>
      <c r="BE117" s="203">
        <f>IF(L117="zákl. přenesená",#REF!,0)</f>
        <v>0</v>
      </c>
      <c r="BF117" s="203">
        <f>IF(L117="sníž. přenesená",#REF!,0)</f>
        <v>0</v>
      </c>
      <c r="BG117" s="203">
        <f>IF(L117="nulová",#REF!,0)</f>
        <v>0</v>
      </c>
      <c r="BH117" s="129" t="s">
        <v>22</v>
      </c>
      <c r="BI117" s="203" t="e">
        <f>ROUND(H117*#REF!,2)</f>
        <v>#REF!</v>
      </c>
      <c r="BJ117" s="129" t="s">
        <v>124</v>
      </c>
      <c r="BK117" s="202" t="s">
        <v>240</v>
      </c>
    </row>
    <row r="118" spans="1:63" s="142" customFormat="1" ht="48" customHeight="1">
      <c r="A118" s="138"/>
      <c r="B118" s="139"/>
      <c r="C118" s="193" t="s">
        <v>241</v>
      </c>
      <c r="D118" s="193" t="s">
        <v>119</v>
      </c>
      <c r="E118" s="194" t="s">
        <v>242</v>
      </c>
      <c r="F118" s="195" t="s">
        <v>243</v>
      </c>
      <c r="G118" s="196" t="s">
        <v>122</v>
      </c>
      <c r="H118" s="82"/>
      <c r="I118" s="195" t="s">
        <v>123</v>
      </c>
      <c r="J118" s="139"/>
      <c r="K118" s="197" t="s">
        <v>3</v>
      </c>
      <c r="L118" s="198" t="s">
        <v>46</v>
      </c>
      <c r="M118" s="199"/>
      <c r="N118" s="200" t="e">
        <f>M118*#REF!</f>
        <v>#REF!</v>
      </c>
      <c r="O118" s="200">
        <v>0</v>
      </c>
      <c r="P118" s="200" t="e">
        <f>O118*#REF!</f>
        <v>#REF!</v>
      </c>
      <c r="Q118" s="200">
        <v>0</v>
      </c>
      <c r="R118" s="201" t="e">
        <f>Q118*#REF!</f>
        <v>#REF!</v>
      </c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P118" s="202" t="s">
        <v>124</v>
      </c>
      <c r="AR118" s="202" t="s">
        <v>119</v>
      </c>
      <c r="AS118" s="202" t="s">
        <v>75</v>
      </c>
      <c r="AW118" s="129" t="s">
        <v>125</v>
      </c>
      <c r="BC118" s="203" t="e">
        <f>IF(L118="základní",#REF!,0)</f>
        <v>#REF!</v>
      </c>
      <c r="BD118" s="203">
        <f>IF(L118="snížená",#REF!,0)</f>
        <v>0</v>
      </c>
      <c r="BE118" s="203">
        <f>IF(L118="zákl. přenesená",#REF!,0)</f>
        <v>0</v>
      </c>
      <c r="BF118" s="203">
        <f>IF(L118="sníž. přenesená",#REF!,0)</f>
        <v>0</v>
      </c>
      <c r="BG118" s="203">
        <f>IF(L118="nulová",#REF!,0)</f>
        <v>0</v>
      </c>
      <c r="BH118" s="129" t="s">
        <v>22</v>
      </c>
      <c r="BI118" s="203" t="e">
        <f>ROUND(H118*#REF!,2)</f>
        <v>#REF!</v>
      </c>
      <c r="BJ118" s="129" t="s">
        <v>124</v>
      </c>
      <c r="BK118" s="202" t="s">
        <v>244</v>
      </c>
    </row>
    <row r="119" spans="1:63" s="142" customFormat="1" ht="48" customHeight="1">
      <c r="A119" s="138"/>
      <c r="B119" s="139"/>
      <c r="C119" s="193" t="s">
        <v>245</v>
      </c>
      <c r="D119" s="193" t="s">
        <v>119</v>
      </c>
      <c r="E119" s="194" t="s">
        <v>246</v>
      </c>
      <c r="F119" s="195" t="s">
        <v>247</v>
      </c>
      <c r="G119" s="196" t="s">
        <v>122</v>
      </c>
      <c r="H119" s="82"/>
      <c r="I119" s="195" t="s">
        <v>123</v>
      </c>
      <c r="J119" s="139"/>
      <c r="K119" s="197" t="s">
        <v>3</v>
      </c>
      <c r="L119" s="198" t="s">
        <v>46</v>
      </c>
      <c r="M119" s="199"/>
      <c r="N119" s="200" t="e">
        <f>M119*#REF!</f>
        <v>#REF!</v>
      </c>
      <c r="O119" s="200">
        <v>0</v>
      </c>
      <c r="P119" s="200" t="e">
        <f>O119*#REF!</f>
        <v>#REF!</v>
      </c>
      <c r="Q119" s="200">
        <v>0</v>
      </c>
      <c r="R119" s="201" t="e">
        <f>Q119*#REF!</f>
        <v>#REF!</v>
      </c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P119" s="202" t="s">
        <v>124</v>
      </c>
      <c r="AR119" s="202" t="s">
        <v>119</v>
      </c>
      <c r="AS119" s="202" t="s">
        <v>75</v>
      </c>
      <c r="AW119" s="129" t="s">
        <v>125</v>
      </c>
      <c r="BC119" s="203" t="e">
        <f>IF(L119="základní",#REF!,0)</f>
        <v>#REF!</v>
      </c>
      <c r="BD119" s="203">
        <f>IF(L119="snížená",#REF!,0)</f>
        <v>0</v>
      </c>
      <c r="BE119" s="203">
        <f>IF(L119="zákl. přenesená",#REF!,0)</f>
        <v>0</v>
      </c>
      <c r="BF119" s="203">
        <f>IF(L119="sníž. přenesená",#REF!,0)</f>
        <v>0</v>
      </c>
      <c r="BG119" s="203">
        <f>IF(L119="nulová",#REF!,0)</f>
        <v>0</v>
      </c>
      <c r="BH119" s="129" t="s">
        <v>22</v>
      </c>
      <c r="BI119" s="203" t="e">
        <f>ROUND(H119*#REF!,2)</f>
        <v>#REF!</v>
      </c>
      <c r="BJ119" s="129" t="s">
        <v>124</v>
      </c>
      <c r="BK119" s="202" t="s">
        <v>248</v>
      </c>
    </row>
    <row r="120" spans="1:63" s="142" customFormat="1" ht="48" customHeight="1">
      <c r="A120" s="138"/>
      <c r="B120" s="139"/>
      <c r="C120" s="193" t="s">
        <v>249</v>
      </c>
      <c r="D120" s="193" t="s">
        <v>119</v>
      </c>
      <c r="E120" s="194" t="s">
        <v>250</v>
      </c>
      <c r="F120" s="195" t="s">
        <v>251</v>
      </c>
      <c r="G120" s="196" t="s">
        <v>122</v>
      </c>
      <c r="H120" s="82"/>
      <c r="I120" s="195" t="s">
        <v>123</v>
      </c>
      <c r="J120" s="139"/>
      <c r="K120" s="197" t="s">
        <v>3</v>
      </c>
      <c r="L120" s="198" t="s">
        <v>46</v>
      </c>
      <c r="M120" s="199"/>
      <c r="N120" s="200" t="e">
        <f>M120*#REF!</f>
        <v>#REF!</v>
      </c>
      <c r="O120" s="200">
        <v>0</v>
      </c>
      <c r="P120" s="200" t="e">
        <f>O120*#REF!</f>
        <v>#REF!</v>
      </c>
      <c r="Q120" s="200">
        <v>0</v>
      </c>
      <c r="R120" s="201" t="e">
        <f>Q120*#REF!</f>
        <v>#REF!</v>
      </c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P120" s="202" t="s">
        <v>124</v>
      </c>
      <c r="AR120" s="202" t="s">
        <v>119</v>
      </c>
      <c r="AS120" s="202" t="s">
        <v>75</v>
      </c>
      <c r="AW120" s="129" t="s">
        <v>125</v>
      </c>
      <c r="BC120" s="203" t="e">
        <f>IF(L120="základní",#REF!,0)</f>
        <v>#REF!</v>
      </c>
      <c r="BD120" s="203">
        <f>IF(L120="snížená",#REF!,0)</f>
        <v>0</v>
      </c>
      <c r="BE120" s="203">
        <f>IF(L120="zákl. přenesená",#REF!,0)</f>
        <v>0</v>
      </c>
      <c r="BF120" s="203">
        <f>IF(L120="sníž. přenesená",#REF!,0)</f>
        <v>0</v>
      </c>
      <c r="BG120" s="203">
        <f>IF(L120="nulová",#REF!,0)</f>
        <v>0</v>
      </c>
      <c r="BH120" s="129" t="s">
        <v>22</v>
      </c>
      <c r="BI120" s="203" t="e">
        <f>ROUND(H120*#REF!,2)</f>
        <v>#REF!</v>
      </c>
      <c r="BJ120" s="129" t="s">
        <v>124</v>
      </c>
      <c r="BK120" s="202" t="s">
        <v>252</v>
      </c>
    </row>
    <row r="121" spans="1:63" s="142" customFormat="1" ht="48" customHeight="1">
      <c r="A121" s="138"/>
      <c r="B121" s="139"/>
      <c r="C121" s="193" t="s">
        <v>253</v>
      </c>
      <c r="D121" s="193" t="s">
        <v>119</v>
      </c>
      <c r="E121" s="194" t="s">
        <v>254</v>
      </c>
      <c r="F121" s="195" t="s">
        <v>255</v>
      </c>
      <c r="G121" s="196" t="s">
        <v>122</v>
      </c>
      <c r="H121" s="82"/>
      <c r="I121" s="195" t="s">
        <v>123</v>
      </c>
      <c r="J121" s="139"/>
      <c r="K121" s="197" t="s">
        <v>3</v>
      </c>
      <c r="L121" s="198" t="s">
        <v>46</v>
      </c>
      <c r="M121" s="199"/>
      <c r="N121" s="200" t="e">
        <f>M121*#REF!</f>
        <v>#REF!</v>
      </c>
      <c r="O121" s="200">
        <v>0</v>
      </c>
      <c r="P121" s="200" t="e">
        <f>O121*#REF!</f>
        <v>#REF!</v>
      </c>
      <c r="Q121" s="200">
        <v>0</v>
      </c>
      <c r="R121" s="201" t="e">
        <f>Q121*#REF!</f>
        <v>#REF!</v>
      </c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P121" s="202" t="s">
        <v>124</v>
      </c>
      <c r="AR121" s="202" t="s">
        <v>119</v>
      </c>
      <c r="AS121" s="202" t="s">
        <v>75</v>
      </c>
      <c r="AW121" s="129" t="s">
        <v>125</v>
      </c>
      <c r="BC121" s="203" t="e">
        <f>IF(L121="základní",#REF!,0)</f>
        <v>#REF!</v>
      </c>
      <c r="BD121" s="203">
        <f>IF(L121="snížená",#REF!,0)</f>
        <v>0</v>
      </c>
      <c r="BE121" s="203">
        <f>IF(L121="zákl. přenesená",#REF!,0)</f>
        <v>0</v>
      </c>
      <c r="BF121" s="203">
        <f>IF(L121="sníž. přenesená",#REF!,0)</f>
        <v>0</v>
      </c>
      <c r="BG121" s="203">
        <f>IF(L121="nulová",#REF!,0)</f>
        <v>0</v>
      </c>
      <c r="BH121" s="129" t="s">
        <v>22</v>
      </c>
      <c r="BI121" s="203" t="e">
        <f>ROUND(H121*#REF!,2)</f>
        <v>#REF!</v>
      </c>
      <c r="BJ121" s="129" t="s">
        <v>124</v>
      </c>
      <c r="BK121" s="202" t="s">
        <v>256</v>
      </c>
    </row>
    <row r="122" spans="1:63" s="142" customFormat="1" ht="48" customHeight="1">
      <c r="A122" s="138"/>
      <c r="B122" s="139"/>
      <c r="C122" s="193" t="s">
        <v>257</v>
      </c>
      <c r="D122" s="193" t="s">
        <v>119</v>
      </c>
      <c r="E122" s="194" t="s">
        <v>258</v>
      </c>
      <c r="F122" s="195" t="s">
        <v>259</v>
      </c>
      <c r="G122" s="196" t="s">
        <v>122</v>
      </c>
      <c r="H122" s="82"/>
      <c r="I122" s="195" t="s">
        <v>123</v>
      </c>
      <c r="J122" s="139"/>
      <c r="K122" s="197" t="s">
        <v>3</v>
      </c>
      <c r="L122" s="198" t="s">
        <v>46</v>
      </c>
      <c r="M122" s="199"/>
      <c r="N122" s="200" t="e">
        <f>M122*#REF!</f>
        <v>#REF!</v>
      </c>
      <c r="O122" s="200">
        <v>0</v>
      </c>
      <c r="P122" s="200" t="e">
        <f>O122*#REF!</f>
        <v>#REF!</v>
      </c>
      <c r="Q122" s="200">
        <v>0</v>
      </c>
      <c r="R122" s="201" t="e">
        <f>Q122*#REF!</f>
        <v>#REF!</v>
      </c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P122" s="202" t="s">
        <v>124</v>
      </c>
      <c r="AR122" s="202" t="s">
        <v>119</v>
      </c>
      <c r="AS122" s="202" t="s">
        <v>75</v>
      </c>
      <c r="AW122" s="129" t="s">
        <v>125</v>
      </c>
      <c r="BC122" s="203" t="e">
        <f>IF(L122="základní",#REF!,0)</f>
        <v>#REF!</v>
      </c>
      <c r="BD122" s="203">
        <f>IF(L122="snížená",#REF!,0)</f>
        <v>0</v>
      </c>
      <c r="BE122" s="203">
        <f>IF(L122="zákl. přenesená",#REF!,0)</f>
        <v>0</v>
      </c>
      <c r="BF122" s="203">
        <f>IF(L122="sníž. přenesená",#REF!,0)</f>
        <v>0</v>
      </c>
      <c r="BG122" s="203">
        <f>IF(L122="nulová",#REF!,0)</f>
        <v>0</v>
      </c>
      <c r="BH122" s="129" t="s">
        <v>22</v>
      </c>
      <c r="BI122" s="203" t="e">
        <f>ROUND(H122*#REF!,2)</f>
        <v>#REF!</v>
      </c>
      <c r="BJ122" s="129" t="s">
        <v>124</v>
      </c>
      <c r="BK122" s="202" t="s">
        <v>260</v>
      </c>
    </row>
    <row r="123" spans="1:63" s="142" customFormat="1" ht="48" customHeight="1">
      <c r="A123" s="138"/>
      <c r="B123" s="139"/>
      <c r="C123" s="193" t="s">
        <v>261</v>
      </c>
      <c r="D123" s="193" t="s">
        <v>119</v>
      </c>
      <c r="E123" s="194" t="s">
        <v>262</v>
      </c>
      <c r="F123" s="195" t="s">
        <v>263</v>
      </c>
      <c r="G123" s="196" t="s">
        <v>122</v>
      </c>
      <c r="H123" s="82"/>
      <c r="I123" s="195" t="s">
        <v>123</v>
      </c>
      <c r="J123" s="139"/>
      <c r="K123" s="197" t="s">
        <v>3</v>
      </c>
      <c r="L123" s="198" t="s">
        <v>46</v>
      </c>
      <c r="M123" s="199"/>
      <c r="N123" s="200" t="e">
        <f>M123*#REF!</f>
        <v>#REF!</v>
      </c>
      <c r="O123" s="200">
        <v>0</v>
      </c>
      <c r="P123" s="200" t="e">
        <f>O123*#REF!</f>
        <v>#REF!</v>
      </c>
      <c r="Q123" s="200">
        <v>0</v>
      </c>
      <c r="R123" s="201" t="e">
        <f>Q123*#REF!</f>
        <v>#REF!</v>
      </c>
      <c r="S123" s="138"/>
      <c r="T123" s="138"/>
      <c r="U123" s="138"/>
      <c r="V123" s="138"/>
      <c r="W123" s="138"/>
      <c r="X123" s="138"/>
      <c r="Y123" s="138"/>
      <c r="Z123" s="138"/>
      <c r="AA123" s="138"/>
      <c r="AB123" s="138"/>
      <c r="AC123" s="138"/>
      <c r="AP123" s="202" t="s">
        <v>124</v>
      </c>
      <c r="AR123" s="202" t="s">
        <v>119</v>
      </c>
      <c r="AS123" s="202" t="s">
        <v>75</v>
      </c>
      <c r="AW123" s="129" t="s">
        <v>125</v>
      </c>
      <c r="BC123" s="203" t="e">
        <f>IF(L123="základní",#REF!,0)</f>
        <v>#REF!</v>
      </c>
      <c r="BD123" s="203">
        <f>IF(L123="snížená",#REF!,0)</f>
        <v>0</v>
      </c>
      <c r="BE123" s="203">
        <f>IF(L123="zákl. přenesená",#REF!,0)</f>
        <v>0</v>
      </c>
      <c r="BF123" s="203">
        <f>IF(L123="sníž. přenesená",#REF!,0)</f>
        <v>0</v>
      </c>
      <c r="BG123" s="203">
        <f>IF(L123="nulová",#REF!,0)</f>
        <v>0</v>
      </c>
      <c r="BH123" s="129" t="s">
        <v>22</v>
      </c>
      <c r="BI123" s="203" t="e">
        <f>ROUND(H123*#REF!,2)</f>
        <v>#REF!</v>
      </c>
      <c r="BJ123" s="129" t="s">
        <v>124</v>
      </c>
      <c r="BK123" s="202" t="s">
        <v>264</v>
      </c>
    </row>
    <row r="124" spans="1:63" s="142" customFormat="1" ht="48" customHeight="1">
      <c r="A124" s="138"/>
      <c r="B124" s="139"/>
      <c r="C124" s="193" t="s">
        <v>265</v>
      </c>
      <c r="D124" s="193" t="s">
        <v>119</v>
      </c>
      <c r="E124" s="194" t="s">
        <v>266</v>
      </c>
      <c r="F124" s="195" t="s">
        <v>267</v>
      </c>
      <c r="G124" s="196" t="s">
        <v>122</v>
      </c>
      <c r="H124" s="82"/>
      <c r="I124" s="195" t="s">
        <v>123</v>
      </c>
      <c r="J124" s="139"/>
      <c r="K124" s="197" t="s">
        <v>3</v>
      </c>
      <c r="L124" s="198" t="s">
        <v>46</v>
      </c>
      <c r="M124" s="199"/>
      <c r="N124" s="200" t="e">
        <f>M124*#REF!</f>
        <v>#REF!</v>
      </c>
      <c r="O124" s="200">
        <v>0</v>
      </c>
      <c r="P124" s="200" t="e">
        <f>O124*#REF!</f>
        <v>#REF!</v>
      </c>
      <c r="Q124" s="200">
        <v>0</v>
      </c>
      <c r="R124" s="201" t="e">
        <f>Q124*#REF!</f>
        <v>#REF!</v>
      </c>
      <c r="S124" s="138"/>
      <c r="T124" s="138"/>
      <c r="U124" s="138"/>
      <c r="V124" s="138"/>
      <c r="W124" s="138"/>
      <c r="X124" s="138"/>
      <c r="Y124" s="138"/>
      <c r="Z124" s="138"/>
      <c r="AA124" s="138"/>
      <c r="AB124" s="138"/>
      <c r="AC124" s="138"/>
      <c r="AP124" s="202" t="s">
        <v>124</v>
      </c>
      <c r="AR124" s="202" t="s">
        <v>119</v>
      </c>
      <c r="AS124" s="202" t="s">
        <v>75</v>
      </c>
      <c r="AW124" s="129" t="s">
        <v>125</v>
      </c>
      <c r="BC124" s="203" t="e">
        <f>IF(L124="základní",#REF!,0)</f>
        <v>#REF!</v>
      </c>
      <c r="BD124" s="203">
        <f>IF(L124="snížená",#REF!,0)</f>
        <v>0</v>
      </c>
      <c r="BE124" s="203">
        <f>IF(L124="zákl. přenesená",#REF!,0)</f>
        <v>0</v>
      </c>
      <c r="BF124" s="203">
        <f>IF(L124="sníž. přenesená",#REF!,0)</f>
        <v>0</v>
      </c>
      <c r="BG124" s="203">
        <f>IF(L124="nulová",#REF!,0)</f>
        <v>0</v>
      </c>
      <c r="BH124" s="129" t="s">
        <v>22</v>
      </c>
      <c r="BI124" s="203" t="e">
        <f>ROUND(H124*#REF!,2)</f>
        <v>#REF!</v>
      </c>
      <c r="BJ124" s="129" t="s">
        <v>124</v>
      </c>
      <c r="BK124" s="202" t="s">
        <v>268</v>
      </c>
    </row>
    <row r="125" spans="1:63" s="142" customFormat="1" ht="24" customHeight="1">
      <c r="A125" s="138"/>
      <c r="B125" s="139"/>
      <c r="C125" s="193" t="s">
        <v>269</v>
      </c>
      <c r="D125" s="193" t="s">
        <v>119</v>
      </c>
      <c r="E125" s="194" t="s">
        <v>270</v>
      </c>
      <c r="F125" s="195" t="s">
        <v>271</v>
      </c>
      <c r="G125" s="196" t="s">
        <v>122</v>
      </c>
      <c r="H125" s="82"/>
      <c r="I125" s="195" t="s">
        <v>123</v>
      </c>
      <c r="J125" s="139"/>
      <c r="K125" s="197" t="s">
        <v>3</v>
      </c>
      <c r="L125" s="198" t="s">
        <v>46</v>
      </c>
      <c r="M125" s="199"/>
      <c r="N125" s="200" t="e">
        <f>M125*#REF!</f>
        <v>#REF!</v>
      </c>
      <c r="O125" s="200">
        <v>0</v>
      </c>
      <c r="P125" s="200" t="e">
        <f>O125*#REF!</f>
        <v>#REF!</v>
      </c>
      <c r="Q125" s="200">
        <v>0</v>
      </c>
      <c r="R125" s="201" t="e">
        <f>Q125*#REF!</f>
        <v>#REF!</v>
      </c>
      <c r="S125" s="138"/>
      <c r="T125" s="138"/>
      <c r="U125" s="138"/>
      <c r="V125" s="138"/>
      <c r="W125" s="138"/>
      <c r="X125" s="138"/>
      <c r="Y125" s="138"/>
      <c r="Z125" s="138"/>
      <c r="AA125" s="138"/>
      <c r="AB125" s="138"/>
      <c r="AC125" s="138"/>
      <c r="AP125" s="202" t="s">
        <v>124</v>
      </c>
      <c r="AR125" s="202" t="s">
        <v>119</v>
      </c>
      <c r="AS125" s="202" t="s">
        <v>75</v>
      </c>
      <c r="AW125" s="129" t="s">
        <v>125</v>
      </c>
      <c r="BC125" s="203" t="e">
        <f>IF(L125="základní",#REF!,0)</f>
        <v>#REF!</v>
      </c>
      <c r="BD125" s="203">
        <f>IF(L125="snížená",#REF!,0)</f>
        <v>0</v>
      </c>
      <c r="BE125" s="203">
        <f>IF(L125="zákl. přenesená",#REF!,0)</f>
        <v>0</v>
      </c>
      <c r="BF125" s="203">
        <f>IF(L125="sníž. přenesená",#REF!,0)</f>
        <v>0</v>
      </c>
      <c r="BG125" s="203">
        <f>IF(L125="nulová",#REF!,0)</f>
        <v>0</v>
      </c>
      <c r="BH125" s="129" t="s">
        <v>22</v>
      </c>
      <c r="BI125" s="203" t="e">
        <f>ROUND(H125*#REF!,2)</f>
        <v>#REF!</v>
      </c>
      <c r="BJ125" s="129" t="s">
        <v>124</v>
      </c>
      <c r="BK125" s="202" t="s">
        <v>272</v>
      </c>
    </row>
    <row r="126" spans="1:63" s="142" customFormat="1" ht="24" customHeight="1">
      <c r="A126" s="138"/>
      <c r="B126" s="139"/>
      <c r="C126" s="193" t="s">
        <v>273</v>
      </c>
      <c r="D126" s="193" t="s">
        <v>119</v>
      </c>
      <c r="E126" s="194" t="s">
        <v>274</v>
      </c>
      <c r="F126" s="195" t="s">
        <v>275</v>
      </c>
      <c r="G126" s="196" t="s">
        <v>154</v>
      </c>
      <c r="H126" s="82"/>
      <c r="I126" s="195" t="s">
        <v>123</v>
      </c>
      <c r="J126" s="139"/>
      <c r="K126" s="197" t="s">
        <v>3</v>
      </c>
      <c r="L126" s="198" t="s">
        <v>46</v>
      </c>
      <c r="M126" s="199"/>
      <c r="N126" s="200" t="e">
        <f>M126*#REF!</f>
        <v>#REF!</v>
      </c>
      <c r="O126" s="200">
        <v>0</v>
      </c>
      <c r="P126" s="200" t="e">
        <f>O126*#REF!</f>
        <v>#REF!</v>
      </c>
      <c r="Q126" s="200">
        <v>0</v>
      </c>
      <c r="R126" s="201" t="e">
        <f>Q126*#REF!</f>
        <v>#REF!</v>
      </c>
      <c r="S126" s="138"/>
      <c r="T126" s="138"/>
      <c r="U126" s="138"/>
      <c r="V126" s="138"/>
      <c r="W126" s="138"/>
      <c r="X126" s="138"/>
      <c r="Y126" s="138"/>
      <c r="Z126" s="138"/>
      <c r="AA126" s="138"/>
      <c r="AB126" s="138"/>
      <c r="AC126" s="138"/>
      <c r="AP126" s="202" t="s">
        <v>124</v>
      </c>
      <c r="AR126" s="202" t="s">
        <v>119</v>
      </c>
      <c r="AS126" s="202" t="s">
        <v>75</v>
      </c>
      <c r="AW126" s="129" t="s">
        <v>125</v>
      </c>
      <c r="BC126" s="203" t="e">
        <f>IF(L126="základní",#REF!,0)</f>
        <v>#REF!</v>
      </c>
      <c r="BD126" s="203">
        <f>IF(L126="snížená",#REF!,0)</f>
        <v>0</v>
      </c>
      <c r="BE126" s="203">
        <f>IF(L126="zákl. přenesená",#REF!,0)</f>
        <v>0</v>
      </c>
      <c r="BF126" s="203">
        <f>IF(L126="sníž. přenesená",#REF!,0)</f>
        <v>0</v>
      </c>
      <c r="BG126" s="203">
        <f>IF(L126="nulová",#REF!,0)</f>
        <v>0</v>
      </c>
      <c r="BH126" s="129" t="s">
        <v>22</v>
      </c>
      <c r="BI126" s="203" t="e">
        <f>ROUND(H126*#REF!,2)</f>
        <v>#REF!</v>
      </c>
      <c r="BJ126" s="129" t="s">
        <v>124</v>
      </c>
      <c r="BK126" s="202" t="s">
        <v>276</v>
      </c>
    </row>
    <row r="127" spans="1:63" s="142" customFormat="1" ht="48" customHeight="1">
      <c r="A127" s="138"/>
      <c r="B127" s="139"/>
      <c r="C127" s="193" t="s">
        <v>277</v>
      </c>
      <c r="D127" s="193" t="s">
        <v>119</v>
      </c>
      <c r="E127" s="194" t="s">
        <v>278</v>
      </c>
      <c r="F127" s="195" t="s">
        <v>279</v>
      </c>
      <c r="G127" s="196" t="s">
        <v>122</v>
      </c>
      <c r="H127" s="82"/>
      <c r="I127" s="195" t="s">
        <v>123</v>
      </c>
      <c r="J127" s="139"/>
      <c r="K127" s="197" t="s">
        <v>3</v>
      </c>
      <c r="L127" s="198" t="s">
        <v>46</v>
      </c>
      <c r="M127" s="199"/>
      <c r="N127" s="200" t="e">
        <f>M127*#REF!</f>
        <v>#REF!</v>
      </c>
      <c r="O127" s="200">
        <v>0</v>
      </c>
      <c r="P127" s="200" t="e">
        <f>O127*#REF!</f>
        <v>#REF!</v>
      </c>
      <c r="Q127" s="200">
        <v>0</v>
      </c>
      <c r="R127" s="201" t="e">
        <f>Q127*#REF!</f>
        <v>#REF!</v>
      </c>
      <c r="S127" s="138"/>
      <c r="T127" s="138"/>
      <c r="U127" s="138"/>
      <c r="V127" s="138"/>
      <c r="W127" s="138"/>
      <c r="X127" s="138"/>
      <c r="Y127" s="138"/>
      <c r="Z127" s="138"/>
      <c r="AA127" s="138"/>
      <c r="AB127" s="138"/>
      <c r="AC127" s="138"/>
      <c r="AP127" s="202" t="s">
        <v>124</v>
      </c>
      <c r="AR127" s="202" t="s">
        <v>119</v>
      </c>
      <c r="AS127" s="202" t="s">
        <v>75</v>
      </c>
      <c r="AW127" s="129" t="s">
        <v>125</v>
      </c>
      <c r="BC127" s="203" t="e">
        <f>IF(L127="základní",#REF!,0)</f>
        <v>#REF!</v>
      </c>
      <c r="BD127" s="203">
        <f>IF(L127="snížená",#REF!,0)</f>
        <v>0</v>
      </c>
      <c r="BE127" s="203">
        <f>IF(L127="zákl. přenesená",#REF!,0)</f>
        <v>0</v>
      </c>
      <c r="BF127" s="203">
        <f>IF(L127="sníž. přenesená",#REF!,0)</f>
        <v>0</v>
      </c>
      <c r="BG127" s="203">
        <f>IF(L127="nulová",#REF!,0)</f>
        <v>0</v>
      </c>
      <c r="BH127" s="129" t="s">
        <v>22</v>
      </c>
      <c r="BI127" s="203" t="e">
        <f>ROUND(H127*#REF!,2)</f>
        <v>#REF!</v>
      </c>
      <c r="BJ127" s="129" t="s">
        <v>124</v>
      </c>
      <c r="BK127" s="202" t="s">
        <v>280</v>
      </c>
    </row>
    <row r="128" spans="1:63" s="142" customFormat="1" ht="48" customHeight="1">
      <c r="A128" s="138"/>
      <c r="B128" s="139"/>
      <c r="C128" s="193" t="s">
        <v>281</v>
      </c>
      <c r="D128" s="193" t="s">
        <v>119</v>
      </c>
      <c r="E128" s="194" t="s">
        <v>282</v>
      </c>
      <c r="F128" s="195" t="s">
        <v>283</v>
      </c>
      <c r="G128" s="196" t="s">
        <v>122</v>
      </c>
      <c r="H128" s="82"/>
      <c r="I128" s="195" t="s">
        <v>123</v>
      </c>
      <c r="J128" s="139"/>
      <c r="K128" s="197" t="s">
        <v>3</v>
      </c>
      <c r="L128" s="198" t="s">
        <v>46</v>
      </c>
      <c r="M128" s="199"/>
      <c r="N128" s="200" t="e">
        <f>M128*#REF!</f>
        <v>#REF!</v>
      </c>
      <c r="O128" s="200">
        <v>0</v>
      </c>
      <c r="P128" s="200" t="e">
        <f>O128*#REF!</f>
        <v>#REF!</v>
      </c>
      <c r="Q128" s="200">
        <v>0</v>
      </c>
      <c r="R128" s="201" t="e">
        <f>Q128*#REF!</f>
        <v>#REF!</v>
      </c>
      <c r="S128" s="138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P128" s="202" t="s">
        <v>124</v>
      </c>
      <c r="AR128" s="202" t="s">
        <v>119</v>
      </c>
      <c r="AS128" s="202" t="s">
        <v>75</v>
      </c>
      <c r="AW128" s="129" t="s">
        <v>125</v>
      </c>
      <c r="BC128" s="203" t="e">
        <f>IF(L128="základní",#REF!,0)</f>
        <v>#REF!</v>
      </c>
      <c r="BD128" s="203">
        <f>IF(L128="snížená",#REF!,0)</f>
        <v>0</v>
      </c>
      <c r="BE128" s="203">
        <f>IF(L128="zákl. přenesená",#REF!,0)</f>
        <v>0</v>
      </c>
      <c r="BF128" s="203">
        <f>IF(L128="sníž. přenesená",#REF!,0)</f>
        <v>0</v>
      </c>
      <c r="BG128" s="203">
        <f>IF(L128="nulová",#REF!,0)</f>
        <v>0</v>
      </c>
      <c r="BH128" s="129" t="s">
        <v>22</v>
      </c>
      <c r="BI128" s="203" t="e">
        <f>ROUND(H128*#REF!,2)</f>
        <v>#REF!</v>
      </c>
      <c r="BJ128" s="129" t="s">
        <v>124</v>
      </c>
      <c r="BK128" s="202" t="s">
        <v>284</v>
      </c>
    </row>
    <row r="129" spans="1:63" s="142" customFormat="1" ht="48" customHeight="1">
      <c r="A129" s="138"/>
      <c r="B129" s="139"/>
      <c r="C129" s="193" t="s">
        <v>285</v>
      </c>
      <c r="D129" s="193" t="s">
        <v>119</v>
      </c>
      <c r="E129" s="194" t="s">
        <v>286</v>
      </c>
      <c r="F129" s="195" t="s">
        <v>287</v>
      </c>
      <c r="G129" s="196" t="s">
        <v>122</v>
      </c>
      <c r="H129" s="82"/>
      <c r="I129" s="195" t="s">
        <v>123</v>
      </c>
      <c r="J129" s="139"/>
      <c r="K129" s="197" t="s">
        <v>3</v>
      </c>
      <c r="L129" s="198" t="s">
        <v>46</v>
      </c>
      <c r="M129" s="199"/>
      <c r="N129" s="200" t="e">
        <f>M129*#REF!</f>
        <v>#REF!</v>
      </c>
      <c r="O129" s="200">
        <v>0</v>
      </c>
      <c r="P129" s="200" t="e">
        <f>O129*#REF!</f>
        <v>#REF!</v>
      </c>
      <c r="Q129" s="200">
        <v>0</v>
      </c>
      <c r="R129" s="201" t="e">
        <f>Q129*#REF!</f>
        <v>#REF!</v>
      </c>
      <c r="S129" s="138"/>
      <c r="T129" s="138"/>
      <c r="U129" s="138"/>
      <c r="V129" s="138"/>
      <c r="W129" s="138"/>
      <c r="X129" s="138"/>
      <c r="Y129" s="138"/>
      <c r="Z129" s="138"/>
      <c r="AA129" s="138"/>
      <c r="AB129" s="138"/>
      <c r="AC129" s="138"/>
      <c r="AP129" s="202" t="s">
        <v>124</v>
      </c>
      <c r="AR129" s="202" t="s">
        <v>119</v>
      </c>
      <c r="AS129" s="202" t="s">
        <v>75</v>
      </c>
      <c r="AW129" s="129" t="s">
        <v>125</v>
      </c>
      <c r="BC129" s="203" t="e">
        <f>IF(L129="základní",#REF!,0)</f>
        <v>#REF!</v>
      </c>
      <c r="BD129" s="203">
        <f>IF(L129="snížená",#REF!,0)</f>
        <v>0</v>
      </c>
      <c r="BE129" s="203">
        <f>IF(L129="zákl. přenesená",#REF!,0)</f>
        <v>0</v>
      </c>
      <c r="BF129" s="203">
        <f>IF(L129="sníž. přenesená",#REF!,0)</f>
        <v>0</v>
      </c>
      <c r="BG129" s="203">
        <f>IF(L129="nulová",#REF!,0)</f>
        <v>0</v>
      </c>
      <c r="BH129" s="129" t="s">
        <v>22</v>
      </c>
      <c r="BI129" s="203" t="e">
        <f>ROUND(H129*#REF!,2)</f>
        <v>#REF!</v>
      </c>
      <c r="BJ129" s="129" t="s">
        <v>124</v>
      </c>
      <c r="BK129" s="202" t="s">
        <v>288</v>
      </c>
    </row>
    <row r="130" spans="1:63" s="142" customFormat="1" ht="48" customHeight="1">
      <c r="A130" s="138"/>
      <c r="B130" s="139"/>
      <c r="C130" s="193" t="s">
        <v>289</v>
      </c>
      <c r="D130" s="193" t="s">
        <v>119</v>
      </c>
      <c r="E130" s="194" t="s">
        <v>290</v>
      </c>
      <c r="F130" s="195" t="s">
        <v>291</v>
      </c>
      <c r="G130" s="196" t="s">
        <v>122</v>
      </c>
      <c r="H130" s="82"/>
      <c r="I130" s="195" t="s">
        <v>123</v>
      </c>
      <c r="J130" s="139"/>
      <c r="K130" s="197" t="s">
        <v>3</v>
      </c>
      <c r="L130" s="198" t="s">
        <v>46</v>
      </c>
      <c r="M130" s="199"/>
      <c r="N130" s="200" t="e">
        <f>M130*#REF!</f>
        <v>#REF!</v>
      </c>
      <c r="O130" s="200">
        <v>0</v>
      </c>
      <c r="P130" s="200" t="e">
        <f>O130*#REF!</f>
        <v>#REF!</v>
      </c>
      <c r="Q130" s="200">
        <v>0</v>
      </c>
      <c r="R130" s="201" t="e">
        <f>Q130*#REF!</f>
        <v>#REF!</v>
      </c>
      <c r="S130" s="138"/>
      <c r="T130" s="138"/>
      <c r="U130" s="138"/>
      <c r="V130" s="138"/>
      <c r="W130" s="138"/>
      <c r="X130" s="138"/>
      <c r="Y130" s="138"/>
      <c r="Z130" s="138"/>
      <c r="AA130" s="138"/>
      <c r="AB130" s="138"/>
      <c r="AC130" s="138"/>
      <c r="AP130" s="202" t="s">
        <v>124</v>
      </c>
      <c r="AR130" s="202" t="s">
        <v>119</v>
      </c>
      <c r="AS130" s="202" t="s">
        <v>75</v>
      </c>
      <c r="AW130" s="129" t="s">
        <v>125</v>
      </c>
      <c r="BC130" s="203" t="e">
        <f>IF(L130="základní",#REF!,0)</f>
        <v>#REF!</v>
      </c>
      <c r="BD130" s="203">
        <f>IF(L130="snížená",#REF!,0)</f>
        <v>0</v>
      </c>
      <c r="BE130" s="203">
        <f>IF(L130="zákl. přenesená",#REF!,0)</f>
        <v>0</v>
      </c>
      <c r="BF130" s="203">
        <f>IF(L130="sníž. přenesená",#REF!,0)</f>
        <v>0</v>
      </c>
      <c r="BG130" s="203">
        <f>IF(L130="nulová",#REF!,0)</f>
        <v>0</v>
      </c>
      <c r="BH130" s="129" t="s">
        <v>22</v>
      </c>
      <c r="BI130" s="203" t="e">
        <f>ROUND(H130*#REF!,2)</f>
        <v>#REF!</v>
      </c>
      <c r="BJ130" s="129" t="s">
        <v>124</v>
      </c>
      <c r="BK130" s="202" t="s">
        <v>292</v>
      </c>
    </row>
    <row r="131" spans="1:63" s="142" customFormat="1" ht="48" customHeight="1">
      <c r="A131" s="138"/>
      <c r="B131" s="139"/>
      <c r="C131" s="193" t="s">
        <v>293</v>
      </c>
      <c r="D131" s="193" t="s">
        <v>119</v>
      </c>
      <c r="E131" s="194" t="s">
        <v>294</v>
      </c>
      <c r="F131" s="195" t="s">
        <v>295</v>
      </c>
      <c r="G131" s="196" t="s">
        <v>122</v>
      </c>
      <c r="H131" s="82"/>
      <c r="I131" s="195" t="s">
        <v>123</v>
      </c>
      <c r="J131" s="139"/>
      <c r="K131" s="197" t="s">
        <v>3</v>
      </c>
      <c r="L131" s="198" t="s">
        <v>46</v>
      </c>
      <c r="M131" s="199"/>
      <c r="N131" s="200" t="e">
        <f>M131*#REF!</f>
        <v>#REF!</v>
      </c>
      <c r="O131" s="200">
        <v>0</v>
      </c>
      <c r="P131" s="200" t="e">
        <f>O131*#REF!</f>
        <v>#REF!</v>
      </c>
      <c r="Q131" s="200">
        <v>0</v>
      </c>
      <c r="R131" s="201" t="e">
        <f>Q131*#REF!</f>
        <v>#REF!</v>
      </c>
      <c r="S131" s="138"/>
      <c r="T131" s="138"/>
      <c r="U131" s="138"/>
      <c r="V131" s="138"/>
      <c r="W131" s="138"/>
      <c r="X131" s="138"/>
      <c r="Y131" s="138"/>
      <c r="Z131" s="138"/>
      <c r="AA131" s="138"/>
      <c r="AB131" s="138"/>
      <c r="AC131" s="138"/>
      <c r="AP131" s="202" t="s">
        <v>124</v>
      </c>
      <c r="AR131" s="202" t="s">
        <v>119</v>
      </c>
      <c r="AS131" s="202" t="s">
        <v>75</v>
      </c>
      <c r="AW131" s="129" t="s">
        <v>125</v>
      </c>
      <c r="BC131" s="203" t="e">
        <f>IF(L131="základní",#REF!,0)</f>
        <v>#REF!</v>
      </c>
      <c r="BD131" s="203">
        <f>IF(L131="snížená",#REF!,0)</f>
        <v>0</v>
      </c>
      <c r="BE131" s="203">
        <f>IF(L131="zákl. přenesená",#REF!,0)</f>
        <v>0</v>
      </c>
      <c r="BF131" s="203">
        <f>IF(L131="sníž. přenesená",#REF!,0)</f>
        <v>0</v>
      </c>
      <c r="BG131" s="203">
        <f>IF(L131="nulová",#REF!,0)</f>
        <v>0</v>
      </c>
      <c r="BH131" s="129" t="s">
        <v>22</v>
      </c>
      <c r="BI131" s="203" t="e">
        <f>ROUND(H131*#REF!,2)</f>
        <v>#REF!</v>
      </c>
      <c r="BJ131" s="129" t="s">
        <v>124</v>
      </c>
      <c r="BK131" s="202" t="s">
        <v>296</v>
      </c>
    </row>
    <row r="132" spans="1:63" s="142" customFormat="1" ht="48" customHeight="1">
      <c r="A132" s="138"/>
      <c r="B132" s="139"/>
      <c r="C132" s="193" t="s">
        <v>297</v>
      </c>
      <c r="D132" s="193" t="s">
        <v>119</v>
      </c>
      <c r="E132" s="194" t="s">
        <v>298</v>
      </c>
      <c r="F132" s="195" t="s">
        <v>299</v>
      </c>
      <c r="G132" s="196" t="s">
        <v>122</v>
      </c>
      <c r="H132" s="82"/>
      <c r="I132" s="195" t="s">
        <v>123</v>
      </c>
      <c r="J132" s="139"/>
      <c r="K132" s="197" t="s">
        <v>3</v>
      </c>
      <c r="L132" s="198" t="s">
        <v>46</v>
      </c>
      <c r="M132" s="199"/>
      <c r="N132" s="200" t="e">
        <f>M132*#REF!</f>
        <v>#REF!</v>
      </c>
      <c r="O132" s="200">
        <v>0</v>
      </c>
      <c r="P132" s="200" t="e">
        <f>O132*#REF!</f>
        <v>#REF!</v>
      </c>
      <c r="Q132" s="200">
        <v>0</v>
      </c>
      <c r="R132" s="201" t="e">
        <f>Q132*#REF!</f>
        <v>#REF!</v>
      </c>
      <c r="S132" s="138"/>
      <c r="T132" s="138"/>
      <c r="U132" s="138"/>
      <c r="V132" s="138"/>
      <c r="W132" s="138"/>
      <c r="X132" s="138"/>
      <c r="Y132" s="138"/>
      <c r="Z132" s="138"/>
      <c r="AA132" s="138"/>
      <c r="AB132" s="138"/>
      <c r="AC132" s="138"/>
      <c r="AP132" s="202" t="s">
        <v>124</v>
      </c>
      <c r="AR132" s="202" t="s">
        <v>119</v>
      </c>
      <c r="AS132" s="202" t="s">
        <v>75</v>
      </c>
      <c r="AW132" s="129" t="s">
        <v>125</v>
      </c>
      <c r="BC132" s="203" t="e">
        <f>IF(L132="základní",#REF!,0)</f>
        <v>#REF!</v>
      </c>
      <c r="BD132" s="203">
        <f>IF(L132="snížená",#REF!,0)</f>
        <v>0</v>
      </c>
      <c r="BE132" s="203">
        <f>IF(L132="zákl. přenesená",#REF!,0)</f>
        <v>0</v>
      </c>
      <c r="BF132" s="203">
        <f>IF(L132="sníž. přenesená",#REF!,0)</f>
        <v>0</v>
      </c>
      <c r="BG132" s="203">
        <f>IF(L132="nulová",#REF!,0)</f>
        <v>0</v>
      </c>
      <c r="BH132" s="129" t="s">
        <v>22</v>
      </c>
      <c r="BI132" s="203" t="e">
        <f>ROUND(H132*#REF!,2)</f>
        <v>#REF!</v>
      </c>
      <c r="BJ132" s="129" t="s">
        <v>124</v>
      </c>
      <c r="BK132" s="202" t="s">
        <v>300</v>
      </c>
    </row>
    <row r="133" spans="1:63" s="142" customFormat="1" ht="24" customHeight="1">
      <c r="A133" s="138"/>
      <c r="B133" s="139"/>
      <c r="C133" s="193" t="s">
        <v>301</v>
      </c>
      <c r="D133" s="193" t="s">
        <v>119</v>
      </c>
      <c r="E133" s="194" t="s">
        <v>302</v>
      </c>
      <c r="F133" s="195" t="s">
        <v>303</v>
      </c>
      <c r="G133" s="196" t="s">
        <v>122</v>
      </c>
      <c r="H133" s="82"/>
      <c r="I133" s="195" t="s">
        <v>123</v>
      </c>
      <c r="J133" s="139"/>
      <c r="K133" s="197" t="s">
        <v>3</v>
      </c>
      <c r="L133" s="198" t="s">
        <v>46</v>
      </c>
      <c r="M133" s="199"/>
      <c r="N133" s="200" t="e">
        <f>M133*#REF!</f>
        <v>#REF!</v>
      </c>
      <c r="O133" s="200">
        <v>0</v>
      </c>
      <c r="P133" s="200" t="e">
        <f>O133*#REF!</f>
        <v>#REF!</v>
      </c>
      <c r="Q133" s="200">
        <v>0</v>
      </c>
      <c r="R133" s="201" t="e">
        <f>Q133*#REF!</f>
        <v>#REF!</v>
      </c>
      <c r="S133" s="138"/>
      <c r="T133" s="138"/>
      <c r="U133" s="138"/>
      <c r="V133" s="138"/>
      <c r="W133" s="138"/>
      <c r="X133" s="138"/>
      <c r="Y133" s="138"/>
      <c r="Z133" s="138"/>
      <c r="AA133" s="138"/>
      <c r="AB133" s="138"/>
      <c r="AC133" s="138"/>
      <c r="AP133" s="202" t="s">
        <v>124</v>
      </c>
      <c r="AR133" s="202" t="s">
        <v>119</v>
      </c>
      <c r="AS133" s="202" t="s">
        <v>75</v>
      </c>
      <c r="AW133" s="129" t="s">
        <v>125</v>
      </c>
      <c r="BC133" s="203" t="e">
        <f>IF(L133="základní",#REF!,0)</f>
        <v>#REF!</v>
      </c>
      <c r="BD133" s="203">
        <f>IF(L133="snížená",#REF!,0)</f>
        <v>0</v>
      </c>
      <c r="BE133" s="203">
        <f>IF(L133="zákl. přenesená",#REF!,0)</f>
        <v>0</v>
      </c>
      <c r="BF133" s="203">
        <f>IF(L133="sníž. přenesená",#REF!,0)</f>
        <v>0</v>
      </c>
      <c r="BG133" s="203">
        <f>IF(L133="nulová",#REF!,0)</f>
        <v>0</v>
      </c>
      <c r="BH133" s="129" t="s">
        <v>22</v>
      </c>
      <c r="BI133" s="203" t="e">
        <f>ROUND(H133*#REF!,2)</f>
        <v>#REF!</v>
      </c>
      <c r="BJ133" s="129" t="s">
        <v>124</v>
      </c>
      <c r="BK133" s="202" t="s">
        <v>304</v>
      </c>
    </row>
    <row r="134" spans="1:63" s="142" customFormat="1" ht="24" customHeight="1">
      <c r="A134" s="138"/>
      <c r="B134" s="139"/>
      <c r="C134" s="193" t="s">
        <v>305</v>
      </c>
      <c r="D134" s="193" t="s">
        <v>119</v>
      </c>
      <c r="E134" s="194" t="s">
        <v>306</v>
      </c>
      <c r="F134" s="195" t="s">
        <v>307</v>
      </c>
      <c r="G134" s="196" t="s">
        <v>122</v>
      </c>
      <c r="H134" s="82"/>
      <c r="I134" s="195" t="s">
        <v>123</v>
      </c>
      <c r="J134" s="139"/>
      <c r="K134" s="197" t="s">
        <v>3</v>
      </c>
      <c r="L134" s="198" t="s">
        <v>46</v>
      </c>
      <c r="M134" s="199"/>
      <c r="N134" s="200" t="e">
        <f>M134*#REF!</f>
        <v>#REF!</v>
      </c>
      <c r="O134" s="200">
        <v>0</v>
      </c>
      <c r="P134" s="200" t="e">
        <f>O134*#REF!</f>
        <v>#REF!</v>
      </c>
      <c r="Q134" s="200">
        <v>0</v>
      </c>
      <c r="R134" s="201" t="e">
        <f>Q134*#REF!</f>
        <v>#REF!</v>
      </c>
      <c r="S134" s="138"/>
      <c r="T134" s="138"/>
      <c r="U134" s="138"/>
      <c r="V134" s="138"/>
      <c r="W134" s="138"/>
      <c r="X134" s="138"/>
      <c r="Y134" s="138"/>
      <c r="Z134" s="138"/>
      <c r="AA134" s="138"/>
      <c r="AB134" s="138"/>
      <c r="AC134" s="138"/>
      <c r="AP134" s="202" t="s">
        <v>124</v>
      </c>
      <c r="AR134" s="202" t="s">
        <v>119</v>
      </c>
      <c r="AS134" s="202" t="s">
        <v>75</v>
      </c>
      <c r="AW134" s="129" t="s">
        <v>125</v>
      </c>
      <c r="BC134" s="203" t="e">
        <f>IF(L134="základní",#REF!,0)</f>
        <v>#REF!</v>
      </c>
      <c r="BD134" s="203">
        <f>IF(L134="snížená",#REF!,0)</f>
        <v>0</v>
      </c>
      <c r="BE134" s="203">
        <f>IF(L134="zákl. přenesená",#REF!,0)</f>
        <v>0</v>
      </c>
      <c r="BF134" s="203">
        <f>IF(L134="sníž. přenesená",#REF!,0)</f>
        <v>0</v>
      </c>
      <c r="BG134" s="203">
        <f>IF(L134="nulová",#REF!,0)</f>
        <v>0</v>
      </c>
      <c r="BH134" s="129" t="s">
        <v>22</v>
      </c>
      <c r="BI134" s="203" t="e">
        <f>ROUND(H134*#REF!,2)</f>
        <v>#REF!</v>
      </c>
      <c r="BJ134" s="129" t="s">
        <v>124</v>
      </c>
      <c r="BK134" s="202" t="s">
        <v>308</v>
      </c>
    </row>
    <row r="135" spans="1:63" s="142" customFormat="1" ht="24" customHeight="1">
      <c r="A135" s="138"/>
      <c r="B135" s="139"/>
      <c r="C135" s="193" t="s">
        <v>309</v>
      </c>
      <c r="D135" s="193" t="s">
        <v>119</v>
      </c>
      <c r="E135" s="194" t="s">
        <v>310</v>
      </c>
      <c r="F135" s="195" t="s">
        <v>311</v>
      </c>
      <c r="G135" s="196" t="s">
        <v>122</v>
      </c>
      <c r="H135" s="82"/>
      <c r="I135" s="195" t="s">
        <v>123</v>
      </c>
      <c r="J135" s="139"/>
      <c r="K135" s="197" t="s">
        <v>3</v>
      </c>
      <c r="L135" s="198" t="s">
        <v>46</v>
      </c>
      <c r="M135" s="199"/>
      <c r="N135" s="200" t="e">
        <f>M135*#REF!</f>
        <v>#REF!</v>
      </c>
      <c r="O135" s="200">
        <v>0</v>
      </c>
      <c r="P135" s="200" t="e">
        <f>O135*#REF!</f>
        <v>#REF!</v>
      </c>
      <c r="Q135" s="200">
        <v>0</v>
      </c>
      <c r="R135" s="201" t="e">
        <f>Q135*#REF!</f>
        <v>#REF!</v>
      </c>
      <c r="S135" s="138"/>
      <c r="T135" s="138"/>
      <c r="U135" s="138"/>
      <c r="V135" s="138"/>
      <c r="W135" s="138"/>
      <c r="X135" s="138"/>
      <c r="Y135" s="138"/>
      <c r="Z135" s="138"/>
      <c r="AA135" s="138"/>
      <c r="AB135" s="138"/>
      <c r="AC135" s="138"/>
      <c r="AP135" s="202" t="s">
        <v>124</v>
      </c>
      <c r="AR135" s="202" t="s">
        <v>119</v>
      </c>
      <c r="AS135" s="202" t="s">
        <v>75</v>
      </c>
      <c r="AW135" s="129" t="s">
        <v>125</v>
      </c>
      <c r="BC135" s="203" t="e">
        <f>IF(L135="základní",#REF!,0)</f>
        <v>#REF!</v>
      </c>
      <c r="BD135" s="203">
        <f>IF(L135="snížená",#REF!,0)</f>
        <v>0</v>
      </c>
      <c r="BE135" s="203">
        <f>IF(L135="zákl. přenesená",#REF!,0)</f>
        <v>0</v>
      </c>
      <c r="BF135" s="203">
        <f>IF(L135="sníž. přenesená",#REF!,0)</f>
        <v>0</v>
      </c>
      <c r="BG135" s="203">
        <f>IF(L135="nulová",#REF!,0)</f>
        <v>0</v>
      </c>
      <c r="BH135" s="129" t="s">
        <v>22</v>
      </c>
      <c r="BI135" s="203" t="e">
        <f>ROUND(H135*#REF!,2)</f>
        <v>#REF!</v>
      </c>
      <c r="BJ135" s="129" t="s">
        <v>124</v>
      </c>
      <c r="BK135" s="202" t="s">
        <v>312</v>
      </c>
    </row>
    <row r="136" spans="1:63" s="142" customFormat="1" ht="24" customHeight="1">
      <c r="A136" s="138"/>
      <c r="B136" s="139"/>
      <c r="C136" s="193" t="s">
        <v>313</v>
      </c>
      <c r="D136" s="193" t="s">
        <v>119</v>
      </c>
      <c r="E136" s="194" t="s">
        <v>314</v>
      </c>
      <c r="F136" s="195" t="s">
        <v>315</v>
      </c>
      <c r="G136" s="196" t="s">
        <v>122</v>
      </c>
      <c r="H136" s="82"/>
      <c r="I136" s="195" t="s">
        <v>123</v>
      </c>
      <c r="J136" s="139"/>
      <c r="K136" s="197" t="s">
        <v>3</v>
      </c>
      <c r="L136" s="198" t="s">
        <v>46</v>
      </c>
      <c r="M136" s="199"/>
      <c r="N136" s="200" t="e">
        <f>M136*#REF!</f>
        <v>#REF!</v>
      </c>
      <c r="O136" s="200">
        <v>0</v>
      </c>
      <c r="P136" s="200" t="e">
        <f>O136*#REF!</f>
        <v>#REF!</v>
      </c>
      <c r="Q136" s="200">
        <v>0</v>
      </c>
      <c r="R136" s="201" t="e">
        <f>Q136*#REF!</f>
        <v>#REF!</v>
      </c>
      <c r="S136" s="138"/>
      <c r="T136" s="138"/>
      <c r="U136" s="138"/>
      <c r="V136" s="138"/>
      <c r="W136" s="138"/>
      <c r="X136" s="138"/>
      <c r="Y136" s="138"/>
      <c r="Z136" s="138"/>
      <c r="AA136" s="138"/>
      <c r="AB136" s="138"/>
      <c r="AC136" s="138"/>
      <c r="AP136" s="202" t="s">
        <v>124</v>
      </c>
      <c r="AR136" s="202" t="s">
        <v>119</v>
      </c>
      <c r="AS136" s="202" t="s">
        <v>75</v>
      </c>
      <c r="AW136" s="129" t="s">
        <v>125</v>
      </c>
      <c r="BC136" s="203" t="e">
        <f>IF(L136="základní",#REF!,0)</f>
        <v>#REF!</v>
      </c>
      <c r="BD136" s="203">
        <f>IF(L136="snížená",#REF!,0)</f>
        <v>0</v>
      </c>
      <c r="BE136" s="203">
        <f>IF(L136="zákl. přenesená",#REF!,0)</f>
        <v>0</v>
      </c>
      <c r="BF136" s="203">
        <f>IF(L136="sníž. přenesená",#REF!,0)</f>
        <v>0</v>
      </c>
      <c r="BG136" s="203">
        <f>IF(L136="nulová",#REF!,0)</f>
        <v>0</v>
      </c>
      <c r="BH136" s="129" t="s">
        <v>22</v>
      </c>
      <c r="BI136" s="203" t="e">
        <f>ROUND(H136*#REF!,2)</f>
        <v>#REF!</v>
      </c>
      <c r="BJ136" s="129" t="s">
        <v>124</v>
      </c>
      <c r="BK136" s="202" t="s">
        <v>316</v>
      </c>
    </row>
    <row r="137" spans="1:63" s="142" customFormat="1" ht="24" customHeight="1">
      <c r="A137" s="138"/>
      <c r="B137" s="139"/>
      <c r="C137" s="193" t="s">
        <v>317</v>
      </c>
      <c r="D137" s="193" t="s">
        <v>119</v>
      </c>
      <c r="E137" s="194" t="s">
        <v>318</v>
      </c>
      <c r="F137" s="195" t="s">
        <v>319</v>
      </c>
      <c r="G137" s="196" t="s">
        <v>122</v>
      </c>
      <c r="H137" s="82"/>
      <c r="I137" s="195" t="s">
        <v>123</v>
      </c>
      <c r="J137" s="139"/>
      <c r="K137" s="197" t="s">
        <v>3</v>
      </c>
      <c r="L137" s="198" t="s">
        <v>46</v>
      </c>
      <c r="M137" s="199"/>
      <c r="N137" s="200" t="e">
        <f>M137*#REF!</f>
        <v>#REF!</v>
      </c>
      <c r="O137" s="200">
        <v>0</v>
      </c>
      <c r="P137" s="200" t="e">
        <f>O137*#REF!</f>
        <v>#REF!</v>
      </c>
      <c r="Q137" s="200">
        <v>0</v>
      </c>
      <c r="R137" s="201" t="e">
        <f>Q137*#REF!</f>
        <v>#REF!</v>
      </c>
      <c r="S137" s="138"/>
      <c r="T137" s="138"/>
      <c r="U137" s="138"/>
      <c r="V137" s="138"/>
      <c r="W137" s="138"/>
      <c r="X137" s="138"/>
      <c r="Y137" s="138"/>
      <c r="Z137" s="138"/>
      <c r="AA137" s="138"/>
      <c r="AB137" s="138"/>
      <c r="AC137" s="138"/>
      <c r="AP137" s="202" t="s">
        <v>124</v>
      </c>
      <c r="AR137" s="202" t="s">
        <v>119</v>
      </c>
      <c r="AS137" s="202" t="s">
        <v>75</v>
      </c>
      <c r="AW137" s="129" t="s">
        <v>125</v>
      </c>
      <c r="BC137" s="203" t="e">
        <f>IF(L137="základní",#REF!,0)</f>
        <v>#REF!</v>
      </c>
      <c r="BD137" s="203">
        <f>IF(L137="snížená",#REF!,0)</f>
        <v>0</v>
      </c>
      <c r="BE137" s="203">
        <f>IF(L137="zákl. přenesená",#REF!,0)</f>
        <v>0</v>
      </c>
      <c r="BF137" s="203">
        <f>IF(L137="sníž. přenesená",#REF!,0)</f>
        <v>0</v>
      </c>
      <c r="BG137" s="203">
        <f>IF(L137="nulová",#REF!,0)</f>
        <v>0</v>
      </c>
      <c r="BH137" s="129" t="s">
        <v>22</v>
      </c>
      <c r="BI137" s="203" t="e">
        <f>ROUND(H137*#REF!,2)</f>
        <v>#REF!</v>
      </c>
      <c r="BJ137" s="129" t="s">
        <v>124</v>
      </c>
      <c r="BK137" s="202" t="s">
        <v>320</v>
      </c>
    </row>
    <row r="138" spans="1:63" s="142" customFormat="1" ht="24" customHeight="1">
      <c r="A138" s="138"/>
      <c r="B138" s="139"/>
      <c r="C138" s="193" t="s">
        <v>321</v>
      </c>
      <c r="D138" s="193" t="s">
        <v>119</v>
      </c>
      <c r="E138" s="194" t="s">
        <v>322</v>
      </c>
      <c r="F138" s="195" t="s">
        <v>323</v>
      </c>
      <c r="G138" s="196" t="s">
        <v>122</v>
      </c>
      <c r="H138" s="82"/>
      <c r="I138" s="195" t="s">
        <v>123</v>
      </c>
      <c r="J138" s="139"/>
      <c r="K138" s="197" t="s">
        <v>3</v>
      </c>
      <c r="L138" s="198" t="s">
        <v>46</v>
      </c>
      <c r="M138" s="199"/>
      <c r="N138" s="200" t="e">
        <f>M138*#REF!</f>
        <v>#REF!</v>
      </c>
      <c r="O138" s="200">
        <v>0</v>
      </c>
      <c r="P138" s="200" t="e">
        <f>O138*#REF!</f>
        <v>#REF!</v>
      </c>
      <c r="Q138" s="200">
        <v>0</v>
      </c>
      <c r="R138" s="201" t="e">
        <f>Q138*#REF!</f>
        <v>#REF!</v>
      </c>
      <c r="S138" s="138"/>
      <c r="T138" s="138"/>
      <c r="U138" s="138"/>
      <c r="V138" s="138"/>
      <c r="W138" s="138"/>
      <c r="X138" s="138"/>
      <c r="Y138" s="138"/>
      <c r="Z138" s="138"/>
      <c r="AA138" s="138"/>
      <c r="AB138" s="138"/>
      <c r="AC138" s="138"/>
      <c r="AP138" s="202" t="s">
        <v>124</v>
      </c>
      <c r="AR138" s="202" t="s">
        <v>119</v>
      </c>
      <c r="AS138" s="202" t="s">
        <v>75</v>
      </c>
      <c r="AW138" s="129" t="s">
        <v>125</v>
      </c>
      <c r="BC138" s="203" t="e">
        <f>IF(L138="základní",#REF!,0)</f>
        <v>#REF!</v>
      </c>
      <c r="BD138" s="203">
        <f>IF(L138="snížená",#REF!,0)</f>
        <v>0</v>
      </c>
      <c r="BE138" s="203">
        <f>IF(L138="zákl. přenesená",#REF!,0)</f>
        <v>0</v>
      </c>
      <c r="BF138" s="203">
        <f>IF(L138="sníž. přenesená",#REF!,0)</f>
        <v>0</v>
      </c>
      <c r="BG138" s="203">
        <f>IF(L138="nulová",#REF!,0)</f>
        <v>0</v>
      </c>
      <c r="BH138" s="129" t="s">
        <v>22</v>
      </c>
      <c r="BI138" s="203" t="e">
        <f>ROUND(H138*#REF!,2)</f>
        <v>#REF!</v>
      </c>
      <c r="BJ138" s="129" t="s">
        <v>124</v>
      </c>
      <c r="BK138" s="202" t="s">
        <v>324</v>
      </c>
    </row>
    <row r="139" spans="1:63" s="142" customFormat="1" ht="24" customHeight="1">
      <c r="A139" s="138"/>
      <c r="B139" s="139"/>
      <c r="C139" s="193" t="s">
        <v>325</v>
      </c>
      <c r="D139" s="193" t="s">
        <v>119</v>
      </c>
      <c r="E139" s="194" t="s">
        <v>326</v>
      </c>
      <c r="F139" s="195" t="s">
        <v>327</v>
      </c>
      <c r="G139" s="196" t="s">
        <v>122</v>
      </c>
      <c r="H139" s="82"/>
      <c r="I139" s="195" t="s">
        <v>123</v>
      </c>
      <c r="J139" s="139"/>
      <c r="K139" s="197" t="s">
        <v>3</v>
      </c>
      <c r="L139" s="198" t="s">
        <v>46</v>
      </c>
      <c r="M139" s="199"/>
      <c r="N139" s="200" t="e">
        <f>M139*#REF!</f>
        <v>#REF!</v>
      </c>
      <c r="O139" s="200">
        <v>0</v>
      </c>
      <c r="P139" s="200" t="e">
        <f>O139*#REF!</f>
        <v>#REF!</v>
      </c>
      <c r="Q139" s="200">
        <v>0</v>
      </c>
      <c r="R139" s="201" t="e">
        <f>Q139*#REF!</f>
        <v>#REF!</v>
      </c>
      <c r="S139" s="138"/>
      <c r="T139" s="138"/>
      <c r="U139" s="138"/>
      <c r="V139" s="138"/>
      <c r="W139" s="138"/>
      <c r="X139" s="138"/>
      <c r="Y139" s="138"/>
      <c r="Z139" s="138"/>
      <c r="AA139" s="138"/>
      <c r="AB139" s="138"/>
      <c r="AC139" s="138"/>
      <c r="AP139" s="202" t="s">
        <v>124</v>
      </c>
      <c r="AR139" s="202" t="s">
        <v>119</v>
      </c>
      <c r="AS139" s="202" t="s">
        <v>75</v>
      </c>
      <c r="AW139" s="129" t="s">
        <v>125</v>
      </c>
      <c r="BC139" s="203" t="e">
        <f>IF(L139="základní",#REF!,0)</f>
        <v>#REF!</v>
      </c>
      <c r="BD139" s="203">
        <f>IF(L139="snížená",#REF!,0)</f>
        <v>0</v>
      </c>
      <c r="BE139" s="203">
        <f>IF(L139="zákl. přenesená",#REF!,0)</f>
        <v>0</v>
      </c>
      <c r="BF139" s="203">
        <f>IF(L139="sníž. přenesená",#REF!,0)</f>
        <v>0</v>
      </c>
      <c r="BG139" s="203">
        <f>IF(L139="nulová",#REF!,0)</f>
        <v>0</v>
      </c>
      <c r="BH139" s="129" t="s">
        <v>22</v>
      </c>
      <c r="BI139" s="203" t="e">
        <f>ROUND(H139*#REF!,2)</f>
        <v>#REF!</v>
      </c>
      <c r="BJ139" s="129" t="s">
        <v>124</v>
      </c>
      <c r="BK139" s="202" t="s">
        <v>328</v>
      </c>
    </row>
    <row r="140" spans="1:63" s="142" customFormat="1" ht="24" customHeight="1">
      <c r="A140" s="138"/>
      <c r="B140" s="139"/>
      <c r="C140" s="193" t="s">
        <v>329</v>
      </c>
      <c r="D140" s="193" t="s">
        <v>119</v>
      </c>
      <c r="E140" s="194" t="s">
        <v>330</v>
      </c>
      <c r="F140" s="195" t="s">
        <v>331</v>
      </c>
      <c r="G140" s="196" t="s">
        <v>122</v>
      </c>
      <c r="H140" s="82"/>
      <c r="I140" s="195" t="s">
        <v>123</v>
      </c>
      <c r="J140" s="139"/>
      <c r="K140" s="197" t="s">
        <v>3</v>
      </c>
      <c r="L140" s="198" t="s">
        <v>46</v>
      </c>
      <c r="M140" s="199"/>
      <c r="N140" s="200" t="e">
        <f>M140*#REF!</f>
        <v>#REF!</v>
      </c>
      <c r="O140" s="200">
        <v>0</v>
      </c>
      <c r="P140" s="200" t="e">
        <f>O140*#REF!</f>
        <v>#REF!</v>
      </c>
      <c r="Q140" s="200">
        <v>0</v>
      </c>
      <c r="R140" s="201" t="e">
        <f>Q140*#REF!</f>
        <v>#REF!</v>
      </c>
      <c r="S140" s="138"/>
      <c r="T140" s="138"/>
      <c r="U140" s="138"/>
      <c r="V140" s="138"/>
      <c r="W140" s="138"/>
      <c r="X140" s="138"/>
      <c r="Y140" s="138"/>
      <c r="Z140" s="138"/>
      <c r="AA140" s="138"/>
      <c r="AB140" s="138"/>
      <c r="AC140" s="138"/>
      <c r="AP140" s="202" t="s">
        <v>124</v>
      </c>
      <c r="AR140" s="202" t="s">
        <v>119</v>
      </c>
      <c r="AS140" s="202" t="s">
        <v>75</v>
      </c>
      <c r="AW140" s="129" t="s">
        <v>125</v>
      </c>
      <c r="BC140" s="203" t="e">
        <f>IF(L140="základní",#REF!,0)</f>
        <v>#REF!</v>
      </c>
      <c r="BD140" s="203">
        <f>IF(L140="snížená",#REF!,0)</f>
        <v>0</v>
      </c>
      <c r="BE140" s="203">
        <f>IF(L140="zákl. přenesená",#REF!,0)</f>
        <v>0</v>
      </c>
      <c r="BF140" s="203">
        <f>IF(L140="sníž. přenesená",#REF!,0)</f>
        <v>0</v>
      </c>
      <c r="BG140" s="203">
        <f>IF(L140="nulová",#REF!,0)</f>
        <v>0</v>
      </c>
      <c r="BH140" s="129" t="s">
        <v>22</v>
      </c>
      <c r="BI140" s="203" t="e">
        <f>ROUND(H140*#REF!,2)</f>
        <v>#REF!</v>
      </c>
      <c r="BJ140" s="129" t="s">
        <v>124</v>
      </c>
      <c r="BK140" s="202" t="s">
        <v>332</v>
      </c>
    </row>
    <row r="141" spans="1:63" s="142" customFormat="1" ht="24" customHeight="1">
      <c r="A141" s="138"/>
      <c r="B141" s="139"/>
      <c r="C141" s="193" t="s">
        <v>333</v>
      </c>
      <c r="D141" s="193" t="s">
        <v>119</v>
      </c>
      <c r="E141" s="194" t="s">
        <v>334</v>
      </c>
      <c r="F141" s="195" t="s">
        <v>335</v>
      </c>
      <c r="G141" s="196" t="s">
        <v>122</v>
      </c>
      <c r="H141" s="82"/>
      <c r="I141" s="195" t="s">
        <v>123</v>
      </c>
      <c r="J141" s="139"/>
      <c r="K141" s="197" t="s">
        <v>3</v>
      </c>
      <c r="L141" s="198" t="s">
        <v>46</v>
      </c>
      <c r="M141" s="199"/>
      <c r="N141" s="200" t="e">
        <f>M141*#REF!</f>
        <v>#REF!</v>
      </c>
      <c r="O141" s="200">
        <v>0</v>
      </c>
      <c r="P141" s="200" t="e">
        <f>O141*#REF!</f>
        <v>#REF!</v>
      </c>
      <c r="Q141" s="200">
        <v>0</v>
      </c>
      <c r="R141" s="201" t="e">
        <f>Q141*#REF!</f>
        <v>#REF!</v>
      </c>
      <c r="S141" s="138"/>
      <c r="T141" s="138"/>
      <c r="U141" s="138"/>
      <c r="V141" s="138"/>
      <c r="W141" s="138"/>
      <c r="X141" s="138"/>
      <c r="Y141" s="138"/>
      <c r="Z141" s="138"/>
      <c r="AA141" s="138"/>
      <c r="AB141" s="138"/>
      <c r="AC141" s="138"/>
      <c r="AP141" s="202" t="s">
        <v>124</v>
      </c>
      <c r="AR141" s="202" t="s">
        <v>119</v>
      </c>
      <c r="AS141" s="202" t="s">
        <v>75</v>
      </c>
      <c r="AW141" s="129" t="s">
        <v>125</v>
      </c>
      <c r="BC141" s="203" t="e">
        <f>IF(L141="základní",#REF!,0)</f>
        <v>#REF!</v>
      </c>
      <c r="BD141" s="203">
        <f>IF(L141="snížená",#REF!,0)</f>
        <v>0</v>
      </c>
      <c r="BE141" s="203">
        <f>IF(L141="zákl. přenesená",#REF!,0)</f>
        <v>0</v>
      </c>
      <c r="BF141" s="203">
        <f>IF(L141="sníž. přenesená",#REF!,0)</f>
        <v>0</v>
      </c>
      <c r="BG141" s="203">
        <f>IF(L141="nulová",#REF!,0)</f>
        <v>0</v>
      </c>
      <c r="BH141" s="129" t="s">
        <v>22</v>
      </c>
      <c r="BI141" s="203" t="e">
        <f>ROUND(H141*#REF!,2)</f>
        <v>#REF!</v>
      </c>
      <c r="BJ141" s="129" t="s">
        <v>124</v>
      </c>
      <c r="BK141" s="202" t="s">
        <v>336</v>
      </c>
    </row>
    <row r="142" spans="1:63" s="142" customFormat="1" ht="24" customHeight="1">
      <c r="A142" s="138"/>
      <c r="B142" s="139"/>
      <c r="C142" s="193" t="s">
        <v>337</v>
      </c>
      <c r="D142" s="193" t="s">
        <v>119</v>
      </c>
      <c r="E142" s="194" t="s">
        <v>338</v>
      </c>
      <c r="F142" s="195" t="s">
        <v>339</v>
      </c>
      <c r="G142" s="196" t="s">
        <v>122</v>
      </c>
      <c r="H142" s="82"/>
      <c r="I142" s="195" t="s">
        <v>123</v>
      </c>
      <c r="J142" s="139"/>
      <c r="K142" s="197" t="s">
        <v>3</v>
      </c>
      <c r="L142" s="198" t="s">
        <v>46</v>
      </c>
      <c r="M142" s="199"/>
      <c r="N142" s="200" t="e">
        <f>M142*#REF!</f>
        <v>#REF!</v>
      </c>
      <c r="O142" s="200">
        <v>0</v>
      </c>
      <c r="P142" s="200" t="e">
        <f>O142*#REF!</f>
        <v>#REF!</v>
      </c>
      <c r="Q142" s="200">
        <v>0</v>
      </c>
      <c r="R142" s="201" t="e">
        <f>Q142*#REF!</f>
        <v>#REF!</v>
      </c>
      <c r="S142" s="138"/>
      <c r="T142" s="138"/>
      <c r="U142" s="138"/>
      <c r="V142" s="138"/>
      <c r="W142" s="138"/>
      <c r="X142" s="138"/>
      <c r="Y142" s="138"/>
      <c r="Z142" s="138"/>
      <c r="AA142" s="138"/>
      <c r="AB142" s="138"/>
      <c r="AC142" s="138"/>
      <c r="AP142" s="202" t="s">
        <v>124</v>
      </c>
      <c r="AR142" s="202" t="s">
        <v>119</v>
      </c>
      <c r="AS142" s="202" t="s">
        <v>75</v>
      </c>
      <c r="AW142" s="129" t="s">
        <v>125</v>
      </c>
      <c r="BC142" s="203" t="e">
        <f>IF(L142="základní",#REF!,0)</f>
        <v>#REF!</v>
      </c>
      <c r="BD142" s="203">
        <f>IF(L142="snížená",#REF!,0)</f>
        <v>0</v>
      </c>
      <c r="BE142" s="203">
        <f>IF(L142="zákl. přenesená",#REF!,0)</f>
        <v>0</v>
      </c>
      <c r="BF142" s="203">
        <f>IF(L142="sníž. přenesená",#REF!,0)</f>
        <v>0</v>
      </c>
      <c r="BG142" s="203">
        <f>IF(L142="nulová",#REF!,0)</f>
        <v>0</v>
      </c>
      <c r="BH142" s="129" t="s">
        <v>22</v>
      </c>
      <c r="BI142" s="203" t="e">
        <f>ROUND(H142*#REF!,2)</f>
        <v>#REF!</v>
      </c>
      <c r="BJ142" s="129" t="s">
        <v>124</v>
      </c>
      <c r="BK142" s="202" t="s">
        <v>340</v>
      </c>
    </row>
    <row r="143" spans="1:63" s="142" customFormat="1" ht="24" customHeight="1">
      <c r="A143" s="138"/>
      <c r="B143" s="139"/>
      <c r="C143" s="193" t="s">
        <v>341</v>
      </c>
      <c r="D143" s="193" t="s">
        <v>119</v>
      </c>
      <c r="E143" s="194" t="s">
        <v>342</v>
      </c>
      <c r="F143" s="195" t="s">
        <v>343</v>
      </c>
      <c r="G143" s="196" t="s">
        <v>122</v>
      </c>
      <c r="H143" s="82"/>
      <c r="I143" s="195" t="s">
        <v>123</v>
      </c>
      <c r="J143" s="139"/>
      <c r="K143" s="197" t="s">
        <v>3</v>
      </c>
      <c r="L143" s="198" t="s">
        <v>46</v>
      </c>
      <c r="M143" s="199"/>
      <c r="N143" s="200" t="e">
        <f>M143*#REF!</f>
        <v>#REF!</v>
      </c>
      <c r="O143" s="200">
        <v>0</v>
      </c>
      <c r="P143" s="200" t="e">
        <f>O143*#REF!</f>
        <v>#REF!</v>
      </c>
      <c r="Q143" s="200">
        <v>0</v>
      </c>
      <c r="R143" s="201" t="e">
        <f>Q143*#REF!</f>
        <v>#REF!</v>
      </c>
      <c r="S143" s="138"/>
      <c r="T143" s="138"/>
      <c r="U143" s="138"/>
      <c r="V143" s="138"/>
      <c r="W143" s="138"/>
      <c r="X143" s="138"/>
      <c r="Y143" s="138"/>
      <c r="Z143" s="138"/>
      <c r="AA143" s="138"/>
      <c r="AB143" s="138"/>
      <c r="AC143" s="138"/>
      <c r="AP143" s="202" t="s">
        <v>124</v>
      </c>
      <c r="AR143" s="202" t="s">
        <v>119</v>
      </c>
      <c r="AS143" s="202" t="s">
        <v>75</v>
      </c>
      <c r="AW143" s="129" t="s">
        <v>125</v>
      </c>
      <c r="BC143" s="203" t="e">
        <f>IF(L143="základní",#REF!,0)</f>
        <v>#REF!</v>
      </c>
      <c r="BD143" s="203">
        <f>IF(L143="snížená",#REF!,0)</f>
        <v>0</v>
      </c>
      <c r="BE143" s="203">
        <f>IF(L143="zákl. přenesená",#REF!,0)</f>
        <v>0</v>
      </c>
      <c r="BF143" s="203">
        <f>IF(L143="sníž. přenesená",#REF!,0)</f>
        <v>0</v>
      </c>
      <c r="BG143" s="203">
        <f>IF(L143="nulová",#REF!,0)</f>
        <v>0</v>
      </c>
      <c r="BH143" s="129" t="s">
        <v>22</v>
      </c>
      <c r="BI143" s="203" t="e">
        <f>ROUND(H143*#REF!,2)</f>
        <v>#REF!</v>
      </c>
      <c r="BJ143" s="129" t="s">
        <v>124</v>
      </c>
      <c r="BK143" s="202" t="s">
        <v>344</v>
      </c>
    </row>
    <row r="144" spans="1:63" s="142" customFormat="1" ht="48" customHeight="1">
      <c r="A144" s="138"/>
      <c r="B144" s="139"/>
      <c r="C144" s="193" t="s">
        <v>345</v>
      </c>
      <c r="D144" s="193" t="s">
        <v>119</v>
      </c>
      <c r="E144" s="194" t="s">
        <v>346</v>
      </c>
      <c r="F144" s="195" t="s">
        <v>347</v>
      </c>
      <c r="G144" s="196" t="s">
        <v>122</v>
      </c>
      <c r="H144" s="82"/>
      <c r="I144" s="195" t="s">
        <v>123</v>
      </c>
      <c r="J144" s="139"/>
      <c r="K144" s="197" t="s">
        <v>3</v>
      </c>
      <c r="L144" s="198" t="s">
        <v>46</v>
      </c>
      <c r="M144" s="199"/>
      <c r="N144" s="200" t="e">
        <f>M144*#REF!</f>
        <v>#REF!</v>
      </c>
      <c r="O144" s="200">
        <v>0</v>
      </c>
      <c r="P144" s="200" t="e">
        <f>O144*#REF!</f>
        <v>#REF!</v>
      </c>
      <c r="Q144" s="200">
        <v>0</v>
      </c>
      <c r="R144" s="201" t="e">
        <f>Q144*#REF!</f>
        <v>#REF!</v>
      </c>
      <c r="S144" s="138"/>
      <c r="T144" s="138"/>
      <c r="U144" s="138"/>
      <c r="V144" s="138"/>
      <c r="W144" s="138"/>
      <c r="X144" s="138"/>
      <c r="Y144" s="138"/>
      <c r="Z144" s="138"/>
      <c r="AA144" s="138"/>
      <c r="AB144" s="138"/>
      <c r="AC144" s="138"/>
      <c r="AP144" s="202" t="s">
        <v>124</v>
      </c>
      <c r="AR144" s="202" t="s">
        <v>119</v>
      </c>
      <c r="AS144" s="202" t="s">
        <v>75</v>
      </c>
      <c r="AW144" s="129" t="s">
        <v>125</v>
      </c>
      <c r="BC144" s="203" t="e">
        <f>IF(L144="základní",#REF!,0)</f>
        <v>#REF!</v>
      </c>
      <c r="BD144" s="203">
        <f>IF(L144="snížená",#REF!,0)</f>
        <v>0</v>
      </c>
      <c r="BE144" s="203">
        <f>IF(L144="zákl. přenesená",#REF!,0)</f>
        <v>0</v>
      </c>
      <c r="BF144" s="203">
        <f>IF(L144="sníž. přenesená",#REF!,0)</f>
        <v>0</v>
      </c>
      <c r="BG144" s="203">
        <f>IF(L144="nulová",#REF!,0)</f>
        <v>0</v>
      </c>
      <c r="BH144" s="129" t="s">
        <v>22</v>
      </c>
      <c r="BI144" s="203" t="e">
        <f>ROUND(H144*#REF!,2)</f>
        <v>#REF!</v>
      </c>
      <c r="BJ144" s="129" t="s">
        <v>124</v>
      </c>
      <c r="BK144" s="202" t="s">
        <v>348</v>
      </c>
    </row>
    <row r="145" spans="1:63" s="142" customFormat="1" ht="48" customHeight="1">
      <c r="A145" s="138"/>
      <c r="B145" s="139"/>
      <c r="C145" s="193" t="s">
        <v>349</v>
      </c>
      <c r="D145" s="193" t="s">
        <v>119</v>
      </c>
      <c r="E145" s="194" t="s">
        <v>350</v>
      </c>
      <c r="F145" s="195" t="s">
        <v>351</v>
      </c>
      <c r="G145" s="196" t="s">
        <v>122</v>
      </c>
      <c r="H145" s="82"/>
      <c r="I145" s="195" t="s">
        <v>123</v>
      </c>
      <c r="J145" s="139"/>
      <c r="K145" s="197" t="s">
        <v>3</v>
      </c>
      <c r="L145" s="198" t="s">
        <v>46</v>
      </c>
      <c r="M145" s="199"/>
      <c r="N145" s="200" t="e">
        <f>M145*#REF!</f>
        <v>#REF!</v>
      </c>
      <c r="O145" s="200">
        <v>0</v>
      </c>
      <c r="P145" s="200" t="e">
        <f>O145*#REF!</f>
        <v>#REF!</v>
      </c>
      <c r="Q145" s="200">
        <v>0</v>
      </c>
      <c r="R145" s="201" t="e">
        <f>Q145*#REF!</f>
        <v>#REF!</v>
      </c>
      <c r="S145" s="138"/>
      <c r="T145" s="138"/>
      <c r="U145" s="138"/>
      <c r="V145" s="138"/>
      <c r="W145" s="138"/>
      <c r="X145" s="138"/>
      <c r="Y145" s="138"/>
      <c r="Z145" s="138"/>
      <c r="AA145" s="138"/>
      <c r="AB145" s="138"/>
      <c r="AC145" s="138"/>
      <c r="AP145" s="202" t="s">
        <v>124</v>
      </c>
      <c r="AR145" s="202" t="s">
        <v>119</v>
      </c>
      <c r="AS145" s="202" t="s">
        <v>75</v>
      </c>
      <c r="AW145" s="129" t="s">
        <v>125</v>
      </c>
      <c r="BC145" s="203" t="e">
        <f>IF(L145="základní",#REF!,0)</f>
        <v>#REF!</v>
      </c>
      <c r="BD145" s="203">
        <f>IF(L145="snížená",#REF!,0)</f>
        <v>0</v>
      </c>
      <c r="BE145" s="203">
        <f>IF(L145="zákl. přenesená",#REF!,0)</f>
        <v>0</v>
      </c>
      <c r="BF145" s="203">
        <f>IF(L145="sníž. přenesená",#REF!,0)</f>
        <v>0</v>
      </c>
      <c r="BG145" s="203">
        <f>IF(L145="nulová",#REF!,0)</f>
        <v>0</v>
      </c>
      <c r="BH145" s="129" t="s">
        <v>22</v>
      </c>
      <c r="BI145" s="203" t="e">
        <f>ROUND(H145*#REF!,2)</f>
        <v>#REF!</v>
      </c>
      <c r="BJ145" s="129" t="s">
        <v>124</v>
      </c>
      <c r="BK145" s="202" t="s">
        <v>352</v>
      </c>
    </row>
    <row r="146" spans="1:63" s="142" customFormat="1" ht="48" customHeight="1">
      <c r="A146" s="138"/>
      <c r="B146" s="139"/>
      <c r="C146" s="193" t="s">
        <v>353</v>
      </c>
      <c r="D146" s="193" t="s">
        <v>119</v>
      </c>
      <c r="E146" s="194" t="s">
        <v>354</v>
      </c>
      <c r="F146" s="195" t="s">
        <v>355</v>
      </c>
      <c r="G146" s="196" t="s">
        <v>122</v>
      </c>
      <c r="H146" s="82"/>
      <c r="I146" s="195" t="s">
        <v>123</v>
      </c>
      <c r="J146" s="139"/>
      <c r="K146" s="197" t="s">
        <v>3</v>
      </c>
      <c r="L146" s="198" t="s">
        <v>46</v>
      </c>
      <c r="M146" s="199"/>
      <c r="N146" s="200" t="e">
        <f>M146*#REF!</f>
        <v>#REF!</v>
      </c>
      <c r="O146" s="200">
        <v>0</v>
      </c>
      <c r="P146" s="200" t="e">
        <f>O146*#REF!</f>
        <v>#REF!</v>
      </c>
      <c r="Q146" s="200">
        <v>0</v>
      </c>
      <c r="R146" s="201" t="e">
        <f>Q146*#REF!</f>
        <v>#REF!</v>
      </c>
      <c r="S146" s="138"/>
      <c r="T146" s="138"/>
      <c r="U146" s="138"/>
      <c r="V146" s="138"/>
      <c r="W146" s="138"/>
      <c r="X146" s="138"/>
      <c r="Y146" s="138"/>
      <c r="Z146" s="138"/>
      <c r="AA146" s="138"/>
      <c r="AB146" s="138"/>
      <c r="AC146" s="138"/>
      <c r="AP146" s="202" t="s">
        <v>124</v>
      </c>
      <c r="AR146" s="202" t="s">
        <v>119</v>
      </c>
      <c r="AS146" s="202" t="s">
        <v>75</v>
      </c>
      <c r="AW146" s="129" t="s">
        <v>125</v>
      </c>
      <c r="BC146" s="203" t="e">
        <f>IF(L146="základní",#REF!,0)</f>
        <v>#REF!</v>
      </c>
      <c r="BD146" s="203">
        <f>IF(L146="snížená",#REF!,0)</f>
        <v>0</v>
      </c>
      <c r="BE146" s="203">
        <f>IF(L146="zákl. přenesená",#REF!,0)</f>
        <v>0</v>
      </c>
      <c r="BF146" s="203">
        <f>IF(L146="sníž. přenesená",#REF!,0)</f>
        <v>0</v>
      </c>
      <c r="BG146" s="203">
        <f>IF(L146="nulová",#REF!,0)</f>
        <v>0</v>
      </c>
      <c r="BH146" s="129" t="s">
        <v>22</v>
      </c>
      <c r="BI146" s="203" t="e">
        <f>ROUND(H146*#REF!,2)</f>
        <v>#REF!</v>
      </c>
      <c r="BJ146" s="129" t="s">
        <v>124</v>
      </c>
      <c r="BK146" s="202" t="s">
        <v>356</v>
      </c>
    </row>
    <row r="147" spans="1:63" s="142" customFormat="1" ht="24" customHeight="1">
      <c r="A147" s="138"/>
      <c r="B147" s="139"/>
      <c r="C147" s="193" t="s">
        <v>357</v>
      </c>
      <c r="D147" s="193" t="s">
        <v>119</v>
      </c>
      <c r="E147" s="194" t="s">
        <v>358</v>
      </c>
      <c r="F147" s="195" t="s">
        <v>359</v>
      </c>
      <c r="G147" s="196" t="s">
        <v>122</v>
      </c>
      <c r="H147" s="82"/>
      <c r="I147" s="195" t="s">
        <v>123</v>
      </c>
      <c r="J147" s="139"/>
      <c r="K147" s="197" t="s">
        <v>3</v>
      </c>
      <c r="L147" s="198" t="s">
        <v>46</v>
      </c>
      <c r="M147" s="199"/>
      <c r="N147" s="200" t="e">
        <f>M147*#REF!</f>
        <v>#REF!</v>
      </c>
      <c r="O147" s="200">
        <v>0</v>
      </c>
      <c r="P147" s="200" t="e">
        <f>O147*#REF!</f>
        <v>#REF!</v>
      </c>
      <c r="Q147" s="200">
        <v>0</v>
      </c>
      <c r="R147" s="201" t="e">
        <f>Q147*#REF!</f>
        <v>#REF!</v>
      </c>
      <c r="S147" s="138"/>
      <c r="T147" s="138"/>
      <c r="U147" s="138"/>
      <c r="V147" s="138"/>
      <c r="W147" s="138"/>
      <c r="X147" s="138"/>
      <c r="Y147" s="138"/>
      <c r="Z147" s="138"/>
      <c r="AA147" s="138"/>
      <c r="AB147" s="138"/>
      <c r="AC147" s="138"/>
      <c r="AP147" s="202" t="s">
        <v>124</v>
      </c>
      <c r="AR147" s="202" t="s">
        <v>119</v>
      </c>
      <c r="AS147" s="202" t="s">
        <v>75</v>
      </c>
      <c r="AW147" s="129" t="s">
        <v>125</v>
      </c>
      <c r="BC147" s="203" t="e">
        <f>IF(L147="základní",#REF!,0)</f>
        <v>#REF!</v>
      </c>
      <c r="BD147" s="203">
        <f>IF(L147="snížená",#REF!,0)</f>
        <v>0</v>
      </c>
      <c r="BE147" s="203">
        <f>IF(L147="zákl. přenesená",#REF!,0)</f>
        <v>0</v>
      </c>
      <c r="BF147" s="203">
        <f>IF(L147="sníž. přenesená",#REF!,0)</f>
        <v>0</v>
      </c>
      <c r="BG147" s="203">
        <f>IF(L147="nulová",#REF!,0)</f>
        <v>0</v>
      </c>
      <c r="BH147" s="129" t="s">
        <v>22</v>
      </c>
      <c r="BI147" s="203" t="e">
        <f>ROUND(H147*#REF!,2)</f>
        <v>#REF!</v>
      </c>
      <c r="BJ147" s="129" t="s">
        <v>124</v>
      </c>
      <c r="BK147" s="202" t="s">
        <v>360</v>
      </c>
    </row>
    <row r="148" spans="1:63" s="142" customFormat="1" ht="24" customHeight="1">
      <c r="A148" s="138"/>
      <c r="B148" s="139"/>
      <c r="C148" s="193" t="s">
        <v>361</v>
      </c>
      <c r="D148" s="193" t="s">
        <v>119</v>
      </c>
      <c r="E148" s="194" t="s">
        <v>362</v>
      </c>
      <c r="F148" s="195" t="s">
        <v>363</v>
      </c>
      <c r="G148" s="196" t="s">
        <v>122</v>
      </c>
      <c r="H148" s="82"/>
      <c r="I148" s="195" t="s">
        <v>123</v>
      </c>
      <c r="J148" s="139"/>
      <c r="K148" s="197" t="s">
        <v>3</v>
      </c>
      <c r="L148" s="198" t="s">
        <v>46</v>
      </c>
      <c r="M148" s="199"/>
      <c r="N148" s="200" t="e">
        <f>M148*#REF!</f>
        <v>#REF!</v>
      </c>
      <c r="O148" s="200">
        <v>0</v>
      </c>
      <c r="P148" s="200" t="e">
        <f>O148*#REF!</f>
        <v>#REF!</v>
      </c>
      <c r="Q148" s="200">
        <v>0</v>
      </c>
      <c r="R148" s="201" t="e">
        <f>Q148*#REF!</f>
        <v>#REF!</v>
      </c>
      <c r="S148" s="138"/>
      <c r="T148" s="138"/>
      <c r="U148" s="138"/>
      <c r="V148" s="138"/>
      <c r="W148" s="138"/>
      <c r="X148" s="138"/>
      <c r="Y148" s="138"/>
      <c r="Z148" s="138"/>
      <c r="AA148" s="138"/>
      <c r="AB148" s="138"/>
      <c r="AC148" s="138"/>
      <c r="AP148" s="202" t="s">
        <v>124</v>
      </c>
      <c r="AR148" s="202" t="s">
        <v>119</v>
      </c>
      <c r="AS148" s="202" t="s">
        <v>75</v>
      </c>
      <c r="AW148" s="129" t="s">
        <v>125</v>
      </c>
      <c r="BC148" s="203" t="e">
        <f>IF(L148="základní",#REF!,0)</f>
        <v>#REF!</v>
      </c>
      <c r="BD148" s="203">
        <f>IF(L148="snížená",#REF!,0)</f>
        <v>0</v>
      </c>
      <c r="BE148" s="203">
        <f>IF(L148="zákl. přenesená",#REF!,0)</f>
        <v>0</v>
      </c>
      <c r="BF148" s="203">
        <f>IF(L148="sníž. přenesená",#REF!,0)</f>
        <v>0</v>
      </c>
      <c r="BG148" s="203">
        <f>IF(L148="nulová",#REF!,0)</f>
        <v>0</v>
      </c>
      <c r="BH148" s="129" t="s">
        <v>22</v>
      </c>
      <c r="BI148" s="203" t="e">
        <f>ROUND(H148*#REF!,2)</f>
        <v>#REF!</v>
      </c>
      <c r="BJ148" s="129" t="s">
        <v>124</v>
      </c>
      <c r="BK148" s="202" t="s">
        <v>364</v>
      </c>
    </row>
    <row r="149" spans="1:63" s="142" customFormat="1" ht="24" customHeight="1">
      <c r="A149" s="138"/>
      <c r="B149" s="139"/>
      <c r="C149" s="193" t="s">
        <v>28</v>
      </c>
      <c r="D149" s="193" t="s">
        <v>119</v>
      </c>
      <c r="E149" s="194" t="s">
        <v>365</v>
      </c>
      <c r="F149" s="195" t="s">
        <v>366</v>
      </c>
      <c r="G149" s="196" t="s">
        <v>122</v>
      </c>
      <c r="H149" s="82"/>
      <c r="I149" s="195" t="s">
        <v>123</v>
      </c>
      <c r="J149" s="139"/>
      <c r="K149" s="197" t="s">
        <v>3</v>
      </c>
      <c r="L149" s="198" t="s">
        <v>46</v>
      </c>
      <c r="M149" s="199"/>
      <c r="N149" s="200" t="e">
        <f>M149*#REF!</f>
        <v>#REF!</v>
      </c>
      <c r="O149" s="200">
        <v>0</v>
      </c>
      <c r="P149" s="200" t="e">
        <f>O149*#REF!</f>
        <v>#REF!</v>
      </c>
      <c r="Q149" s="200">
        <v>0</v>
      </c>
      <c r="R149" s="201" t="e">
        <f>Q149*#REF!</f>
        <v>#REF!</v>
      </c>
      <c r="S149" s="138"/>
      <c r="T149" s="138"/>
      <c r="U149" s="138"/>
      <c r="V149" s="138"/>
      <c r="W149" s="138"/>
      <c r="X149" s="138"/>
      <c r="Y149" s="138"/>
      <c r="Z149" s="138"/>
      <c r="AA149" s="138"/>
      <c r="AB149" s="138"/>
      <c r="AC149" s="138"/>
      <c r="AP149" s="202" t="s">
        <v>124</v>
      </c>
      <c r="AR149" s="202" t="s">
        <v>119</v>
      </c>
      <c r="AS149" s="202" t="s">
        <v>75</v>
      </c>
      <c r="AW149" s="129" t="s">
        <v>125</v>
      </c>
      <c r="BC149" s="203" t="e">
        <f>IF(L149="základní",#REF!,0)</f>
        <v>#REF!</v>
      </c>
      <c r="BD149" s="203">
        <f>IF(L149="snížená",#REF!,0)</f>
        <v>0</v>
      </c>
      <c r="BE149" s="203">
        <f>IF(L149="zákl. přenesená",#REF!,0)</f>
        <v>0</v>
      </c>
      <c r="BF149" s="203">
        <f>IF(L149="sníž. přenesená",#REF!,0)</f>
        <v>0</v>
      </c>
      <c r="BG149" s="203">
        <f>IF(L149="nulová",#REF!,0)</f>
        <v>0</v>
      </c>
      <c r="BH149" s="129" t="s">
        <v>22</v>
      </c>
      <c r="BI149" s="203" t="e">
        <f>ROUND(H149*#REF!,2)</f>
        <v>#REF!</v>
      </c>
      <c r="BJ149" s="129" t="s">
        <v>124</v>
      </c>
      <c r="BK149" s="202" t="s">
        <v>367</v>
      </c>
    </row>
    <row r="150" spans="1:63" s="142" customFormat="1" ht="24" customHeight="1">
      <c r="A150" s="138"/>
      <c r="B150" s="139"/>
      <c r="C150" s="193" t="s">
        <v>368</v>
      </c>
      <c r="D150" s="193" t="s">
        <v>119</v>
      </c>
      <c r="E150" s="194" t="s">
        <v>369</v>
      </c>
      <c r="F150" s="195" t="s">
        <v>370</v>
      </c>
      <c r="G150" s="196" t="s">
        <v>122</v>
      </c>
      <c r="H150" s="82"/>
      <c r="I150" s="195" t="s">
        <v>123</v>
      </c>
      <c r="J150" s="139"/>
      <c r="K150" s="197" t="s">
        <v>3</v>
      </c>
      <c r="L150" s="198" t="s">
        <v>46</v>
      </c>
      <c r="M150" s="199"/>
      <c r="N150" s="200" t="e">
        <f>M150*#REF!</f>
        <v>#REF!</v>
      </c>
      <c r="O150" s="200">
        <v>0</v>
      </c>
      <c r="P150" s="200" t="e">
        <f>O150*#REF!</f>
        <v>#REF!</v>
      </c>
      <c r="Q150" s="200">
        <v>0</v>
      </c>
      <c r="R150" s="201" t="e">
        <f>Q150*#REF!</f>
        <v>#REF!</v>
      </c>
      <c r="S150" s="138"/>
      <c r="T150" s="138"/>
      <c r="U150" s="138"/>
      <c r="V150" s="138"/>
      <c r="W150" s="138"/>
      <c r="X150" s="138"/>
      <c r="Y150" s="138"/>
      <c r="Z150" s="138"/>
      <c r="AA150" s="138"/>
      <c r="AB150" s="138"/>
      <c r="AC150" s="138"/>
      <c r="AP150" s="202" t="s">
        <v>124</v>
      </c>
      <c r="AR150" s="202" t="s">
        <v>119</v>
      </c>
      <c r="AS150" s="202" t="s">
        <v>75</v>
      </c>
      <c r="AW150" s="129" t="s">
        <v>125</v>
      </c>
      <c r="BC150" s="203" t="e">
        <f>IF(L150="základní",#REF!,0)</f>
        <v>#REF!</v>
      </c>
      <c r="BD150" s="203">
        <f>IF(L150="snížená",#REF!,0)</f>
        <v>0</v>
      </c>
      <c r="BE150" s="203">
        <f>IF(L150="zákl. přenesená",#REF!,0)</f>
        <v>0</v>
      </c>
      <c r="BF150" s="203">
        <f>IF(L150="sníž. přenesená",#REF!,0)</f>
        <v>0</v>
      </c>
      <c r="BG150" s="203">
        <f>IF(L150="nulová",#REF!,0)</f>
        <v>0</v>
      </c>
      <c r="BH150" s="129" t="s">
        <v>22</v>
      </c>
      <c r="BI150" s="203" t="e">
        <f>ROUND(H150*#REF!,2)</f>
        <v>#REF!</v>
      </c>
      <c r="BJ150" s="129" t="s">
        <v>124</v>
      </c>
      <c r="BK150" s="202" t="s">
        <v>371</v>
      </c>
    </row>
    <row r="151" spans="1:63" s="142" customFormat="1" ht="24" customHeight="1">
      <c r="A151" s="138"/>
      <c r="B151" s="139"/>
      <c r="C151" s="193" t="s">
        <v>372</v>
      </c>
      <c r="D151" s="193" t="s">
        <v>119</v>
      </c>
      <c r="E151" s="194" t="s">
        <v>373</v>
      </c>
      <c r="F151" s="195" t="s">
        <v>374</v>
      </c>
      <c r="G151" s="196" t="s">
        <v>122</v>
      </c>
      <c r="H151" s="82"/>
      <c r="I151" s="195" t="s">
        <v>123</v>
      </c>
      <c r="J151" s="139"/>
      <c r="K151" s="197" t="s">
        <v>3</v>
      </c>
      <c r="L151" s="198" t="s">
        <v>46</v>
      </c>
      <c r="M151" s="199"/>
      <c r="N151" s="200" t="e">
        <f>M151*#REF!</f>
        <v>#REF!</v>
      </c>
      <c r="O151" s="200">
        <v>0</v>
      </c>
      <c r="P151" s="200" t="e">
        <f>O151*#REF!</f>
        <v>#REF!</v>
      </c>
      <c r="Q151" s="200">
        <v>0</v>
      </c>
      <c r="R151" s="201" t="e">
        <f>Q151*#REF!</f>
        <v>#REF!</v>
      </c>
      <c r="S151" s="138"/>
      <c r="T151" s="138"/>
      <c r="U151" s="138"/>
      <c r="V151" s="138"/>
      <c r="W151" s="138"/>
      <c r="X151" s="138"/>
      <c r="Y151" s="138"/>
      <c r="Z151" s="138"/>
      <c r="AA151" s="138"/>
      <c r="AB151" s="138"/>
      <c r="AC151" s="138"/>
      <c r="AP151" s="202" t="s">
        <v>124</v>
      </c>
      <c r="AR151" s="202" t="s">
        <v>119</v>
      </c>
      <c r="AS151" s="202" t="s">
        <v>75</v>
      </c>
      <c r="AW151" s="129" t="s">
        <v>125</v>
      </c>
      <c r="BC151" s="203" t="e">
        <f>IF(L151="základní",#REF!,0)</f>
        <v>#REF!</v>
      </c>
      <c r="BD151" s="203">
        <f>IF(L151="snížená",#REF!,0)</f>
        <v>0</v>
      </c>
      <c r="BE151" s="203">
        <f>IF(L151="zákl. přenesená",#REF!,0)</f>
        <v>0</v>
      </c>
      <c r="BF151" s="203">
        <f>IF(L151="sníž. přenesená",#REF!,0)</f>
        <v>0</v>
      </c>
      <c r="BG151" s="203">
        <f>IF(L151="nulová",#REF!,0)</f>
        <v>0</v>
      </c>
      <c r="BH151" s="129" t="s">
        <v>22</v>
      </c>
      <c r="BI151" s="203" t="e">
        <f>ROUND(H151*#REF!,2)</f>
        <v>#REF!</v>
      </c>
      <c r="BJ151" s="129" t="s">
        <v>124</v>
      </c>
      <c r="BK151" s="202" t="s">
        <v>375</v>
      </c>
    </row>
    <row r="152" spans="1:63" s="142" customFormat="1" ht="24" customHeight="1">
      <c r="A152" s="138"/>
      <c r="B152" s="139"/>
      <c r="C152" s="193" t="s">
        <v>376</v>
      </c>
      <c r="D152" s="193" t="s">
        <v>119</v>
      </c>
      <c r="E152" s="194" t="s">
        <v>377</v>
      </c>
      <c r="F152" s="195" t="s">
        <v>378</v>
      </c>
      <c r="G152" s="196" t="s">
        <v>122</v>
      </c>
      <c r="H152" s="82"/>
      <c r="I152" s="195" t="s">
        <v>123</v>
      </c>
      <c r="J152" s="139"/>
      <c r="K152" s="197" t="s">
        <v>3</v>
      </c>
      <c r="L152" s="198" t="s">
        <v>46</v>
      </c>
      <c r="M152" s="199"/>
      <c r="N152" s="200" t="e">
        <f>M152*#REF!</f>
        <v>#REF!</v>
      </c>
      <c r="O152" s="200">
        <v>0</v>
      </c>
      <c r="P152" s="200" t="e">
        <f>O152*#REF!</f>
        <v>#REF!</v>
      </c>
      <c r="Q152" s="200">
        <v>0</v>
      </c>
      <c r="R152" s="201" t="e">
        <f>Q152*#REF!</f>
        <v>#REF!</v>
      </c>
      <c r="S152" s="138"/>
      <c r="T152" s="138"/>
      <c r="U152" s="138"/>
      <c r="V152" s="138"/>
      <c r="W152" s="138"/>
      <c r="X152" s="138"/>
      <c r="Y152" s="138"/>
      <c r="Z152" s="138"/>
      <c r="AA152" s="138"/>
      <c r="AB152" s="138"/>
      <c r="AC152" s="138"/>
      <c r="AP152" s="202" t="s">
        <v>124</v>
      </c>
      <c r="AR152" s="202" t="s">
        <v>119</v>
      </c>
      <c r="AS152" s="202" t="s">
        <v>75</v>
      </c>
      <c r="AW152" s="129" t="s">
        <v>125</v>
      </c>
      <c r="BC152" s="203" t="e">
        <f>IF(L152="základní",#REF!,0)</f>
        <v>#REF!</v>
      </c>
      <c r="BD152" s="203">
        <f>IF(L152="snížená",#REF!,0)</f>
        <v>0</v>
      </c>
      <c r="BE152" s="203">
        <f>IF(L152="zákl. přenesená",#REF!,0)</f>
        <v>0</v>
      </c>
      <c r="BF152" s="203">
        <f>IF(L152="sníž. přenesená",#REF!,0)</f>
        <v>0</v>
      </c>
      <c r="BG152" s="203">
        <f>IF(L152="nulová",#REF!,0)</f>
        <v>0</v>
      </c>
      <c r="BH152" s="129" t="s">
        <v>22</v>
      </c>
      <c r="BI152" s="203" t="e">
        <f>ROUND(H152*#REF!,2)</f>
        <v>#REF!</v>
      </c>
      <c r="BJ152" s="129" t="s">
        <v>124</v>
      </c>
      <c r="BK152" s="202" t="s">
        <v>379</v>
      </c>
    </row>
    <row r="153" spans="1:63" s="142" customFormat="1" ht="24" customHeight="1">
      <c r="A153" s="138"/>
      <c r="B153" s="139"/>
      <c r="C153" s="193" t="s">
        <v>380</v>
      </c>
      <c r="D153" s="193" t="s">
        <v>119</v>
      </c>
      <c r="E153" s="194" t="s">
        <v>381</v>
      </c>
      <c r="F153" s="195" t="s">
        <v>382</v>
      </c>
      <c r="G153" s="196" t="s">
        <v>122</v>
      </c>
      <c r="H153" s="82"/>
      <c r="I153" s="195" t="s">
        <v>123</v>
      </c>
      <c r="J153" s="139"/>
      <c r="K153" s="197" t="s">
        <v>3</v>
      </c>
      <c r="L153" s="198" t="s">
        <v>46</v>
      </c>
      <c r="M153" s="199"/>
      <c r="N153" s="200" t="e">
        <f>M153*#REF!</f>
        <v>#REF!</v>
      </c>
      <c r="O153" s="200">
        <v>0</v>
      </c>
      <c r="P153" s="200" t="e">
        <f>O153*#REF!</f>
        <v>#REF!</v>
      </c>
      <c r="Q153" s="200">
        <v>0</v>
      </c>
      <c r="R153" s="201" t="e">
        <f>Q153*#REF!</f>
        <v>#REF!</v>
      </c>
      <c r="S153" s="138"/>
      <c r="T153" s="138"/>
      <c r="U153" s="138"/>
      <c r="V153" s="138"/>
      <c r="W153" s="138"/>
      <c r="X153" s="138"/>
      <c r="Y153" s="138"/>
      <c r="Z153" s="138"/>
      <c r="AA153" s="138"/>
      <c r="AB153" s="138"/>
      <c r="AC153" s="138"/>
      <c r="AP153" s="202" t="s">
        <v>124</v>
      </c>
      <c r="AR153" s="202" t="s">
        <v>119</v>
      </c>
      <c r="AS153" s="202" t="s">
        <v>75</v>
      </c>
      <c r="AW153" s="129" t="s">
        <v>125</v>
      </c>
      <c r="BC153" s="203" t="e">
        <f>IF(L153="základní",#REF!,0)</f>
        <v>#REF!</v>
      </c>
      <c r="BD153" s="203">
        <f>IF(L153="snížená",#REF!,0)</f>
        <v>0</v>
      </c>
      <c r="BE153" s="203">
        <f>IF(L153="zákl. přenesená",#REF!,0)</f>
        <v>0</v>
      </c>
      <c r="BF153" s="203">
        <f>IF(L153="sníž. přenesená",#REF!,0)</f>
        <v>0</v>
      </c>
      <c r="BG153" s="203">
        <f>IF(L153="nulová",#REF!,0)</f>
        <v>0</v>
      </c>
      <c r="BH153" s="129" t="s">
        <v>22</v>
      </c>
      <c r="BI153" s="203" t="e">
        <f>ROUND(H153*#REF!,2)</f>
        <v>#REF!</v>
      </c>
      <c r="BJ153" s="129" t="s">
        <v>124</v>
      </c>
      <c r="BK153" s="202" t="s">
        <v>383</v>
      </c>
    </row>
    <row r="154" spans="1:63" s="142" customFormat="1" ht="24" customHeight="1">
      <c r="A154" s="138"/>
      <c r="B154" s="139"/>
      <c r="C154" s="193" t="s">
        <v>384</v>
      </c>
      <c r="D154" s="193" t="s">
        <v>119</v>
      </c>
      <c r="E154" s="194" t="s">
        <v>385</v>
      </c>
      <c r="F154" s="195" t="s">
        <v>386</v>
      </c>
      <c r="G154" s="196" t="s">
        <v>122</v>
      </c>
      <c r="H154" s="82"/>
      <c r="I154" s="195" t="s">
        <v>123</v>
      </c>
      <c r="J154" s="139"/>
      <c r="K154" s="197" t="s">
        <v>3</v>
      </c>
      <c r="L154" s="198" t="s">
        <v>46</v>
      </c>
      <c r="M154" s="199"/>
      <c r="N154" s="200" t="e">
        <f>M154*#REF!</f>
        <v>#REF!</v>
      </c>
      <c r="O154" s="200">
        <v>0</v>
      </c>
      <c r="P154" s="200" t="e">
        <f>O154*#REF!</f>
        <v>#REF!</v>
      </c>
      <c r="Q154" s="200">
        <v>0</v>
      </c>
      <c r="R154" s="201" t="e">
        <f>Q154*#REF!</f>
        <v>#REF!</v>
      </c>
      <c r="S154" s="138"/>
      <c r="T154" s="138"/>
      <c r="U154" s="138"/>
      <c r="V154" s="138"/>
      <c r="W154" s="138"/>
      <c r="X154" s="138"/>
      <c r="Y154" s="138"/>
      <c r="Z154" s="138"/>
      <c r="AA154" s="138"/>
      <c r="AB154" s="138"/>
      <c r="AC154" s="138"/>
      <c r="AP154" s="202" t="s">
        <v>124</v>
      </c>
      <c r="AR154" s="202" t="s">
        <v>119</v>
      </c>
      <c r="AS154" s="202" t="s">
        <v>75</v>
      </c>
      <c r="AW154" s="129" t="s">
        <v>125</v>
      </c>
      <c r="BC154" s="203" t="e">
        <f>IF(L154="základní",#REF!,0)</f>
        <v>#REF!</v>
      </c>
      <c r="BD154" s="203">
        <f>IF(L154="snížená",#REF!,0)</f>
        <v>0</v>
      </c>
      <c r="BE154" s="203">
        <f>IF(L154="zákl. přenesená",#REF!,0)</f>
        <v>0</v>
      </c>
      <c r="BF154" s="203">
        <f>IF(L154="sníž. přenesená",#REF!,0)</f>
        <v>0</v>
      </c>
      <c r="BG154" s="203">
        <f>IF(L154="nulová",#REF!,0)</f>
        <v>0</v>
      </c>
      <c r="BH154" s="129" t="s">
        <v>22</v>
      </c>
      <c r="BI154" s="203" t="e">
        <f>ROUND(H154*#REF!,2)</f>
        <v>#REF!</v>
      </c>
      <c r="BJ154" s="129" t="s">
        <v>124</v>
      </c>
      <c r="BK154" s="202" t="s">
        <v>387</v>
      </c>
    </row>
    <row r="155" spans="1:63" s="142" customFormat="1" ht="24" customHeight="1">
      <c r="A155" s="138"/>
      <c r="B155" s="139"/>
      <c r="C155" s="193" t="s">
        <v>388</v>
      </c>
      <c r="D155" s="193" t="s">
        <v>119</v>
      </c>
      <c r="E155" s="194" t="s">
        <v>389</v>
      </c>
      <c r="F155" s="195" t="s">
        <v>390</v>
      </c>
      <c r="G155" s="196" t="s">
        <v>122</v>
      </c>
      <c r="H155" s="82"/>
      <c r="I155" s="195" t="s">
        <v>123</v>
      </c>
      <c r="J155" s="139"/>
      <c r="K155" s="197" t="s">
        <v>3</v>
      </c>
      <c r="L155" s="198" t="s">
        <v>46</v>
      </c>
      <c r="M155" s="199"/>
      <c r="N155" s="200" t="e">
        <f>M155*#REF!</f>
        <v>#REF!</v>
      </c>
      <c r="O155" s="200">
        <v>0</v>
      </c>
      <c r="P155" s="200" t="e">
        <f>O155*#REF!</f>
        <v>#REF!</v>
      </c>
      <c r="Q155" s="200">
        <v>0</v>
      </c>
      <c r="R155" s="201" t="e">
        <f>Q155*#REF!</f>
        <v>#REF!</v>
      </c>
      <c r="S155" s="138"/>
      <c r="T155" s="138"/>
      <c r="U155" s="138"/>
      <c r="V155" s="138"/>
      <c r="W155" s="138"/>
      <c r="X155" s="138"/>
      <c r="Y155" s="138"/>
      <c r="Z155" s="138"/>
      <c r="AA155" s="138"/>
      <c r="AB155" s="138"/>
      <c r="AC155" s="138"/>
      <c r="AP155" s="202" t="s">
        <v>124</v>
      </c>
      <c r="AR155" s="202" t="s">
        <v>119</v>
      </c>
      <c r="AS155" s="202" t="s">
        <v>75</v>
      </c>
      <c r="AW155" s="129" t="s">
        <v>125</v>
      </c>
      <c r="BC155" s="203" t="e">
        <f>IF(L155="základní",#REF!,0)</f>
        <v>#REF!</v>
      </c>
      <c r="BD155" s="203">
        <f>IF(L155="snížená",#REF!,0)</f>
        <v>0</v>
      </c>
      <c r="BE155" s="203">
        <f>IF(L155="zákl. přenesená",#REF!,0)</f>
        <v>0</v>
      </c>
      <c r="BF155" s="203">
        <f>IF(L155="sníž. přenesená",#REF!,0)</f>
        <v>0</v>
      </c>
      <c r="BG155" s="203">
        <f>IF(L155="nulová",#REF!,0)</f>
        <v>0</v>
      </c>
      <c r="BH155" s="129" t="s">
        <v>22</v>
      </c>
      <c r="BI155" s="203" t="e">
        <f>ROUND(H155*#REF!,2)</f>
        <v>#REF!</v>
      </c>
      <c r="BJ155" s="129" t="s">
        <v>124</v>
      </c>
      <c r="BK155" s="202" t="s">
        <v>391</v>
      </c>
    </row>
    <row r="156" spans="1:63" s="142" customFormat="1" ht="24" customHeight="1">
      <c r="A156" s="138"/>
      <c r="B156" s="139"/>
      <c r="C156" s="193" t="s">
        <v>392</v>
      </c>
      <c r="D156" s="193" t="s">
        <v>119</v>
      </c>
      <c r="E156" s="194" t="s">
        <v>393</v>
      </c>
      <c r="F156" s="195" t="s">
        <v>394</v>
      </c>
      <c r="G156" s="196" t="s">
        <v>122</v>
      </c>
      <c r="H156" s="82"/>
      <c r="I156" s="195" t="s">
        <v>123</v>
      </c>
      <c r="J156" s="139"/>
      <c r="K156" s="197" t="s">
        <v>3</v>
      </c>
      <c r="L156" s="198" t="s">
        <v>46</v>
      </c>
      <c r="M156" s="199"/>
      <c r="N156" s="200" t="e">
        <f>M156*#REF!</f>
        <v>#REF!</v>
      </c>
      <c r="O156" s="200">
        <v>0</v>
      </c>
      <c r="P156" s="200" t="e">
        <f>O156*#REF!</f>
        <v>#REF!</v>
      </c>
      <c r="Q156" s="200">
        <v>0</v>
      </c>
      <c r="R156" s="201" t="e">
        <f>Q156*#REF!</f>
        <v>#REF!</v>
      </c>
      <c r="S156" s="138"/>
      <c r="T156" s="138"/>
      <c r="U156" s="138"/>
      <c r="V156" s="138"/>
      <c r="W156" s="138"/>
      <c r="X156" s="138"/>
      <c r="Y156" s="138"/>
      <c r="Z156" s="138"/>
      <c r="AA156" s="138"/>
      <c r="AB156" s="138"/>
      <c r="AC156" s="138"/>
      <c r="AP156" s="202" t="s">
        <v>124</v>
      </c>
      <c r="AR156" s="202" t="s">
        <v>119</v>
      </c>
      <c r="AS156" s="202" t="s">
        <v>75</v>
      </c>
      <c r="AW156" s="129" t="s">
        <v>125</v>
      </c>
      <c r="BC156" s="203" t="e">
        <f>IF(L156="základní",#REF!,0)</f>
        <v>#REF!</v>
      </c>
      <c r="BD156" s="203">
        <f>IF(L156="snížená",#REF!,0)</f>
        <v>0</v>
      </c>
      <c r="BE156" s="203">
        <f>IF(L156="zákl. přenesená",#REF!,0)</f>
        <v>0</v>
      </c>
      <c r="BF156" s="203">
        <f>IF(L156="sníž. přenesená",#REF!,0)</f>
        <v>0</v>
      </c>
      <c r="BG156" s="203">
        <f>IF(L156="nulová",#REF!,0)</f>
        <v>0</v>
      </c>
      <c r="BH156" s="129" t="s">
        <v>22</v>
      </c>
      <c r="BI156" s="203" t="e">
        <f>ROUND(H156*#REF!,2)</f>
        <v>#REF!</v>
      </c>
      <c r="BJ156" s="129" t="s">
        <v>124</v>
      </c>
      <c r="BK156" s="202" t="s">
        <v>395</v>
      </c>
    </row>
    <row r="157" spans="1:63" s="142" customFormat="1" ht="24" customHeight="1">
      <c r="A157" s="138"/>
      <c r="B157" s="139"/>
      <c r="C157" s="193" t="s">
        <v>396</v>
      </c>
      <c r="D157" s="193" t="s">
        <v>119</v>
      </c>
      <c r="E157" s="194" t="s">
        <v>397</v>
      </c>
      <c r="F157" s="195" t="s">
        <v>398</v>
      </c>
      <c r="G157" s="196" t="s">
        <v>122</v>
      </c>
      <c r="H157" s="82"/>
      <c r="I157" s="195" t="s">
        <v>123</v>
      </c>
      <c r="J157" s="139"/>
      <c r="K157" s="197" t="s">
        <v>3</v>
      </c>
      <c r="L157" s="198" t="s">
        <v>46</v>
      </c>
      <c r="M157" s="199"/>
      <c r="N157" s="200" t="e">
        <f>M157*#REF!</f>
        <v>#REF!</v>
      </c>
      <c r="O157" s="200">
        <v>0</v>
      </c>
      <c r="P157" s="200" t="e">
        <f>O157*#REF!</f>
        <v>#REF!</v>
      </c>
      <c r="Q157" s="200">
        <v>0</v>
      </c>
      <c r="R157" s="201" t="e">
        <f>Q157*#REF!</f>
        <v>#REF!</v>
      </c>
      <c r="S157" s="138"/>
      <c r="T157" s="138"/>
      <c r="U157" s="138"/>
      <c r="V157" s="138"/>
      <c r="W157" s="138"/>
      <c r="X157" s="138"/>
      <c r="Y157" s="138"/>
      <c r="Z157" s="138"/>
      <c r="AA157" s="138"/>
      <c r="AB157" s="138"/>
      <c r="AC157" s="138"/>
      <c r="AP157" s="202" t="s">
        <v>124</v>
      </c>
      <c r="AR157" s="202" t="s">
        <v>119</v>
      </c>
      <c r="AS157" s="202" t="s">
        <v>75</v>
      </c>
      <c r="AW157" s="129" t="s">
        <v>125</v>
      </c>
      <c r="BC157" s="203" t="e">
        <f>IF(L157="základní",#REF!,0)</f>
        <v>#REF!</v>
      </c>
      <c r="BD157" s="203">
        <f>IF(L157="snížená",#REF!,0)</f>
        <v>0</v>
      </c>
      <c r="BE157" s="203">
        <f>IF(L157="zákl. přenesená",#REF!,0)</f>
        <v>0</v>
      </c>
      <c r="BF157" s="203">
        <f>IF(L157="sníž. přenesená",#REF!,0)</f>
        <v>0</v>
      </c>
      <c r="BG157" s="203">
        <f>IF(L157="nulová",#REF!,0)</f>
        <v>0</v>
      </c>
      <c r="BH157" s="129" t="s">
        <v>22</v>
      </c>
      <c r="BI157" s="203" t="e">
        <f>ROUND(H157*#REF!,2)</f>
        <v>#REF!</v>
      </c>
      <c r="BJ157" s="129" t="s">
        <v>124</v>
      </c>
      <c r="BK157" s="202" t="s">
        <v>399</v>
      </c>
    </row>
    <row r="158" spans="1:63" s="142" customFormat="1" ht="24" customHeight="1">
      <c r="A158" s="138"/>
      <c r="B158" s="139"/>
      <c r="C158" s="193" t="s">
        <v>400</v>
      </c>
      <c r="D158" s="193" t="s">
        <v>119</v>
      </c>
      <c r="E158" s="194" t="s">
        <v>401</v>
      </c>
      <c r="F158" s="195" t="s">
        <v>402</v>
      </c>
      <c r="G158" s="196" t="s">
        <v>122</v>
      </c>
      <c r="H158" s="82"/>
      <c r="I158" s="195" t="s">
        <v>123</v>
      </c>
      <c r="J158" s="139"/>
      <c r="K158" s="197" t="s">
        <v>3</v>
      </c>
      <c r="L158" s="198" t="s">
        <v>46</v>
      </c>
      <c r="M158" s="199"/>
      <c r="N158" s="200" t="e">
        <f>M158*#REF!</f>
        <v>#REF!</v>
      </c>
      <c r="O158" s="200">
        <v>0</v>
      </c>
      <c r="P158" s="200" t="e">
        <f>O158*#REF!</f>
        <v>#REF!</v>
      </c>
      <c r="Q158" s="200">
        <v>0</v>
      </c>
      <c r="R158" s="201" t="e">
        <f>Q158*#REF!</f>
        <v>#REF!</v>
      </c>
      <c r="S158" s="138"/>
      <c r="T158" s="138"/>
      <c r="U158" s="138"/>
      <c r="V158" s="138"/>
      <c r="W158" s="138"/>
      <c r="X158" s="138"/>
      <c r="Y158" s="138"/>
      <c r="Z158" s="138"/>
      <c r="AA158" s="138"/>
      <c r="AB158" s="138"/>
      <c r="AC158" s="138"/>
      <c r="AP158" s="202" t="s">
        <v>124</v>
      </c>
      <c r="AR158" s="202" t="s">
        <v>119</v>
      </c>
      <c r="AS158" s="202" t="s">
        <v>75</v>
      </c>
      <c r="AW158" s="129" t="s">
        <v>125</v>
      </c>
      <c r="BC158" s="203" t="e">
        <f>IF(L158="základní",#REF!,0)</f>
        <v>#REF!</v>
      </c>
      <c r="BD158" s="203">
        <f>IF(L158="snížená",#REF!,0)</f>
        <v>0</v>
      </c>
      <c r="BE158" s="203">
        <f>IF(L158="zákl. přenesená",#REF!,0)</f>
        <v>0</v>
      </c>
      <c r="BF158" s="203">
        <f>IF(L158="sníž. přenesená",#REF!,0)</f>
        <v>0</v>
      </c>
      <c r="BG158" s="203">
        <f>IF(L158="nulová",#REF!,0)</f>
        <v>0</v>
      </c>
      <c r="BH158" s="129" t="s">
        <v>22</v>
      </c>
      <c r="BI158" s="203" t="e">
        <f>ROUND(H158*#REF!,2)</f>
        <v>#REF!</v>
      </c>
      <c r="BJ158" s="129" t="s">
        <v>124</v>
      </c>
      <c r="BK158" s="202" t="s">
        <v>403</v>
      </c>
    </row>
    <row r="159" spans="1:63" s="142" customFormat="1" ht="24" customHeight="1">
      <c r="A159" s="138"/>
      <c r="B159" s="139"/>
      <c r="C159" s="193" t="s">
        <v>404</v>
      </c>
      <c r="D159" s="193" t="s">
        <v>119</v>
      </c>
      <c r="E159" s="194" t="s">
        <v>405</v>
      </c>
      <c r="F159" s="195" t="s">
        <v>406</v>
      </c>
      <c r="G159" s="196" t="s">
        <v>122</v>
      </c>
      <c r="H159" s="82"/>
      <c r="I159" s="195" t="s">
        <v>123</v>
      </c>
      <c r="J159" s="139"/>
      <c r="K159" s="197" t="s">
        <v>3</v>
      </c>
      <c r="L159" s="198" t="s">
        <v>46</v>
      </c>
      <c r="M159" s="199"/>
      <c r="N159" s="200" t="e">
        <f>M159*#REF!</f>
        <v>#REF!</v>
      </c>
      <c r="O159" s="200">
        <v>0</v>
      </c>
      <c r="P159" s="200" t="e">
        <f>O159*#REF!</f>
        <v>#REF!</v>
      </c>
      <c r="Q159" s="200">
        <v>0</v>
      </c>
      <c r="R159" s="201" t="e">
        <f>Q159*#REF!</f>
        <v>#REF!</v>
      </c>
      <c r="S159" s="138"/>
      <c r="T159" s="138"/>
      <c r="U159" s="138"/>
      <c r="V159" s="138"/>
      <c r="W159" s="138"/>
      <c r="X159" s="138"/>
      <c r="Y159" s="138"/>
      <c r="Z159" s="138"/>
      <c r="AA159" s="138"/>
      <c r="AB159" s="138"/>
      <c r="AC159" s="138"/>
      <c r="AP159" s="202" t="s">
        <v>124</v>
      </c>
      <c r="AR159" s="202" t="s">
        <v>119</v>
      </c>
      <c r="AS159" s="202" t="s">
        <v>75</v>
      </c>
      <c r="AW159" s="129" t="s">
        <v>125</v>
      </c>
      <c r="BC159" s="203" t="e">
        <f>IF(L159="základní",#REF!,0)</f>
        <v>#REF!</v>
      </c>
      <c r="BD159" s="203">
        <f>IF(L159="snížená",#REF!,0)</f>
        <v>0</v>
      </c>
      <c r="BE159" s="203">
        <f>IF(L159="zákl. přenesená",#REF!,0)</f>
        <v>0</v>
      </c>
      <c r="BF159" s="203">
        <f>IF(L159="sníž. přenesená",#REF!,0)</f>
        <v>0</v>
      </c>
      <c r="BG159" s="203">
        <f>IF(L159="nulová",#REF!,0)</f>
        <v>0</v>
      </c>
      <c r="BH159" s="129" t="s">
        <v>22</v>
      </c>
      <c r="BI159" s="203" t="e">
        <f>ROUND(H159*#REF!,2)</f>
        <v>#REF!</v>
      </c>
      <c r="BJ159" s="129" t="s">
        <v>124</v>
      </c>
      <c r="BK159" s="202" t="s">
        <v>407</v>
      </c>
    </row>
    <row r="160" spans="1:63" s="142" customFormat="1" ht="24" customHeight="1">
      <c r="A160" s="138"/>
      <c r="B160" s="139"/>
      <c r="C160" s="193" t="s">
        <v>408</v>
      </c>
      <c r="D160" s="193" t="s">
        <v>119</v>
      </c>
      <c r="E160" s="194" t="s">
        <v>409</v>
      </c>
      <c r="F160" s="195" t="s">
        <v>410</v>
      </c>
      <c r="G160" s="196" t="s">
        <v>122</v>
      </c>
      <c r="H160" s="82"/>
      <c r="I160" s="195" t="s">
        <v>123</v>
      </c>
      <c r="J160" s="139"/>
      <c r="K160" s="197" t="s">
        <v>3</v>
      </c>
      <c r="L160" s="198" t="s">
        <v>46</v>
      </c>
      <c r="M160" s="199"/>
      <c r="N160" s="200" t="e">
        <f>M160*#REF!</f>
        <v>#REF!</v>
      </c>
      <c r="O160" s="200">
        <v>0</v>
      </c>
      <c r="P160" s="200" t="e">
        <f>O160*#REF!</f>
        <v>#REF!</v>
      </c>
      <c r="Q160" s="200">
        <v>0</v>
      </c>
      <c r="R160" s="201" t="e">
        <f>Q160*#REF!</f>
        <v>#REF!</v>
      </c>
      <c r="S160" s="138"/>
      <c r="T160" s="138"/>
      <c r="U160" s="138"/>
      <c r="V160" s="138"/>
      <c r="W160" s="138"/>
      <c r="X160" s="138"/>
      <c r="Y160" s="138"/>
      <c r="Z160" s="138"/>
      <c r="AA160" s="138"/>
      <c r="AB160" s="138"/>
      <c r="AC160" s="138"/>
      <c r="AP160" s="202" t="s">
        <v>124</v>
      </c>
      <c r="AR160" s="202" t="s">
        <v>119</v>
      </c>
      <c r="AS160" s="202" t="s">
        <v>75</v>
      </c>
      <c r="AW160" s="129" t="s">
        <v>125</v>
      </c>
      <c r="BC160" s="203" t="e">
        <f>IF(L160="základní",#REF!,0)</f>
        <v>#REF!</v>
      </c>
      <c r="BD160" s="203">
        <f>IF(L160="snížená",#REF!,0)</f>
        <v>0</v>
      </c>
      <c r="BE160" s="203">
        <f>IF(L160="zákl. přenesená",#REF!,0)</f>
        <v>0</v>
      </c>
      <c r="BF160" s="203">
        <f>IF(L160="sníž. přenesená",#REF!,0)</f>
        <v>0</v>
      </c>
      <c r="BG160" s="203">
        <f>IF(L160="nulová",#REF!,0)</f>
        <v>0</v>
      </c>
      <c r="BH160" s="129" t="s">
        <v>22</v>
      </c>
      <c r="BI160" s="203" t="e">
        <f>ROUND(H160*#REF!,2)</f>
        <v>#REF!</v>
      </c>
      <c r="BJ160" s="129" t="s">
        <v>124</v>
      </c>
      <c r="BK160" s="202" t="s">
        <v>411</v>
      </c>
    </row>
    <row r="161" spans="1:63" s="142" customFormat="1" ht="24" customHeight="1">
      <c r="A161" s="138"/>
      <c r="B161" s="139"/>
      <c r="C161" s="193" t="s">
        <v>412</v>
      </c>
      <c r="D161" s="193" t="s">
        <v>119</v>
      </c>
      <c r="E161" s="194" t="s">
        <v>413</v>
      </c>
      <c r="F161" s="195" t="s">
        <v>414</v>
      </c>
      <c r="G161" s="196" t="s">
        <v>122</v>
      </c>
      <c r="H161" s="82"/>
      <c r="I161" s="195" t="s">
        <v>123</v>
      </c>
      <c r="J161" s="139"/>
      <c r="K161" s="197" t="s">
        <v>3</v>
      </c>
      <c r="L161" s="198" t="s">
        <v>46</v>
      </c>
      <c r="M161" s="199"/>
      <c r="N161" s="200" t="e">
        <f>M161*#REF!</f>
        <v>#REF!</v>
      </c>
      <c r="O161" s="200">
        <v>0</v>
      </c>
      <c r="P161" s="200" t="e">
        <f>O161*#REF!</f>
        <v>#REF!</v>
      </c>
      <c r="Q161" s="200">
        <v>0</v>
      </c>
      <c r="R161" s="201" t="e">
        <f>Q161*#REF!</f>
        <v>#REF!</v>
      </c>
      <c r="S161" s="138"/>
      <c r="T161" s="138"/>
      <c r="U161" s="138"/>
      <c r="V161" s="138"/>
      <c r="W161" s="138"/>
      <c r="X161" s="138"/>
      <c r="Y161" s="138"/>
      <c r="Z161" s="138"/>
      <c r="AA161" s="138"/>
      <c r="AB161" s="138"/>
      <c r="AC161" s="138"/>
      <c r="AP161" s="202" t="s">
        <v>124</v>
      </c>
      <c r="AR161" s="202" t="s">
        <v>119</v>
      </c>
      <c r="AS161" s="202" t="s">
        <v>75</v>
      </c>
      <c r="AW161" s="129" t="s">
        <v>125</v>
      </c>
      <c r="BC161" s="203" t="e">
        <f>IF(L161="základní",#REF!,0)</f>
        <v>#REF!</v>
      </c>
      <c r="BD161" s="203">
        <f>IF(L161="snížená",#REF!,0)</f>
        <v>0</v>
      </c>
      <c r="BE161" s="203">
        <f>IF(L161="zákl. přenesená",#REF!,0)</f>
        <v>0</v>
      </c>
      <c r="BF161" s="203">
        <f>IF(L161="sníž. přenesená",#REF!,0)</f>
        <v>0</v>
      </c>
      <c r="BG161" s="203">
        <f>IF(L161="nulová",#REF!,0)</f>
        <v>0</v>
      </c>
      <c r="BH161" s="129" t="s">
        <v>22</v>
      </c>
      <c r="BI161" s="203" t="e">
        <f>ROUND(H161*#REF!,2)</f>
        <v>#REF!</v>
      </c>
      <c r="BJ161" s="129" t="s">
        <v>124</v>
      </c>
      <c r="BK161" s="202" t="s">
        <v>415</v>
      </c>
    </row>
    <row r="162" spans="1:63" s="142" customFormat="1" ht="24" customHeight="1">
      <c r="A162" s="138"/>
      <c r="B162" s="139"/>
      <c r="C162" s="193" t="s">
        <v>416</v>
      </c>
      <c r="D162" s="193" t="s">
        <v>119</v>
      </c>
      <c r="E162" s="194" t="s">
        <v>417</v>
      </c>
      <c r="F162" s="195" t="s">
        <v>418</v>
      </c>
      <c r="G162" s="196" t="s">
        <v>122</v>
      </c>
      <c r="H162" s="82"/>
      <c r="I162" s="195" t="s">
        <v>123</v>
      </c>
      <c r="J162" s="139"/>
      <c r="K162" s="197" t="s">
        <v>3</v>
      </c>
      <c r="L162" s="198" t="s">
        <v>46</v>
      </c>
      <c r="M162" s="199"/>
      <c r="N162" s="200" t="e">
        <f>M162*#REF!</f>
        <v>#REF!</v>
      </c>
      <c r="O162" s="200">
        <v>0</v>
      </c>
      <c r="P162" s="200" t="e">
        <f>O162*#REF!</f>
        <v>#REF!</v>
      </c>
      <c r="Q162" s="200">
        <v>0</v>
      </c>
      <c r="R162" s="201" t="e">
        <f>Q162*#REF!</f>
        <v>#REF!</v>
      </c>
      <c r="S162" s="138"/>
      <c r="T162" s="138"/>
      <c r="U162" s="138"/>
      <c r="V162" s="138"/>
      <c r="W162" s="138"/>
      <c r="X162" s="138"/>
      <c r="Y162" s="138"/>
      <c r="Z162" s="138"/>
      <c r="AA162" s="138"/>
      <c r="AB162" s="138"/>
      <c r="AC162" s="138"/>
      <c r="AP162" s="202" t="s">
        <v>124</v>
      </c>
      <c r="AR162" s="202" t="s">
        <v>119</v>
      </c>
      <c r="AS162" s="202" t="s">
        <v>75</v>
      </c>
      <c r="AW162" s="129" t="s">
        <v>125</v>
      </c>
      <c r="BC162" s="203" t="e">
        <f>IF(L162="základní",#REF!,0)</f>
        <v>#REF!</v>
      </c>
      <c r="BD162" s="203">
        <f>IF(L162="snížená",#REF!,0)</f>
        <v>0</v>
      </c>
      <c r="BE162" s="203">
        <f>IF(L162="zákl. přenesená",#REF!,0)</f>
        <v>0</v>
      </c>
      <c r="BF162" s="203">
        <f>IF(L162="sníž. přenesená",#REF!,0)</f>
        <v>0</v>
      </c>
      <c r="BG162" s="203">
        <f>IF(L162="nulová",#REF!,0)</f>
        <v>0</v>
      </c>
      <c r="BH162" s="129" t="s">
        <v>22</v>
      </c>
      <c r="BI162" s="203" t="e">
        <f>ROUND(H162*#REF!,2)</f>
        <v>#REF!</v>
      </c>
      <c r="BJ162" s="129" t="s">
        <v>124</v>
      </c>
      <c r="BK162" s="202" t="s">
        <v>419</v>
      </c>
    </row>
    <row r="163" spans="1:63" s="142" customFormat="1" ht="24" customHeight="1">
      <c r="A163" s="138"/>
      <c r="B163" s="139"/>
      <c r="C163" s="193" t="s">
        <v>420</v>
      </c>
      <c r="D163" s="193" t="s">
        <v>119</v>
      </c>
      <c r="E163" s="194" t="s">
        <v>421</v>
      </c>
      <c r="F163" s="195" t="s">
        <v>422</v>
      </c>
      <c r="G163" s="196" t="s">
        <v>122</v>
      </c>
      <c r="H163" s="82"/>
      <c r="I163" s="195" t="s">
        <v>123</v>
      </c>
      <c r="J163" s="139"/>
      <c r="K163" s="197" t="s">
        <v>3</v>
      </c>
      <c r="L163" s="198" t="s">
        <v>46</v>
      </c>
      <c r="M163" s="199"/>
      <c r="N163" s="200" t="e">
        <f>M163*#REF!</f>
        <v>#REF!</v>
      </c>
      <c r="O163" s="200">
        <v>0</v>
      </c>
      <c r="P163" s="200" t="e">
        <f>O163*#REF!</f>
        <v>#REF!</v>
      </c>
      <c r="Q163" s="200">
        <v>0</v>
      </c>
      <c r="R163" s="201" t="e">
        <f>Q163*#REF!</f>
        <v>#REF!</v>
      </c>
      <c r="S163" s="138"/>
      <c r="T163" s="138"/>
      <c r="U163" s="138"/>
      <c r="V163" s="138"/>
      <c r="W163" s="138"/>
      <c r="X163" s="138"/>
      <c r="Y163" s="138"/>
      <c r="Z163" s="138"/>
      <c r="AA163" s="138"/>
      <c r="AB163" s="138"/>
      <c r="AC163" s="138"/>
      <c r="AP163" s="202" t="s">
        <v>124</v>
      </c>
      <c r="AR163" s="202" t="s">
        <v>119</v>
      </c>
      <c r="AS163" s="202" t="s">
        <v>75</v>
      </c>
      <c r="AW163" s="129" t="s">
        <v>125</v>
      </c>
      <c r="BC163" s="203" t="e">
        <f>IF(L163="základní",#REF!,0)</f>
        <v>#REF!</v>
      </c>
      <c r="BD163" s="203">
        <f>IF(L163="snížená",#REF!,0)</f>
        <v>0</v>
      </c>
      <c r="BE163" s="203">
        <f>IF(L163="zákl. přenesená",#REF!,0)</f>
        <v>0</v>
      </c>
      <c r="BF163" s="203">
        <f>IF(L163="sníž. přenesená",#REF!,0)</f>
        <v>0</v>
      </c>
      <c r="BG163" s="203">
        <f>IF(L163="nulová",#REF!,0)</f>
        <v>0</v>
      </c>
      <c r="BH163" s="129" t="s">
        <v>22</v>
      </c>
      <c r="BI163" s="203" t="e">
        <f>ROUND(H163*#REF!,2)</f>
        <v>#REF!</v>
      </c>
      <c r="BJ163" s="129" t="s">
        <v>124</v>
      </c>
      <c r="BK163" s="202" t="s">
        <v>423</v>
      </c>
    </row>
    <row r="164" spans="1:63" s="142" customFormat="1" ht="24" customHeight="1">
      <c r="A164" s="138"/>
      <c r="B164" s="139"/>
      <c r="C164" s="193" t="s">
        <v>424</v>
      </c>
      <c r="D164" s="193" t="s">
        <v>119</v>
      </c>
      <c r="E164" s="194" t="s">
        <v>425</v>
      </c>
      <c r="F164" s="195" t="s">
        <v>426</v>
      </c>
      <c r="G164" s="196" t="s">
        <v>122</v>
      </c>
      <c r="H164" s="82"/>
      <c r="I164" s="195" t="s">
        <v>123</v>
      </c>
      <c r="J164" s="139"/>
      <c r="K164" s="197" t="s">
        <v>3</v>
      </c>
      <c r="L164" s="198" t="s">
        <v>46</v>
      </c>
      <c r="M164" s="199"/>
      <c r="N164" s="200" t="e">
        <f>M164*#REF!</f>
        <v>#REF!</v>
      </c>
      <c r="O164" s="200">
        <v>0</v>
      </c>
      <c r="P164" s="200" t="e">
        <f>O164*#REF!</f>
        <v>#REF!</v>
      </c>
      <c r="Q164" s="200">
        <v>0</v>
      </c>
      <c r="R164" s="201" t="e">
        <f>Q164*#REF!</f>
        <v>#REF!</v>
      </c>
      <c r="S164" s="138"/>
      <c r="T164" s="138"/>
      <c r="U164" s="138"/>
      <c r="V164" s="138"/>
      <c r="W164" s="138"/>
      <c r="X164" s="138"/>
      <c r="Y164" s="138"/>
      <c r="Z164" s="138"/>
      <c r="AA164" s="138"/>
      <c r="AB164" s="138"/>
      <c r="AC164" s="138"/>
      <c r="AP164" s="202" t="s">
        <v>124</v>
      </c>
      <c r="AR164" s="202" t="s">
        <v>119</v>
      </c>
      <c r="AS164" s="202" t="s">
        <v>75</v>
      </c>
      <c r="AW164" s="129" t="s">
        <v>125</v>
      </c>
      <c r="BC164" s="203" t="e">
        <f>IF(L164="základní",#REF!,0)</f>
        <v>#REF!</v>
      </c>
      <c r="BD164" s="203">
        <f>IF(L164="snížená",#REF!,0)</f>
        <v>0</v>
      </c>
      <c r="BE164" s="203">
        <f>IF(L164="zákl. přenesená",#REF!,0)</f>
        <v>0</v>
      </c>
      <c r="BF164" s="203">
        <f>IF(L164="sníž. přenesená",#REF!,0)</f>
        <v>0</v>
      </c>
      <c r="BG164" s="203">
        <f>IF(L164="nulová",#REF!,0)</f>
        <v>0</v>
      </c>
      <c r="BH164" s="129" t="s">
        <v>22</v>
      </c>
      <c r="BI164" s="203" t="e">
        <f>ROUND(H164*#REF!,2)</f>
        <v>#REF!</v>
      </c>
      <c r="BJ164" s="129" t="s">
        <v>124</v>
      </c>
      <c r="BK164" s="202" t="s">
        <v>427</v>
      </c>
    </row>
    <row r="165" spans="1:63" s="142" customFormat="1" ht="36" customHeight="1">
      <c r="A165" s="138"/>
      <c r="B165" s="139"/>
      <c r="C165" s="193" t="s">
        <v>428</v>
      </c>
      <c r="D165" s="193" t="s">
        <v>119</v>
      </c>
      <c r="E165" s="194" t="s">
        <v>429</v>
      </c>
      <c r="F165" s="195" t="s">
        <v>430</v>
      </c>
      <c r="G165" s="196" t="s">
        <v>122</v>
      </c>
      <c r="H165" s="82"/>
      <c r="I165" s="195" t="s">
        <v>123</v>
      </c>
      <c r="J165" s="139"/>
      <c r="K165" s="197" t="s">
        <v>3</v>
      </c>
      <c r="L165" s="198" t="s">
        <v>46</v>
      </c>
      <c r="M165" s="199"/>
      <c r="N165" s="200" t="e">
        <f>M165*#REF!</f>
        <v>#REF!</v>
      </c>
      <c r="O165" s="200">
        <v>0</v>
      </c>
      <c r="P165" s="200" t="e">
        <f>O165*#REF!</f>
        <v>#REF!</v>
      </c>
      <c r="Q165" s="200">
        <v>0</v>
      </c>
      <c r="R165" s="201" t="e">
        <f>Q165*#REF!</f>
        <v>#REF!</v>
      </c>
      <c r="S165" s="138"/>
      <c r="T165" s="138"/>
      <c r="U165" s="138"/>
      <c r="V165" s="138"/>
      <c r="W165" s="138"/>
      <c r="X165" s="138"/>
      <c r="Y165" s="138"/>
      <c r="Z165" s="138"/>
      <c r="AA165" s="138"/>
      <c r="AB165" s="138"/>
      <c r="AC165" s="138"/>
      <c r="AP165" s="202" t="s">
        <v>124</v>
      </c>
      <c r="AR165" s="202" t="s">
        <v>119</v>
      </c>
      <c r="AS165" s="202" t="s">
        <v>75</v>
      </c>
      <c r="AW165" s="129" t="s">
        <v>125</v>
      </c>
      <c r="BC165" s="203" t="e">
        <f>IF(L165="základní",#REF!,0)</f>
        <v>#REF!</v>
      </c>
      <c r="BD165" s="203">
        <f>IF(L165="snížená",#REF!,0)</f>
        <v>0</v>
      </c>
      <c r="BE165" s="203">
        <f>IF(L165="zákl. přenesená",#REF!,0)</f>
        <v>0</v>
      </c>
      <c r="BF165" s="203">
        <f>IF(L165="sníž. přenesená",#REF!,0)</f>
        <v>0</v>
      </c>
      <c r="BG165" s="203">
        <f>IF(L165="nulová",#REF!,0)</f>
        <v>0</v>
      </c>
      <c r="BH165" s="129" t="s">
        <v>22</v>
      </c>
      <c r="BI165" s="203" t="e">
        <f>ROUND(H165*#REF!,2)</f>
        <v>#REF!</v>
      </c>
      <c r="BJ165" s="129" t="s">
        <v>124</v>
      </c>
      <c r="BK165" s="202" t="s">
        <v>431</v>
      </c>
    </row>
    <row r="166" spans="1:63" s="142" customFormat="1" ht="24" customHeight="1">
      <c r="A166" s="138"/>
      <c r="B166" s="139"/>
      <c r="C166" s="193" t="s">
        <v>432</v>
      </c>
      <c r="D166" s="193" t="s">
        <v>119</v>
      </c>
      <c r="E166" s="194" t="s">
        <v>433</v>
      </c>
      <c r="F166" s="195" t="s">
        <v>434</v>
      </c>
      <c r="G166" s="196" t="s">
        <v>122</v>
      </c>
      <c r="H166" s="82"/>
      <c r="I166" s="195" t="s">
        <v>123</v>
      </c>
      <c r="J166" s="139"/>
      <c r="K166" s="197" t="s">
        <v>3</v>
      </c>
      <c r="L166" s="198" t="s">
        <v>46</v>
      </c>
      <c r="M166" s="199"/>
      <c r="N166" s="200" t="e">
        <f>M166*#REF!</f>
        <v>#REF!</v>
      </c>
      <c r="O166" s="200">
        <v>0</v>
      </c>
      <c r="P166" s="200" t="e">
        <f>O166*#REF!</f>
        <v>#REF!</v>
      </c>
      <c r="Q166" s="200">
        <v>0</v>
      </c>
      <c r="R166" s="201" t="e">
        <f>Q166*#REF!</f>
        <v>#REF!</v>
      </c>
      <c r="S166" s="138"/>
      <c r="T166" s="138"/>
      <c r="U166" s="138"/>
      <c r="V166" s="138"/>
      <c r="W166" s="138"/>
      <c r="X166" s="138"/>
      <c r="Y166" s="138"/>
      <c r="Z166" s="138"/>
      <c r="AA166" s="138"/>
      <c r="AB166" s="138"/>
      <c r="AC166" s="138"/>
      <c r="AP166" s="202" t="s">
        <v>22</v>
      </c>
      <c r="AR166" s="202" t="s">
        <v>119</v>
      </c>
      <c r="AS166" s="202" t="s">
        <v>75</v>
      </c>
      <c r="AW166" s="129" t="s">
        <v>125</v>
      </c>
      <c r="BC166" s="203" t="e">
        <f>IF(L166="základní",#REF!,0)</f>
        <v>#REF!</v>
      </c>
      <c r="BD166" s="203">
        <f>IF(L166="snížená",#REF!,0)</f>
        <v>0</v>
      </c>
      <c r="BE166" s="203">
        <f>IF(L166="zákl. přenesená",#REF!,0)</f>
        <v>0</v>
      </c>
      <c r="BF166" s="203">
        <f>IF(L166="sníž. přenesená",#REF!,0)</f>
        <v>0</v>
      </c>
      <c r="BG166" s="203">
        <f>IF(L166="nulová",#REF!,0)</f>
        <v>0</v>
      </c>
      <c r="BH166" s="129" t="s">
        <v>22</v>
      </c>
      <c r="BI166" s="203" t="e">
        <f>ROUND(H166*#REF!,2)</f>
        <v>#REF!</v>
      </c>
      <c r="BJ166" s="129" t="s">
        <v>22</v>
      </c>
      <c r="BK166" s="202" t="s">
        <v>435</v>
      </c>
    </row>
    <row r="167" spans="1:63" s="142" customFormat="1" ht="24" customHeight="1">
      <c r="A167" s="138"/>
      <c r="B167" s="139"/>
      <c r="C167" s="193" t="s">
        <v>436</v>
      </c>
      <c r="D167" s="193" t="s">
        <v>119</v>
      </c>
      <c r="E167" s="194" t="s">
        <v>437</v>
      </c>
      <c r="F167" s="195" t="s">
        <v>438</v>
      </c>
      <c r="G167" s="196" t="s">
        <v>122</v>
      </c>
      <c r="H167" s="82"/>
      <c r="I167" s="195" t="s">
        <v>123</v>
      </c>
      <c r="J167" s="139"/>
      <c r="K167" s="197" t="s">
        <v>3</v>
      </c>
      <c r="L167" s="198" t="s">
        <v>46</v>
      </c>
      <c r="M167" s="199"/>
      <c r="N167" s="200" t="e">
        <f>M167*#REF!</f>
        <v>#REF!</v>
      </c>
      <c r="O167" s="200">
        <v>0</v>
      </c>
      <c r="P167" s="200" t="e">
        <f>O167*#REF!</f>
        <v>#REF!</v>
      </c>
      <c r="Q167" s="200">
        <v>0</v>
      </c>
      <c r="R167" s="201" t="e">
        <f>Q167*#REF!</f>
        <v>#REF!</v>
      </c>
      <c r="S167" s="138"/>
      <c r="T167" s="138"/>
      <c r="U167" s="138"/>
      <c r="V167" s="138"/>
      <c r="W167" s="138"/>
      <c r="X167" s="138"/>
      <c r="Y167" s="138"/>
      <c r="Z167" s="138"/>
      <c r="AA167" s="138"/>
      <c r="AB167" s="138"/>
      <c r="AC167" s="138"/>
      <c r="AP167" s="202" t="s">
        <v>124</v>
      </c>
      <c r="AR167" s="202" t="s">
        <v>119</v>
      </c>
      <c r="AS167" s="202" t="s">
        <v>75</v>
      </c>
      <c r="AW167" s="129" t="s">
        <v>125</v>
      </c>
      <c r="BC167" s="203" t="e">
        <f>IF(L167="základní",#REF!,0)</f>
        <v>#REF!</v>
      </c>
      <c r="BD167" s="203">
        <f>IF(L167="snížená",#REF!,0)</f>
        <v>0</v>
      </c>
      <c r="BE167" s="203">
        <f>IF(L167="zákl. přenesená",#REF!,0)</f>
        <v>0</v>
      </c>
      <c r="BF167" s="203">
        <f>IF(L167="sníž. přenesená",#REF!,0)</f>
        <v>0</v>
      </c>
      <c r="BG167" s="203">
        <f>IF(L167="nulová",#REF!,0)</f>
        <v>0</v>
      </c>
      <c r="BH167" s="129" t="s">
        <v>22</v>
      </c>
      <c r="BI167" s="203" t="e">
        <f>ROUND(H167*#REF!,2)</f>
        <v>#REF!</v>
      </c>
      <c r="BJ167" s="129" t="s">
        <v>124</v>
      </c>
      <c r="BK167" s="202" t="s">
        <v>439</v>
      </c>
    </row>
    <row r="168" spans="1:63" s="142" customFormat="1" ht="24" customHeight="1">
      <c r="A168" s="138"/>
      <c r="B168" s="139"/>
      <c r="C168" s="193" t="s">
        <v>440</v>
      </c>
      <c r="D168" s="193" t="s">
        <v>119</v>
      </c>
      <c r="E168" s="194" t="s">
        <v>441</v>
      </c>
      <c r="F168" s="195" t="s">
        <v>442</v>
      </c>
      <c r="G168" s="196" t="s">
        <v>122</v>
      </c>
      <c r="H168" s="82"/>
      <c r="I168" s="195" t="s">
        <v>123</v>
      </c>
      <c r="J168" s="139"/>
      <c r="K168" s="197" t="s">
        <v>3</v>
      </c>
      <c r="L168" s="198" t="s">
        <v>46</v>
      </c>
      <c r="M168" s="199"/>
      <c r="N168" s="200" t="e">
        <f>M168*#REF!</f>
        <v>#REF!</v>
      </c>
      <c r="O168" s="200">
        <v>0</v>
      </c>
      <c r="P168" s="200" t="e">
        <f>O168*#REF!</f>
        <v>#REF!</v>
      </c>
      <c r="Q168" s="200">
        <v>0</v>
      </c>
      <c r="R168" s="201" t="e">
        <f>Q168*#REF!</f>
        <v>#REF!</v>
      </c>
      <c r="S168" s="138"/>
      <c r="T168" s="138"/>
      <c r="U168" s="138"/>
      <c r="V168" s="138"/>
      <c r="W168" s="138"/>
      <c r="X168" s="138"/>
      <c r="Y168" s="138"/>
      <c r="Z168" s="138"/>
      <c r="AA168" s="138"/>
      <c r="AB168" s="138"/>
      <c r="AC168" s="138"/>
      <c r="AP168" s="202" t="s">
        <v>124</v>
      </c>
      <c r="AR168" s="202" t="s">
        <v>119</v>
      </c>
      <c r="AS168" s="202" t="s">
        <v>75</v>
      </c>
      <c r="AW168" s="129" t="s">
        <v>125</v>
      </c>
      <c r="BC168" s="203" t="e">
        <f>IF(L168="základní",#REF!,0)</f>
        <v>#REF!</v>
      </c>
      <c r="BD168" s="203">
        <f>IF(L168="snížená",#REF!,0)</f>
        <v>0</v>
      </c>
      <c r="BE168" s="203">
        <f>IF(L168="zákl. přenesená",#REF!,0)</f>
        <v>0</v>
      </c>
      <c r="BF168" s="203">
        <f>IF(L168="sníž. přenesená",#REF!,0)</f>
        <v>0</v>
      </c>
      <c r="BG168" s="203">
        <f>IF(L168="nulová",#REF!,0)</f>
        <v>0</v>
      </c>
      <c r="BH168" s="129" t="s">
        <v>22</v>
      </c>
      <c r="BI168" s="203" t="e">
        <f>ROUND(H168*#REF!,2)</f>
        <v>#REF!</v>
      </c>
      <c r="BJ168" s="129" t="s">
        <v>124</v>
      </c>
      <c r="BK168" s="202" t="s">
        <v>443</v>
      </c>
    </row>
    <row r="169" spans="1:63" s="142" customFormat="1" ht="24" customHeight="1">
      <c r="A169" s="138"/>
      <c r="B169" s="139"/>
      <c r="C169" s="193" t="s">
        <v>444</v>
      </c>
      <c r="D169" s="193" t="s">
        <v>119</v>
      </c>
      <c r="E169" s="194" t="s">
        <v>445</v>
      </c>
      <c r="F169" s="195" t="s">
        <v>446</v>
      </c>
      <c r="G169" s="196" t="s">
        <v>122</v>
      </c>
      <c r="H169" s="82"/>
      <c r="I169" s="195" t="s">
        <v>123</v>
      </c>
      <c r="J169" s="139"/>
      <c r="K169" s="197" t="s">
        <v>3</v>
      </c>
      <c r="L169" s="198" t="s">
        <v>46</v>
      </c>
      <c r="M169" s="199"/>
      <c r="N169" s="200" t="e">
        <f>M169*#REF!</f>
        <v>#REF!</v>
      </c>
      <c r="O169" s="200">
        <v>0</v>
      </c>
      <c r="P169" s="200" t="e">
        <f>O169*#REF!</f>
        <v>#REF!</v>
      </c>
      <c r="Q169" s="200">
        <v>0</v>
      </c>
      <c r="R169" s="201" t="e">
        <f>Q169*#REF!</f>
        <v>#REF!</v>
      </c>
      <c r="S169" s="138"/>
      <c r="T169" s="138"/>
      <c r="U169" s="138"/>
      <c r="V169" s="138"/>
      <c r="W169" s="138"/>
      <c r="X169" s="138"/>
      <c r="Y169" s="138"/>
      <c r="Z169" s="138"/>
      <c r="AA169" s="138"/>
      <c r="AB169" s="138"/>
      <c r="AC169" s="138"/>
      <c r="AP169" s="202" t="s">
        <v>124</v>
      </c>
      <c r="AR169" s="202" t="s">
        <v>119</v>
      </c>
      <c r="AS169" s="202" t="s">
        <v>75</v>
      </c>
      <c r="AW169" s="129" t="s">
        <v>125</v>
      </c>
      <c r="BC169" s="203" t="e">
        <f>IF(L169="základní",#REF!,0)</f>
        <v>#REF!</v>
      </c>
      <c r="BD169" s="203">
        <f>IF(L169="snížená",#REF!,0)</f>
        <v>0</v>
      </c>
      <c r="BE169" s="203">
        <f>IF(L169="zákl. přenesená",#REF!,0)</f>
        <v>0</v>
      </c>
      <c r="BF169" s="203">
        <f>IF(L169="sníž. přenesená",#REF!,0)</f>
        <v>0</v>
      </c>
      <c r="BG169" s="203">
        <f>IF(L169="nulová",#REF!,0)</f>
        <v>0</v>
      </c>
      <c r="BH169" s="129" t="s">
        <v>22</v>
      </c>
      <c r="BI169" s="203" t="e">
        <f>ROUND(H169*#REF!,2)</f>
        <v>#REF!</v>
      </c>
      <c r="BJ169" s="129" t="s">
        <v>124</v>
      </c>
      <c r="BK169" s="202" t="s">
        <v>447</v>
      </c>
    </row>
    <row r="170" spans="1:63" s="142" customFormat="1" ht="24" customHeight="1">
      <c r="A170" s="138"/>
      <c r="B170" s="139"/>
      <c r="C170" s="193" t="s">
        <v>448</v>
      </c>
      <c r="D170" s="193" t="s">
        <v>119</v>
      </c>
      <c r="E170" s="194" t="s">
        <v>449</v>
      </c>
      <c r="F170" s="195" t="s">
        <v>450</v>
      </c>
      <c r="G170" s="196" t="s">
        <v>122</v>
      </c>
      <c r="H170" s="82"/>
      <c r="I170" s="195" t="s">
        <v>123</v>
      </c>
      <c r="J170" s="139"/>
      <c r="K170" s="197" t="s">
        <v>3</v>
      </c>
      <c r="L170" s="198" t="s">
        <v>46</v>
      </c>
      <c r="M170" s="199"/>
      <c r="N170" s="200" t="e">
        <f>M170*#REF!</f>
        <v>#REF!</v>
      </c>
      <c r="O170" s="200">
        <v>0</v>
      </c>
      <c r="P170" s="200" t="e">
        <f>O170*#REF!</f>
        <v>#REF!</v>
      </c>
      <c r="Q170" s="200">
        <v>0</v>
      </c>
      <c r="R170" s="201" t="e">
        <f>Q170*#REF!</f>
        <v>#REF!</v>
      </c>
      <c r="S170" s="138"/>
      <c r="T170" s="138"/>
      <c r="U170" s="138"/>
      <c r="V170" s="138"/>
      <c r="W170" s="138"/>
      <c r="X170" s="138"/>
      <c r="Y170" s="138"/>
      <c r="Z170" s="138"/>
      <c r="AA170" s="138"/>
      <c r="AB170" s="138"/>
      <c r="AC170" s="138"/>
      <c r="AP170" s="202" t="s">
        <v>124</v>
      </c>
      <c r="AR170" s="202" t="s">
        <v>119</v>
      </c>
      <c r="AS170" s="202" t="s">
        <v>75</v>
      </c>
      <c r="AW170" s="129" t="s">
        <v>125</v>
      </c>
      <c r="BC170" s="203" t="e">
        <f>IF(L170="základní",#REF!,0)</f>
        <v>#REF!</v>
      </c>
      <c r="BD170" s="203">
        <f>IF(L170="snížená",#REF!,0)</f>
        <v>0</v>
      </c>
      <c r="BE170" s="203">
        <f>IF(L170="zákl. přenesená",#REF!,0)</f>
        <v>0</v>
      </c>
      <c r="BF170" s="203">
        <f>IF(L170="sníž. přenesená",#REF!,0)</f>
        <v>0</v>
      </c>
      <c r="BG170" s="203">
        <f>IF(L170="nulová",#REF!,0)</f>
        <v>0</v>
      </c>
      <c r="BH170" s="129" t="s">
        <v>22</v>
      </c>
      <c r="BI170" s="203" t="e">
        <f>ROUND(H170*#REF!,2)</f>
        <v>#REF!</v>
      </c>
      <c r="BJ170" s="129" t="s">
        <v>124</v>
      </c>
      <c r="BK170" s="202" t="s">
        <v>451</v>
      </c>
    </row>
    <row r="171" spans="1:63" s="142" customFormat="1" ht="24" customHeight="1">
      <c r="A171" s="138"/>
      <c r="B171" s="139"/>
      <c r="C171" s="193" t="s">
        <v>452</v>
      </c>
      <c r="D171" s="193" t="s">
        <v>119</v>
      </c>
      <c r="E171" s="194" t="s">
        <v>453</v>
      </c>
      <c r="F171" s="195" t="s">
        <v>454</v>
      </c>
      <c r="G171" s="196" t="s">
        <v>122</v>
      </c>
      <c r="H171" s="82"/>
      <c r="I171" s="195" t="s">
        <v>123</v>
      </c>
      <c r="J171" s="139"/>
      <c r="K171" s="197" t="s">
        <v>3</v>
      </c>
      <c r="L171" s="198" t="s">
        <v>46</v>
      </c>
      <c r="M171" s="199"/>
      <c r="N171" s="200" t="e">
        <f>M171*#REF!</f>
        <v>#REF!</v>
      </c>
      <c r="O171" s="200">
        <v>0</v>
      </c>
      <c r="P171" s="200" t="e">
        <f>O171*#REF!</f>
        <v>#REF!</v>
      </c>
      <c r="Q171" s="200">
        <v>0</v>
      </c>
      <c r="R171" s="201" t="e">
        <f>Q171*#REF!</f>
        <v>#REF!</v>
      </c>
      <c r="S171" s="138"/>
      <c r="T171" s="138"/>
      <c r="U171" s="138"/>
      <c r="V171" s="138"/>
      <c r="W171" s="138"/>
      <c r="X171" s="138"/>
      <c r="Y171" s="138"/>
      <c r="Z171" s="138"/>
      <c r="AA171" s="138"/>
      <c r="AB171" s="138"/>
      <c r="AC171" s="138"/>
      <c r="AP171" s="202" t="s">
        <v>124</v>
      </c>
      <c r="AR171" s="202" t="s">
        <v>119</v>
      </c>
      <c r="AS171" s="202" t="s">
        <v>75</v>
      </c>
      <c r="AW171" s="129" t="s">
        <v>125</v>
      </c>
      <c r="BC171" s="203" t="e">
        <f>IF(L171="základní",#REF!,0)</f>
        <v>#REF!</v>
      </c>
      <c r="BD171" s="203">
        <f>IF(L171="snížená",#REF!,0)</f>
        <v>0</v>
      </c>
      <c r="BE171" s="203">
        <f>IF(L171="zákl. přenesená",#REF!,0)</f>
        <v>0</v>
      </c>
      <c r="BF171" s="203">
        <f>IF(L171="sníž. přenesená",#REF!,0)</f>
        <v>0</v>
      </c>
      <c r="BG171" s="203">
        <f>IF(L171="nulová",#REF!,0)</f>
        <v>0</v>
      </c>
      <c r="BH171" s="129" t="s">
        <v>22</v>
      </c>
      <c r="BI171" s="203" t="e">
        <f>ROUND(H171*#REF!,2)</f>
        <v>#REF!</v>
      </c>
      <c r="BJ171" s="129" t="s">
        <v>124</v>
      </c>
      <c r="BK171" s="202" t="s">
        <v>455</v>
      </c>
    </row>
    <row r="172" spans="1:63" s="142" customFormat="1" ht="24" customHeight="1">
      <c r="A172" s="138"/>
      <c r="B172" s="139"/>
      <c r="C172" s="193" t="s">
        <v>456</v>
      </c>
      <c r="D172" s="193" t="s">
        <v>119</v>
      </c>
      <c r="E172" s="194" t="s">
        <v>457</v>
      </c>
      <c r="F172" s="195" t="s">
        <v>458</v>
      </c>
      <c r="G172" s="196" t="s">
        <v>122</v>
      </c>
      <c r="H172" s="82"/>
      <c r="I172" s="195" t="s">
        <v>123</v>
      </c>
      <c r="J172" s="139"/>
      <c r="K172" s="197" t="s">
        <v>3</v>
      </c>
      <c r="L172" s="198" t="s">
        <v>46</v>
      </c>
      <c r="M172" s="199"/>
      <c r="N172" s="200" t="e">
        <f>M172*#REF!</f>
        <v>#REF!</v>
      </c>
      <c r="O172" s="200">
        <v>0</v>
      </c>
      <c r="P172" s="200" t="e">
        <f>O172*#REF!</f>
        <v>#REF!</v>
      </c>
      <c r="Q172" s="200">
        <v>0</v>
      </c>
      <c r="R172" s="201" t="e">
        <f>Q172*#REF!</f>
        <v>#REF!</v>
      </c>
      <c r="S172" s="138"/>
      <c r="T172" s="138"/>
      <c r="U172" s="138"/>
      <c r="V172" s="138"/>
      <c r="W172" s="138"/>
      <c r="X172" s="138"/>
      <c r="Y172" s="138"/>
      <c r="Z172" s="138"/>
      <c r="AA172" s="138"/>
      <c r="AB172" s="138"/>
      <c r="AC172" s="138"/>
      <c r="AP172" s="202" t="s">
        <v>124</v>
      </c>
      <c r="AR172" s="202" t="s">
        <v>119</v>
      </c>
      <c r="AS172" s="202" t="s">
        <v>75</v>
      </c>
      <c r="AW172" s="129" t="s">
        <v>125</v>
      </c>
      <c r="BC172" s="203" t="e">
        <f>IF(L172="základní",#REF!,0)</f>
        <v>#REF!</v>
      </c>
      <c r="BD172" s="203">
        <f>IF(L172="snížená",#REF!,0)</f>
        <v>0</v>
      </c>
      <c r="BE172" s="203">
        <f>IF(L172="zákl. přenesená",#REF!,0)</f>
        <v>0</v>
      </c>
      <c r="BF172" s="203">
        <f>IF(L172="sníž. přenesená",#REF!,0)</f>
        <v>0</v>
      </c>
      <c r="BG172" s="203">
        <f>IF(L172="nulová",#REF!,0)</f>
        <v>0</v>
      </c>
      <c r="BH172" s="129" t="s">
        <v>22</v>
      </c>
      <c r="BI172" s="203" t="e">
        <f>ROUND(H172*#REF!,2)</f>
        <v>#REF!</v>
      </c>
      <c r="BJ172" s="129" t="s">
        <v>124</v>
      </c>
      <c r="BK172" s="202" t="s">
        <v>459</v>
      </c>
    </row>
    <row r="173" spans="1:63" s="142" customFormat="1" ht="36" customHeight="1">
      <c r="A173" s="138"/>
      <c r="B173" s="139"/>
      <c r="C173" s="193" t="s">
        <v>460</v>
      </c>
      <c r="D173" s="193" t="s">
        <v>119</v>
      </c>
      <c r="E173" s="194" t="s">
        <v>461</v>
      </c>
      <c r="F173" s="195" t="s">
        <v>462</v>
      </c>
      <c r="G173" s="196" t="s">
        <v>122</v>
      </c>
      <c r="H173" s="82"/>
      <c r="I173" s="195" t="s">
        <v>123</v>
      </c>
      <c r="J173" s="139"/>
      <c r="K173" s="197" t="s">
        <v>3</v>
      </c>
      <c r="L173" s="198" t="s">
        <v>46</v>
      </c>
      <c r="M173" s="199"/>
      <c r="N173" s="200" t="e">
        <f>M173*#REF!</f>
        <v>#REF!</v>
      </c>
      <c r="O173" s="200">
        <v>0</v>
      </c>
      <c r="P173" s="200" t="e">
        <f>O173*#REF!</f>
        <v>#REF!</v>
      </c>
      <c r="Q173" s="200">
        <v>0</v>
      </c>
      <c r="R173" s="201" t="e">
        <f>Q173*#REF!</f>
        <v>#REF!</v>
      </c>
      <c r="S173" s="138"/>
      <c r="T173" s="138"/>
      <c r="U173" s="138"/>
      <c r="V173" s="138"/>
      <c r="W173" s="138"/>
      <c r="X173" s="138"/>
      <c r="Y173" s="138"/>
      <c r="Z173" s="138"/>
      <c r="AA173" s="138"/>
      <c r="AB173" s="138"/>
      <c r="AC173" s="138"/>
      <c r="AP173" s="202" t="s">
        <v>124</v>
      </c>
      <c r="AR173" s="202" t="s">
        <v>119</v>
      </c>
      <c r="AS173" s="202" t="s">
        <v>75</v>
      </c>
      <c r="AW173" s="129" t="s">
        <v>125</v>
      </c>
      <c r="BC173" s="203" t="e">
        <f>IF(L173="základní",#REF!,0)</f>
        <v>#REF!</v>
      </c>
      <c r="BD173" s="203">
        <f>IF(L173="snížená",#REF!,0)</f>
        <v>0</v>
      </c>
      <c r="BE173" s="203">
        <f>IF(L173="zákl. přenesená",#REF!,0)</f>
        <v>0</v>
      </c>
      <c r="BF173" s="203">
        <f>IF(L173="sníž. přenesená",#REF!,0)</f>
        <v>0</v>
      </c>
      <c r="BG173" s="203">
        <f>IF(L173="nulová",#REF!,0)</f>
        <v>0</v>
      </c>
      <c r="BH173" s="129" t="s">
        <v>22</v>
      </c>
      <c r="BI173" s="203" t="e">
        <f>ROUND(H173*#REF!,2)</f>
        <v>#REF!</v>
      </c>
      <c r="BJ173" s="129" t="s">
        <v>124</v>
      </c>
      <c r="BK173" s="202" t="s">
        <v>463</v>
      </c>
    </row>
    <row r="174" spans="1:63" s="142" customFormat="1" ht="24" customHeight="1">
      <c r="A174" s="138"/>
      <c r="B174" s="139"/>
      <c r="C174" s="193" t="s">
        <v>464</v>
      </c>
      <c r="D174" s="193" t="s">
        <v>119</v>
      </c>
      <c r="E174" s="194" t="s">
        <v>465</v>
      </c>
      <c r="F174" s="195" t="s">
        <v>466</v>
      </c>
      <c r="G174" s="196" t="s">
        <v>122</v>
      </c>
      <c r="H174" s="82"/>
      <c r="I174" s="195" t="s">
        <v>123</v>
      </c>
      <c r="J174" s="139"/>
      <c r="K174" s="197" t="s">
        <v>3</v>
      </c>
      <c r="L174" s="198" t="s">
        <v>46</v>
      </c>
      <c r="M174" s="199"/>
      <c r="N174" s="200" t="e">
        <f>M174*#REF!</f>
        <v>#REF!</v>
      </c>
      <c r="O174" s="200">
        <v>0</v>
      </c>
      <c r="P174" s="200" t="e">
        <f>O174*#REF!</f>
        <v>#REF!</v>
      </c>
      <c r="Q174" s="200">
        <v>0</v>
      </c>
      <c r="R174" s="201" t="e">
        <f>Q174*#REF!</f>
        <v>#REF!</v>
      </c>
      <c r="S174" s="138"/>
      <c r="T174" s="138"/>
      <c r="U174" s="138"/>
      <c r="V174" s="138"/>
      <c r="W174" s="138"/>
      <c r="X174" s="138"/>
      <c r="Y174" s="138"/>
      <c r="Z174" s="138"/>
      <c r="AA174" s="138"/>
      <c r="AB174" s="138"/>
      <c r="AC174" s="138"/>
      <c r="AP174" s="202" t="s">
        <v>124</v>
      </c>
      <c r="AR174" s="202" t="s">
        <v>119</v>
      </c>
      <c r="AS174" s="202" t="s">
        <v>75</v>
      </c>
      <c r="AW174" s="129" t="s">
        <v>125</v>
      </c>
      <c r="BC174" s="203" t="e">
        <f>IF(L174="základní",#REF!,0)</f>
        <v>#REF!</v>
      </c>
      <c r="BD174" s="203">
        <f>IF(L174="snížená",#REF!,0)</f>
        <v>0</v>
      </c>
      <c r="BE174" s="203">
        <f>IF(L174="zákl. přenesená",#REF!,0)</f>
        <v>0</v>
      </c>
      <c r="BF174" s="203">
        <f>IF(L174="sníž. přenesená",#REF!,0)</f>
        <v>0</v>
      </c>
      <c r="BG174" s="203">
        <f>IF(L174="nulová",#REF!,0)</f>
        <v>0</v>
      </c>
      <c r="BH174" s="129" t="s">
        <v>22</v>
      </c>
      <c r="BI174" s="203" t="e">
        <f>ROUND(H174*#REF!,2)</f>
        <v>#REF!</v>
      </c>
      <c r="BJ174" s="129" t="s">
        <v>124</v>
      </c>
      <c r="BK174" s="202" t="s">
        <v>467</v>
      </c>
    </row>
    <row r="175" spans="1:63" s="142" customFormat="1" ht="24" customHeight="1">
      <c r="A175" s="138"/>
      <c r="B175" s="139"/>
      <c r="C175" s="193" t="s">
        <v>468</v>
      </c>
      <c r="D175" s="193" t="s">
        <v>119</v>
      </c>
      <c r="E175" s="194" t="s">
        <v>469</v>
      </c>
      <c r="F175" s="195" t="s">
        <v>470</v>
      </c>
      <c r="G175" s="196" t="s">
        <v>122</v>
      </c>
      <c r="H175" s="82"/>
      <c r="I175" s="195" t="s">
        <v>123</v>
      </c>
      <c r="J175" s="139"/>
      <c r="K175" s="197" t="s">
        <v>3</v>
      </c>
      <c r="L175" s="198" t="s">
        <v>46</v>
      </c>
      <c r="M175" s="199"/>
      <c r="N175" s="200" t="e">
        <f>M175*#REF!</f>
        <v>#REF!</v>
      </c>
      <c r="O175" s="200">
        <v>0</v>
      </c>
      <c r="P175" s="200" t="e">
        <f>O175*#REF!</f>
        <v>#REF!</v>
      </c>
      <c r="Q175" s="200">
        <v>0</v>
      </c>
      <c r="R175" s="201" t="e">
        <f>Q175*#REF!</f>
        <v>#REF!</v>
      </c>
      <c r="S175" s="138"/>
      <c r="T175" s="138"/>
      <c r="U175" s="138"/>
      <c r="V175" s="138"/>
      <c r="W175" s="138"/>
      <c r="X175" s="138"/>
      <c r="Y175" s="138"/>
      <c r="Z175" s="138"/>
      <c r="AA175" s="138"/>
      <c r="AB175" s="138"/>
      <c r="AC175" s="138"/>
      <c r="AP175" s="202" t="s">
        <v>124</v>
      </c>
      <c r="AR175" s="202" t="s">
        <v>119</v>
      </c>
      <c r="AS175" s="202" t="s">
        <v>75</v>
      </c>
      <c r="AW175" s="129" t="s">
        <v>125</v>
      </c>
      <c r="BC175" s="203" t="e">
        <f>IF(L175="základní",#REF!,0)</f>
        <v>#REF!</v>
      </c>
      <c r="BD175" s="203">
        <f>IF(L175="snížená",#REF!,0)</f>
        <v>0</v>
      </c>
      <c r="BE175" s="203">
        <f>IF(L175="zákl. přenesená",#REF!,0)</f>
        <v>0</v>
      </c>
      <c r="BF175" s="203">
        <f>IF(L175="sníž. přenesená",#REF!,0)</f>
        <v>0</v>
      </c>
      <c r="BG175" s="203">
        <f>IF(L175="nulová",#REF!,0)</f>
        <v>0</v>
      </c>
      <c r="BH175" s="129" t="s">
        <v>22</v>
      </c>
      <c r="BI175" s="203" t="e">
        <f>ROUND(H175*#REF!,2)</f>
        <v>#REF!</v>
      </c>
      <c r="BJ175" s="129" t="s">
        <v>124</v>
      </c>
      <c r="BK175" s="202" t="s">
        <v>471</v>
      </c>
    </row>
    <row r="176" spans="1:63" s="142" customFormat="1" ht="24" customHeight="1">
      <c r="A176" s="138"/>
      <c r="B176" s="139"/>
      <c r="C176" s="193" t="s">
        <v>472</v>
      </c>
      <c r="D176" s="193" t="s">
        <v>119</v>
      </c>
      <c r="E176" s="194" t="s">
        <v>473</v>
      </c>
      <c r="F176" s="195" t="s">
        <v>474</v>
      </c>
      <c r="G176" s="196" t="s">
        <v>122</v>
      </c>
      <c r="H176" s="82"/>
      <c r="I176" s="195" t="s">
        <v>123</v>
      </c>
      <c r="J176" s="139"/>
      <c r="K176" s="197" t="s">
        <v>3</v>
      </c>
      <c r="L176" s="198" t="s">
        <v>46</v>
      </c>
      <c r="M176" s="199"/>
      <c r="N176" s="200" t="e">
        <f>M176*#REF!</f>
        <v>#REF!</v>
      </c>
      <c r="O176" s="200">
        <v>0</v>
      </c>
      <c r="P176" s="200" t="e">
        <f>O176*#REF!</f>
        <v>#REF!</v>
      </c>
      <c r="Q176" s="200">
        <v>0</v>
      </c>
      <c r="R176" s="201" t="e">
        <f>Q176*#REF!</f>
        <v>#REF!</v>
      </c>
      <c r="S176" s="138"/>
      <c r="T176" s="138"/>
      <c r="U176" s="138"/>
      <c r="V176" s="138"/>
      <c r="W176" s="138"/>
      <c r="X176" s="138"/>
      <c r="Y176" s="138"/>
      <c r="Z176" s="138"/>
      <c r="AA176" s="138"/>
      <c r="AB176" s="138"/>
      <c r="AC176" s="138"/>
      <c r="AP176" s="202" t="s">
        <v>124</v>
      </c>
      <c r="AR176" s="202" t="s">
        <v>119</v>
      </c>
      <c r="AS176" s="202" t="s">
        <v>75</v>
      </c>
      <c r="AW176" s="129" t="s">
        <v>125</v>
      </c>
      <c r="BC176" s="203" t="e">
        <f>IF(L176="základní",#REF!,0)</f>
        <v>#REF!</v>
      </c>
      <c r="BD176" s="203">
        <f>IF(L176="snížená",#REF!,0)</f>
        <v>0</v>
      </c>
      <c r="BE176" s="203">
        <f>IF(L176="zákl. přenesená",#REF!,0)</f>
        <v>0</v>
      </c>
      <c r="BF176" s="203">
        <f>IF(L176="sníž. přenesená",#REF!,0)</f>
        <v>0</v>
      </c>
      <c r="BG176" s="203">
        <f>IF(L176="nulová",#REF!,0)</f>
        <v>0</v>
      </c>
      <c r="BH176" s="129" t="s">
        <v>22</v>
      </c>
      <c r="BI176" s="203" t="e">
        <f>ROUND(H176*#REF!,2)</f>
        <v>#REF!</v>
      </c>
      <c r="BJ176" s="129" t="s">
        <v>124</v>
      </c>
      <c r="BK176" s="202" t="s">
        <v>475</v>
      </c>
    </row>
    <row r="177" spans="1:63" s="142" customFormat="1" ht="24" customHeight="1">
      <c r="A177" s="138"/>
      <c r="B177" s="139"/>
      <c r="C177" s="193" t="s">
        <v>476</v>
      </c>
      <c r="D177" s="193" t="s">
        <v>119</v>
      </c>
      <c r="E177" s="194" t="s">
        <v>477</v>
      </c>
      <c r="F177" s="195" t="s">
        <v>478</v>
      </c>
      <c r="G177" s="196" t="s">
        <v>122</v>
      </c>
      <c r="H177" s="82"/>
      <c r="I177" s="195" t="s">
        <v>123</v>
      </c>
      <c r="J177" s="139"/>
      <c r="K177" s="197" t="s">
        <v>3</v>
      </c>
      <c r="L177" s="198" t="s">
        <v>46</v>
      </c>
      <c r="M177" s="199"/>
      <c r="N177" s="200" t="e">
        <f>M177*#REF!</f>
        <v>#REF!</v>
      </c>
      <c r="O177" s="200">
        <v>0</v>
      </c>
      <c r="P177" s="200" t="e">
        <f>O177*#REF!</f>
        <v>#REF!</v>
      </c>
      <c r="Q177" s="200">
        <v>0</v>
      </c>
      <c r="R177" s="201" t="e">
        <f>Q177*#REF!</f>
        <v>#REF!</v>
      </c>
      <c r="S177" s="138"/>
      <c r="T177" s="138"/>
      <c r="U177" s="138"/>
      <c r="V177" s="138"/>
      <c r="W177" s="138"/>
      <c r="X177" s="138"/>
      <c r="Y177" s="138"/>
      <c r="Z177" s="138"/>
      <c r="AA177" s="138"/>
      <c r="AB177" s="138"/>
      <c r="AC177" s="138"/>
      <c r="AP177" s="202" t="s">
        <v>124</v>
      </c>
      <c r="AR177" s="202" t="s">
        <v>119</v>
      </c>
      <c r="AS177" s="202" t="s">
        <v>75</v>
      </c>
      <c r="AW177" s="129" t="s">
        <v>125</v>
      </c>
      <c r="BC177" s="203" t="e">
        <f>IF(L177="základní",#REF!,0)</f>
        <v>#REF!</v>
      </c>
      <c r="BD177" s="203">
        <f>IF(L177="snížená",#REF!,0)</f>
        <v>0</v>
      </c>
      <c r="BE177" s="203">
        <f>IF(L177="zákl. přenesená",#REF!,0)</f>
        <v>0</v>
      </c>
      <c r="BF177" s="203">
        <f>IF(L177="sníž. přenesená",#REF!,0)</f>
        <v>0</v>
      </c>
      <c r="BG177" s="203">
        <f>IF(L177="nulová",#REF!,0)</f>
        <v>0</v>
      </c>
      <c r="BH177" s="129" t="s">
        <v>22</v>
      </c>
      <c r="BI177" s="203" t="e">
        <f>ROUND(H177*#REF!,2)</f>
        <v>#REF!</v>
      </c>
      <c r="BJ177" s="129" t="s">
        <v>124</v>
      </c>
      <c r="BK177" s="202" t="s">
        <v>479</v>
      </c>
    </row>
    <row r="178" spans="1:63" s="142" customFormat="1" ht="24" customHeight="1">
      <c r="A178" s="138"/>
      <c r="B178" s="139"/>
      <c r="C178" s="193" t="s">
        <v>480</v>
      </c>
      <c r="D178" s="193" t="s">
        <v>119</v>
      </c>
      <c r="E178" s="194" t="s">
        <v>481</v>
      </c>
      <c r="F178" s="195" t="s">
        <v>482</v>
      </c>
      <c r="G178" s="196" t="s">
        <v>122</v>
      </c>
      <c r="H178" s="82"/>
      <c r="I178" s="195" t="s">
        <v>123</v>
      </c>
      <c r="J178" s="139"/>
      <c r="K178" s="197" t="s">
        <v>3</v>
      </c>
      <c r="L178" s="198" t="s">
        <v>46</v>
      </c>
      <c r="M178" s="199"/>
      <c r="N178" s="200" t="e">
        <f>M178*#REF!</f>
        <v>#REF!</v>
      </c>
      <c r="O178" s="200">
        <v>0</v>
      </c>
      <c r="P178" s="200" t="e">
        <f>O178*#REF!</f>
        <v>#REF!</v>
      </c>
      <c r="Q178" s="200">
        <v>0</v>
      </c>
      <c r="R178" s="201" t="e">
        <f>Q178*#REF!</f>
        <v>#REF!</v>
      </c>
      <c r="S178" s="138"/>
      <c r="T178" s="138"/>
      <c r="U178" s="138"/>
      <c r="V178" s="138"/>
      <c r="W178" s="138"/>
      <c r="X178" s="138"/>
      <c r="Y178" s="138"/>
      <c r="Z178" s="138"/>
      <c r="AA178" s="138"/>
      <c r="AB178" s="138"/>
      <c r="AC178" s="138"/>
      <c r="AP178" s="202" t="s">
        <v>124</v>
      </c>
      <c r="AR178" s="202" t="s">
        <v>119</v>
      </c>
      <c r="AS178" s="202" t="s">
        <v>75</v>
      </c>
      <c r="AW178" s="129" t="s">
        <v>125</v>
      </c>
      <c r="BC178" s="203" t="e">
        <f>IF(L178="základní",#REF!,0)</f>
        <v>#REF!</v>
      </c>
      <c r="BD178" s="203">
        <f>IF(L178="snížená",#REF!,0)</f>
        <v>0</v>
      </c>
      <c r="BE178" s="203">
        <f>IF(L178="zákl. přenesená",#REF!,0)</f>
        <v>0</v>
      </c>
      <c r="BF178" s="203">
        <f>IF(L178="sníž. přenesená",#REF!,0)</f>
        <v>0</v>
      </c>
      <c r="BG178" s="203">
        <f>IF(L178="nulová",#REF!,0)</f>
        <v>0</v>
      </c>
      <c r="BH178" s="129" t="s">
        <v>22</v>
      </c>
      <c r="BI178" s="203" t="e">
        <f>ROUND(H178*#REF!,2)</f>
        <v>#REF!</v>
      </c>
      <c r="BJ178" s="129" t="s">
        <v>124</v>
      </c>
      <c r="BK178" s="202" t="s">
        <v>483</v>
      </c>
    </row>
    <row r="179" spans="1:63" s="142" customFormat="1" ht="24" customHeight="1">
      <c r="A179" s="138"/>
      <c r="B179" s="139"/>
      <c r="C179" s="193" t="s">
        <v>484</v>
      </c>
      <c r="D179" s="193" t="s">
        <v>119</v>
      </c>
      <c r="E179" s="194" t="s">
        <v>485</v>
      </c>
      <c r="F179" s="195" t="s">
        <v>486</v>
      </c>
      <c r="G179" s="196" t="s">
        <v>122</v>
      </c>
      <c r="H179" s="82"/>
      <c r="I179" s="195" t="s">
        <v>123</v>
      </c>
      <c r="J179" s="139"/>
      <c r="K179" s="197" t="s">
        <v>3</v>
      </c>
      <c r="L179" s="198" t="s">
        <v>46</v>
      </c>
      <c r="M179" s="199"/>
      <c r="N179" s="200" t="e">
        <f>M179*#REF!</f>
        <v>#REF!</v>
      </c>
      <c r="O179" s="200">
        <v>0</v>
      </c>
      <c r="P179" s="200" t="e">
        <f>O179*#REF!</f>
        <v>#REF!</v>
      </c>
      <c r="Q179" s="200">
        <v>0</v>
      </c>
      <c r="R179" s="201" t="e">
        <f>Q179*#REF!</f>
        <v>#REF!</v>
      </c>
      <c r="S179" s="138"/>
      <c r="T179" s="138"/>
      <c r="U179" s="138"/>
      <c r="V179" s="138"/>
      <c r="W179" s="138"/>
      <c r="X179" s="138"/>
      <c r="Y179" s="138"/>
      <c r="Z179" s="138"/>
      <c r="AA179" s="138"/>
      <c r="AB179" s="138"/>
      <c r="AC179" s="138"/>
      <c r="AP179" s="202" t="s">
        <v>124</v>
      </c>
      <c r="AR179" s="202" t="s">
        <v>119</v>
      </c>
      <c r="AS179" s="202" t="s">
        <v>75</v>
      </c>
      <c r="AW179" s="129" t="s">
        <v>125</v>
      </c>
      <c r="BC179" s="203" t="e">
        <f>IF(L179="základní",#REF!,0)</f>
        <v>#REF!</v>
      </c>
      <c r="BD179" s="203">
        <f>IF(L179="snížená",#REF!,0)</f>
        <v>0</v>
      </c>
      <c r="BE179" s="203">
        <f>IF(L179="zákl. přenesená",#REF!,0)</f>
        <v>0</v>
      </c>
      <c r="BF179" s="203">
        <f>IF(L179="sníž. přenesená",#REF!,0)</f>
        <v>0</v>
      </c>
      <c r="BG179" s="203">
        <f>IF(L179="nulová",#REF!,0)</f>
        <v>0</v>
      </c>
      <c r="BH179" s="129" t="s">
        <v>22</v>
      </c>
      <c r="BI179" s="203" t="e">
        <f>ROUND(H179*#REF!,2)</f>
        <v>#REF!</v>
      </c>
      <c r="BJ179" s="129" t="s">
        <v>124</v>
      </c>
      <c r="BK179" s="202" t="s">
        <v>487</v>
      </c>
    </row>
    <row r="180" spans="1:63" s="142" customFormat="1" ht="24" customHeight="1">
      <c r="A180" s="138"/>
      <c r="B180" s="139"/>
      <c r="C180" s="193" t="s">
        <v>488</v>
      </c>
      <c r="D180" s="193" t="s">
        <v>119</v>
      </c>
      <c r="E180" s="194" t="s">
        <v>489</v>
      </c>
      <c r="F180" s="195" t="s">
        <v>490</v>
      </c>
      <c r="G180" s="196" t="s">
        <v>122</v>
      </c>
      <c r="H180" s="82"/>
      <c r="I180" s="195" t="s">
        <v>123</v>
      </c>
      <c r="J180" s="139"/>
      <c r="K180" s="197" t="s">
        <v>3</v>
      </c>
      <c r="L180" s="198" t="s">
        <v>46</v>
      </c>
      <c r="M180" s="199"/>
      <c r="N180" s="200" t="e">
        <f>M180*#REF!</f>
        <v>#REF!</v>
      </c>
      <c r="O180" s="200">
        <v>0</v>
      </c>
      <c r="P180" s="200" t="e">
        <f>O180*#REF!</f>
        <v>#REF!</v>
      </c>
      <c r="Q180" s="200">
        <v>0</v>
      </c>
      <c r="R180" s="201" t="e">
        <f>Q180*#REF!</f>
        <v>#REF!</v>
      </c>
      <c r="S180" s="138"/>
      <c r="T180" s="138"/>
      <c r="U180" s="138"/>
      <c r="V180" s="138"/>
      <c r="W180" s="138"/>
      <c r="X180" s="138"/>
      <c r="Y180" s="138"/>
      <c r="Z180" s="138"/>
      <c r="AA180" s="138"/>
      <c r="AB180" s="138"/>
      <c r="AC180" s="138"/>
      <c r="AP180" s="202" t="s">
        <v>124</v>
      </c>
      <c r="AR180" s="202" t="s">
        <v>119</v>
      </c>
      <c r="AS180" s="202" t="s">
        <v>75</v>
      </c>
      <c r="AW180" s="129" t="s">
        <v>125</v>
      </c>
      <c r="BC180" s="203" t="e">
        <f>IF(L180="základní",#REF!,0)</f>
        <v>#REF!</v>
      </c>
      <c r="BD180" s="203">
        <f>IF(L180="snížená",#REF!,0)</f>
        <v>0</v>
      </c>
      <c r="BE180" s="203">
        <f>IF(L180="zákl. přenesená",#REF!,0)</f>
        <v>0</v>
      </c>
      <c r="BF180" s="203">
        <f>IF(L180="sníž. přenesená",#REF!,0)</f>
        <v>0</v>
      </c>
      <c r="BG180" s="203">
        <f>IF(L180="nulová",#REF!,0)</f>
        <v>0</v>
      </c>
      <c r="BH180" s="129" t="s">
        <v>22</v>
      </c>
      <c r="BI180" s="203" t="e">
        <f>ROUND(H180*#REF!,2)</f>
        <v>#REF!</v>
      </c>
      <c r="BJ180" s="129" t="s">
        <v>124</v>
      </c>
      <c r="BK180" s="202" t="s">
        <v>491</v>
      </c>
    </row>
    <row r="181" spans="1:63" s="142" customFormat="1" ht="24" customHeight="1">
      <c r="A181" s="138"/>
      <c r="B181" s="139"/>
      <c r="C181" s="193" t="s">
        <v>492</v>
      </c>
      <c r="D181" s="193" t="s">
        <v>119</v>
      </c>
      <c r="E181" s="194" t="s">
        <v>493</v>
      </c>
      <c r="F181" s="195" t="s">
        <v>494</v>
      </c>
      <c r="G181" s="196" t="s">
        <v>122</v>
      </c>
      <c r="H181" s="82"/>
      <c r="I181" s="195" t="s">
        <v>123</v>
      </c>
      <c r="J181" s="139"/>
      <c r="K181" s="197" t="s">
        <v>3</v>
      </c>
      <c r="L181" s="198" t="s">
        <v>46</v>
      </c>
      <c r="M181" s="199"/>
      <c r="N181" s="200" t="e">
        <f>M181*#REF!</f>
        <v>#REF!</v>
      </c>
      <c r="O181" s="200">
        <v>0</v>
      </c>
      <c r="P181" s="200" t="e">
        <f>O181*#REF!</f>
        <v>#REF!</v>
      </c>
      <c r="Q181" s="200">
        <v>0</v>
      </c>
      <c r="R181" s="201" t="e">
        <f>Q181*#REF!</f>
        <v>#REF!</v>
      </c>
      <c r="S181" s="138"/>
      <c r="T181" s="138"/>
      <c r="U181" s="138"/>
      <c r="V181" s="138"/>
      <c r="W181" s="138"/>
      <c r="X181" s="138"/>
      <c r="Y181" s="138"/>
      <c r="Z181" s="138"/>
      <c r="AA181" s="138"/>
      <c r="AB181" s="138"/>
      <c r="AC181" s="138"/>
      <c r="AP181" s="202" t="s">
        <v>124</v>
      </c>
      <c r="AR181" s="202" t="s">
        <v>119</v>
      </c>
      <c r="AS181" s="202" t="s">
        <v>75</v>
      </c>
      <c r="AW181" s="129" t="s">
        <v>125</v>
      </c>
      <c r="BC181" s="203" t="e">
        <f>IF(L181="základní",#REF!,0)</f>
        <v>#REF!</v>
      </c>
      <c r="BD181" s="203">
        <f>IF(L181="snížená",#REF!,0)</f>
        <v>0</v>
      </c>
      <c r="BE181" s="203">
        <f>IF(L181="zákl. přenesená",#REF!,0)</f>
        <v>0</v>
      </c>
      <c r="BF181" s="203">
        <f>IF(L181="sníž. přenesená",#REF!,0)</f>
        <v>0</v>
      </c>
      <c r="BG181" s="203">
        <f>IF(L181="nulová",#REF!,0)</f>
        <v>0</v>
      </c>
      <c r="BH181" s="129" t="s">
        <v>22</v>
      </c>
      <c r="BI181" s="203" t="e">
        <f>ROUND(H181*#REF!,2)</f>
        <v>#REF!</v>
      </c>
      <c r="BJ181" s="129" t="s">
        <v>124</v>
      </c>
      <c r="BK181" s="202" t="s">
        <v>495</v>
      </c>
    </row>
    <row r="182" spans="1:63" s="142" customFormat="1" ht="24" customHeight="1">
      <c r="A182" s="138"/>
      <c r="B182" s="139"/>
      <c r="C182" s="193" t="s">
        <v>496</v>
      </c>
      <c r="D182" s="193" t="s">
        <v>119</v>
      </c>
      <c r="E182" s="194" t="s">
        <v>497</v>
      </c>
      <c r="F182" s="195" t="s">
        <v>498</v>
      </c>
      <c r="G182" s="196" t="s">
        <v>122</v>
      </c>
      <c r="H182" s="82"/>
      <c r="I182" s="195" t="s">
        <v>123</v>
      </c>
      <c r="J182" s="139"/>
      <c r="K182" s="197" t="s">
        <v>3</v>
      </c>
      <c r="L182" s="198" t="s">
        <v>46</v>
      </c>
      <c r="M182" s="199"/>
      <c r="N182" s="200" t="e">
        <f>M182*#REF!</f>
        <v>#REF!</v>
      </c>
      <c r="O182" s="200">
        <v>0</v>
      </c>
      <c r="P182" s="200" t="e">
        <f>O182*#REF!</f>
        <v>#REF!</v>
      </c>
      <c r="Q182" s="200">
        <v>0</v>
      </c>
      <c r="R182" s="201" t="e">
        <f>Q182*#REF!</f>
        <v>#REF!</v>
      </c>
      <c r="S182" s="138"/>
      <c r="T182" s="138"/>
      <c r="U182" s="138"/>
      <c r="V182" s="138"/>
      <c r="W182" s="138"/>
      <c r="X182" s="138"/>
      <c r="Y182" s="138"/>
      <c r="Z182" s="138"/>
      <c r="AA182" s="138"/>
      <c r="AB182" s="138"/>
      <c r="AC182" s="138"/>
      <c r="AP182" s="202" t="s">
        <v>124</v>
      </c>
      <c r="AR182" s="202" t="s">
        <v>119</v>
      </c>
      <c r="AS182" s="202" t="s">
        <v>75</v>
      </c>
      <c r="AW182" s="129" t="s">
        <v>125</v>
      </c>
      <c r="BC182" s="203" t="e">
        <f>IF(L182="základní",#REF!,0)</f>
        <v>#REF!</v>
      </c>
      <c r="BD182" s="203">
        <f>IF(L182="snížená",#REF!,0)</f>
        <v>0</v>
      </c>
      <c r="BE182" s="203">
        <f>IF(L182="zákl. přenesená",#REF!,0)</f>
        <v>0</v>
      </c>
      <c r="BF182" s="203">
        <f>IF(L182="sníž. přenesená",#REF!,0)</f>
        <v>0</v>
      </c>
      <c r="BG182" s="203">
        <f>IF(L182="nulová",#REF!,0)</f>
        <v>0</v>
      </c>
      <c r="BH182" s="129" t="s">
        <v>22</v>
      </c>
      <c r="BI182" s="203" t="e">
        <f>ROUND(H182*#REF!,2)</f>
        <v>#REF!</v>
      </c>
      <c r="BJ182" s="129" t="s">
        <v>124</v>
      </c>
      <c r="BK182" s="202" t="s">
        <v>499</v>
      </c>
    </row>
    <row r="183" spans="1:63" s="142" customFormat="1" ht="24" customHeight="1">
      <c r="A183" s="138"/>
      <c r="B183" s="139"/>
      <c r="C183" s="193" t="s">
        <v>500</v>
      </c>
      <c r="D183" s="193" t="s">
        <v>119</v>
      </c>
      <c r="E183" s="194" t="s">
        <v>501</v>
      </c>
      <c r="F183" s="195" t="s">
        <v>502</v>
      </c>
      <c r="G183" s="196" t="s">
        <v>122</v>
      </c>
      <c r="H183" s="82"/>
      <c r="I183" s="195" t="s">
        <v>123</v>
      </c>
      <c r="J183" s="139"/>
      <c r="K183" s="197" t="s">
        <v>3</v>
      </c>
      <c r="L183" s="198" t="s">
        <v>46</v>
      </c>
      <c r="M183" s="199"/>
      <c r="N183" s="200" t="e">
        <f>M183*#REF!</f>
        <v>#REF!</v>
      </c>
      <c r="O183" s="200">
        <v>0</v>
      </c>
      <c r="P183" s="200" t="e">
        <f>O183*#REF!</f>
        <v>#REF!</v>
      </c>
      <c r="Q183" s="200">
        <v>0</v>
      </c>
      <c r="R183" s="201" t="e">
        <f>Q183*#REF!</f>
        <v>#REF!</v>
      </c>
      <c r="S183" s="138"/>
      <c r="T183" s="138"/>
      <c r="U183" s="138"/>
      <c r="V183" s="138"/>
      <c r="W183" s="138"/>
      <c r="X183" s="138"/>
      <c r="Y183" s="138"/>
      <c r="Z183" s="138"/>
      <c r="AA183" s="138"/>
      <c r="AB183" s="138"/>
      <c r="AC183" s="138"/>
      <c r="AP183" s="202" t="s">
        <v>124</v>
      </c>
      <c r="AR183" s="202" t="s">
        <v>119</v>
      </c>
      <c r="AS183" s="202" t="s">
        <v>75</v>
      </c>
      <c r="AW183" s="129" t="s">
        <v>125</v>
      </c>
      <c r="BC183" s="203" t="e">
        <f>IF(L183="základní",#REF!,0)</f>
        <v>#REF!</v>
      </c>
      <c r="BD183" s="203">
        <f>IF(L183="snížená",#REF!,0)</f>
        <v>0</v>
      </c>
      <c r="BE183" s="203">
        <f>IF(L183="zákl. přenesená",#REF!,0)</f>
        <v>0</v>
      </c>
      <c r="BF183" s="203">
        <f>IF(L183="sníž. přenesená",#REF!,0)</f>
        <v>0</v>
      </c>
      <c r="BG183" s="203">
        <f>IF(L183="nulová",#REF!,0)</f>
        <v>0</v>
      </c>
      <c r="BH183" s="129" t="s">
        <v>22</v>
      </c>
      <c r="BI183" s="203" t="e">
        <f>ROUND(H183*#REF!,2)</f>
        <v>#REF!</v>
      </c>
      <c r="BJ183" s="129" t="s">
        <v>124</v>
      </c>
      <c r="BK183" s="202" t="s">
        <v>503</v>
      </c>
    </row>
    <row r="184" spans="1:63" s="142" customFormat="1" ht="24" customHeight="1">
      <c r="A184" s="138"/>
      <c r="B184" s="139"/>
      <c r="C184" s="193" t="s">
        <v>504</v>
      </c>
      <c r="D184" s="193" t="s">
        <v>119</v>
      </c>
      <c r="E184" s="194" t="s">
        <v>505</v>
      </c>
      <c r="F184" s="195" t="s">
        <v>506</v>
      </c>
      <c r="G184" s="196" t="s">
        <v>122</v>
      </c>
      <c r="H184" s="82"/>
      <c r="I184" s="195" t="s">
        <v>123</v>
      </c>
      <c r="J184" s="139"/>
      <c r="K184" s="197" t="s">
        <v>3</v>
      </c>
      <c r="L184" s="198" t="s">
        <v>46</v>
      </c>
      <c r="M184" s="199"/>
      <c r="N184" s="200" t="e">
        <f>M184*#REF!</f>
        <v>#REF!</v>
      </c>
      <c r="O184" s="200">
        <v>0</v>
      </c>
      <c r="P184" s="200" t="e">
        <f>O184*#REF!</f>
        <v>#REF!</v>
      </c>
      <c r="Q184" s="200">
        <v>0</v>
      </c>
      <c r="R184" s="201" t="e">
        <f>Q184*#REF!</f>
        <v>#REF!</v>
      </c>
      <c r="S184" s="138"/>
      <c r="T184" s="138"/>
      <c r="U184" s="138"/>
      <c r="V184" s="138"/>
      <c r="W184" s="138"/>
      <c r="X184" s="138"/>
      <c r="Y184" s="138"/>
      <c r="Z184" s="138"/>
      <c r="AA184" s="138"/>
      <c r="AB184" s="138"/>
      <c r="AC184" s="138"/>
      <c r="AP184" s="202" t="s">
        <v>124</v>
      </c>
      <c r="AR184" s="202" t="s">
        <v>119</v>
      </c>
      <c r="AS184" s="202" t="s">
        <v>75</v>
      </c>
      <c r="AW184" s="129" t="s">
        <v>125</v>
      </c>
      <c r="BC184" s="203" t="e">
        <f>IF(L184="základní",#REF!,0)</f>
        <v>#REF!</v>
      </c>
      <c r="BD184" s="203">
        <f>IF(L184="snížená",#REF!,0)</f>
        <v>0</v>
      </c>
      <c r="BE184" s="203">
        <f>IF(L184="zákl. přenesená",#REF!,0)</f>
        <v>0</v>
      </c>
      <c r="BF184" s="203">
        <f>IF(L184="sníž. přenesená",#REF!,0)</f>
        <v>0</v>
      </c>
      <c r="BG184" s="203">
        <f>IF(L184="nulová",#REF!,0)</f>
        <v>0</v>
      </c>
      <c r="BH184" s="129" t="s">
        <v>22</v>
      </c>
      <c r="BI184" s="203" t="e">
        <f>ROUND(H184*#REF!,2)</f>
        <v>#REF!</v>
      </c>
      <c r="BJ184" s="129" t="s">
        <v>124</v>
      </c>
      <c r="BK184" s="202" t="s">
        <v>507</v>
      </c>
    </row>
    <row r="185" spans="1:63" s="142" customFormat="1" ht="24" customHeight="1">
      <c r="A185" s="138"/>
      <c r="B185" s="139"/>
      <c r="C185" s="193" t="s">
        <v>508</v>
      </c>
      <c r="D185" s="193" t="s">
        <v>119</v>
      </c>
      <c r="E185" s="194" t="s">
        <v>509</v>
      </c>
      <c r="F185" s="195" t="s">
        <v>510</v>
      </c>
      <c r="G185" s="196" t="s">
        <v>122</v>
      </c>
      <c r="H185" s="82"/>
      <c r="I185" s="195" t="s">
        <v>123</v>
      </c>
      <c r="J185" s="139"/>
      <c r="K185" s="197" t="s">
        <v>3</v>
      </c>
      <c r="L185" s="198" t="s">
        <v>46</v>
      </c>
      <c r="M185" s="199"/>
      <c r="N185" s="200" t="e">
        <f>M185*#REF!</f>
        <v>#REF!</v>
      </c>
      <c r="O185" s="200">
        <v>0</v>
      </c>
      <c r="P185" s="200" t="e">
        <f>O185*#REF!</f>
        <v>#REF!</v>
      </c>
      <c r="Q185" s="200">
        <v>0</v>
      </c>
      <c r="R185" s="201" t="e">
        <f>Q185*#REF!</f>
        <v>#REF!</v>
      </c>
      <c r="S185" s="138"/>
      <c r="T185" s="138"/>
      <c r="U185" s="138"/>
      <c r="V185" s="138"/>
      <c r="W185" s="138"/>
      <c r="X185" s="138"/>
      <c r="Y185" s="138"/>
      <c r="Z185" s="138"/>
      <c r="AA185" s="138"/>
      <c r="AB185" s="138"/>
      <c r="AC185" s="138"/>
      <c r="AP185" s="202" t="s">
        <v>124</v>
      </c>
      <c r="AR185" s="202" t="s">
        <v>119</v>
      </c>
      <c r="AS185" s="202" t="s">
        <v>75</v>
      </c>
      <c r="AW185" s="129" t="s">
        <v>125</v>
      </c>
      <c r="BC185" s="203" t="e">
        <f>IF(L185="základní",#REF!,0)</f>
        <v>#REF!</v>
      </c>
      <c r="BD185" s="203">
        <f>IF(L185="snížená",#REF!,0)</f>
        <v>0</v>
      </c>
      <c r="BE185" s="203">
        <f>IF(L185="zákl. přenesená",#REF!,0)</f>
        <v>0</v>
      </c>
      <c r="BF185" s="203">
        <f>IF(L185="sníž. přenesená",#REF!,0)</f>
        <v>0</v>
      </c>
      <c r="BG185" s="203">
        <f>IF(L185="nulová",#REF!,0)</f>
        <v>0</v>
      </c>
      <c r="BH185" s="129" t="s">
        <v>22</v>
      </c>
      <c r="BI185" s="203" t="e">
        <f>ROUND(H185*#REF!,2)</f>
        <v>#REF!</v>
      </c>
      <c r="BJ185" s="129" t="s">
        <v>124</v>
      </c>
      <c r="BK185" s="202" t="s">
        <v>511</v>
      </c>
    </row>
    <row r="186" spans="1:63" s="142" customFormat="1" ht="24" customHeight="1">
      <c r="A186" s="138"/>
      <c r="B186" s="139"/>
      <c r="C186" s="193" t="s">
        <v>512</v>
      </c>
      <c r="D186" s="193" t="s">
        <v>119</v>
      </c>
      <c r="E186" s="194" t="s">
        <v>513</v>
      </c>
      <c r="F186" s="195" t="s">
        <v>514</v>
      </c>
      <c r="G186" s="196" t="s">
        <v>122</v>
      </c>
      <c r="H186" s="82"/>
      <c r="I186" s="195" t="s">
        <v>123</v>
      </c>
      <c r="J186" s="139"/>
      <c r="K186" s="197" t="s">
        <v>3</v>
      </c>
      <c r="L186" s="198" t="s">
        <v>46</v>
      </c>
      <c r="M186" s="199"/>
      <c r="N186" s="200" t="e">
        <f>M186*#REF!</f>
        <v>#REF!</v>
      </c>
      <c r="O186" s="200">
        <v>0</v>
      </c>
      <c r="P186" s="200" t="e">
        <f>O186*#REF!</f>
        <v>#REF!</v>
      </c>
      <c r="Q186" s="200">
        <v>0</v>
      </c>
      <c r="R186" s="201" t="e">
        <f>Q186*#REF!</f>
        <v>#REF!</v>
      </c>
      <c r="S186" s="138"/>
      <c r="T186" s="138"/>
      <c r="U186" s="138"/>
      <c r="V186" s="138"/>
      <c r="W186" s="138"/>
      <c r="X186" s="138"/>
      <c r="Y186" s="138"/>
      <c r="Z186" s="138"/>
      <c r="AA186" s="138"/>
      <c r="AB186" s="138"/>
      <c r="AC186" s="138"/>
      <c r="AP186" s="202" t="s">
        <v>124</v>
      </c>
      <c r="AR186" s="202" t="s">
        <v>119</v>
      </c>
      <c r="AS186" s="202" t="s">
        <v>75</v>
      </c>
      <c r="AW186" s="129" t="s">
        <v>125</v>
      </c>
      <c r="BC186" s="203" t="e">
        <f>IF(L186="základní",#REF!,0)</f>
        <v>#REF!</v>
      </c>
      <c r="BD186" s="203">
        <f>IF(L186="snížená",#REF!,0)</f>
        <v>0</v>
      </c>
      <c r="BE186" s="203">
        <f>IF(L186="zákl. přenesená",#REF!,0)</f>
        <v>0</v>
      </c>
      <c r="BF186" s="203">
        <f>IF(L186="sníž. přenesená",#REF!,0)</f>
        <v>0</v>
      </c>
      <c r="BG186" s="203">
        <f>IF(L186="nulová",#REF!,0)</f>
        <v>0</v>
      </c>
      <c r="BH186" s="129" t="s">
        <v>22</v>
      </c>
      <c r="BI186" s="203" t="e">
        <f>ROUND(H186*#REF!,2)</f>
        <v>#REF!</v>
      </c>
      <c r="BJ186" s="129" t="s">
        <v>124</v>
      </c>
      <c r="BK186" s="202" t="s">
        <v>515</v>
      </c>
    </row>
    <row r="187" spans="1:63" s="142" customFormat="1" ht="24" customHeight="1">
      <c r="A187" s="138"/>
      <c r="B187" s="139"/>
      <c r="C187" s="193" t="s">
        <v>516</v>
      </c>
      <c r="D187" s="193" t="s">
        <v>119</v>
      </c>
      <c r="E187" s="194" t="s">
        <v>517</v>
      </c>
      <c r="F187" s="195" t="s">
        <v>518</v>
      </c>
      <c r="G187" s="196" t="s">
        <v>122</v>
      </c>
      <c r="H187" s="82"/>
      <c r="I187" s="195" t="s">
        <v>123</v>
      </c>
      <c r="J187" s="139"/>
      <c r="K187" s="197" t="s">
        <v>3</v>
      </c>
      <c r="L187" s="198" t="s">
        <v>46</v>
      </c>
      <c r="M187" s="199"/>
      <c r="N187" s="200" t="e">
        <f>M187*#REF!</f>
        <v>#REF!</v>
      </c>
      <c r="O187" s="200">
        <v>0</v>
      </c>
      <c r="P187" s="200" t="e">
        <f>O187*#REF!</f>
        <v>#REF!</v>
      </c>
      <c r="Q187" s="200">
        <v>0</v>
      </c>
      <c r="R187" s="201" t="e">
        <f>Q187*#REF!</f>
        <v>#REF!</v>
      </c>
      <c r="S187" s="138"/>
      <c r="T187" s="138"/>
      <c r="U187" s="138"/>
      <c r="V187" s="138"/>
      <c r="W187" s="138"/>
      <c r="X187" s="138"/>
      <c r="Y187" s="138"/>
      <c r="Z187" s="138"/>
      <c r="AA187" s="138"/>
      <c r="AB187" s="138"/>
      <c r="AC187" s="138"/>
      <c r="AP187" s="202" t="s">
        <v>124</v>
      </c>
      <c r="AR187" s="202" t="s">
        <v>119</v>
      </c>
      <c r="AS187" s="202" t="s">
        <v>75</v>
      </c>
      <c r="AW187" s="129" t="s">
        <v>125</v>
      </c>
      <c r="BC187" s="203" t="e">
        <f>IF(L187="základní",#REF!,0)</f>
        <v>#REF!</v>
      </c>
      <c r="BD187" s="203">
        <f>IF(L187="snížená",#REF!,0)</f>
        <v>0</v>
      </c>
      <c r="BE187" s="203">
        <f>IF(L187="zákl. přenesená",#REF!,0)</f>
        <v>0</v>
      </c>
      <c r="BF187" s="203">
        <f>IF(L187="sníž. přenesená",#REF!,0)</f>
        <v>0</v>
      </c>
      <c r="BG187" s="203">
        <f>IF(L187="nulová",#REF!,0)</f>
        <v>0</v>
      </c>
      <c r="BH187" s="129" t="s">
        <v>22</v>
      </c>
      <c r="BI187" s="203" t="e">
        <f>ROUND(H187*#REF!,2)</f>
        <v>#REF!</v>
      </c>
      <c r="BJ187" s="129" t="s">
        <v>124</v>
      </c>
      <c r="BK187" s="202" t="s">
        <v>519</v>
      </c>
    </row>
    <row r="188" spans="1:63" s="142" customFormat="1" ht="24" customHeight="1">
      <c r="A188" s="138"/>
      <c r="B188" s="139"/>
      <c r="C188" s="193" t="s">
        <v>520</v>
      </c>
      <c r="D188" s="193" t="s">
        <v>119</v>
      </c>
      <c r="E188" s="194" t="s">
        <v>521</v>
      </c>
      <c r="F188" s="195" t="s">
        <v>522</v>
      </c>
      <c r="G188" s="196" t="s">
        <v>122</v>
      </c>
      <c r="H188" s="82"/>
      <c r="I188" s="195" t="s">
        <v>123</v>
      </c>
      <c r="J188" s="139"/>
      <c r="K188" s="197" t="s">
        <v>3</v>
      </c>
      <c r="L188" s="198" t="s">
        <v>46</v>
      </c>
      <c r="M188" s="199"/>
      <c r="N188" s="200" t="e">
        <f>M188*#REF!</f>
        <v>#REF!</v>
      </c>
      <c r="O188" s="200">
        <v>0</v>
      </c>
      <c r="P188" s="200" t="e">
        <f>O188*#REF!</f>
        <v>#REF!</v>
      </c>
      <c r="Q188" s="200">
        <v>0</v>
      </c>
      <c r="R188" s="201" t="e">
        <f>Q188*#REF!</f>
        <v>#REF!</v>
      </c>
      <c r="S188" s="138"/>
      <c r="T188" s="138"/>
      <c r="U188" s="138"/>
      <c r="V188" s="138"/>
      <c r="W188" s="138"/>
      <c r="X188" s="138"/>
      <c r="Y188" s="138"/>
      <c r="Z188" s="138"/>
      <c r="AA188" s="138"/>
      <c r="AB188" s="138"/>
      <c r="AC188" s="138"/>
      <c r="AP188" s="202" t="s">
        <v>124</v>
      </c>
      <c r="AR188" s="202" t="s">
        <v>119</v>
      </c>
      <c r="AS188" s="202" t="s">
        <v>75</v>
      </c>
      <c r="AW188" s="129" t="s">
        <v>125</v>
      </c>
      <c r="BC188" s="203" t="e">
        <f>IF(L188="základní",#REF!,0)</f>
        <v>#REF!</v>
      </c>
      <c r="BD188" s="203">
        <f>IF(L188="snížená",#REF!,0)</f>
        <v>0</v>
      </c>
      <c r="BE188" s="203">
        <f>IF(L188="zákl. přenesená",#REF!,0)</f>
        <v>0</v>
      </c>
      <c r="BF188" s="203">
        <f>IF(L188="sníž. přenesená",#REF!,0)</f>
        <v>0</v>
      </c>
      <c r="BG188" s="203">
        <f>IF(L188="nulová",#REF!,0)</f>
        <v>0</v>
      </c>
      <c r="BH188" s="129" t="s">
        <v>22</v>
      </c>
      <c r="BI188" s="203" t="e">
        <f>ROUND(H188*#REF!,2)</f>
        <v>#REF!</v>
      </c>
      <c r="BJ188" s="129" t="s">
        <v>124</v>
      </c>
      <c r="BK188" s="202" t="s">
        <v>523</v>
      </c>
    </row>
    <row r="189" spans="1:63" s="142" customFormat="1" ht="36" customHeight="1">
      <c r="A189" s="138"/>
      <c r="B189" s="139"/>
      <c r="C189" s="193" t="s">
        <v>524</v>
      </c>
      <c r="D189" s="193" t="s">
        <v>119</v>
      </c>
      <c r="E189" s="194" t="s">
        <v>525</v>
      </c>
      <c r="F189" s="195" t="s">
        <v>526</v>
      </c>
      <c r="G189" s="196" t="s">
        <v>122</v>
      </c>
      <c r="H189" s="82"/>
      <c r="I189" s="195" t="s">
        <v>123</v>
      </c>
      <c r="J189" s="139"/>
      <c r="K189" s="197" t="s">
        <v>3</v>
      </c>
      <c r="L189" s="198" t="s">
        <v>46</v>
      </c>
      <c r="M189" s="199"/>
      <c r="N189" s="200" t="e">
        <f>M189*#REF!</f>
        <v>#REF!</v>
      </c>
      <c r="O189" s="200">
        <v>0</v>
      </c>
      <c r="P189" s="200" t="e">
        <f>O189*#REF!</f>
        <v>#REF!</v>
      </c>
      <c r="Q189" s="200">
        <v>0</v>
      </c>
      <c r="R189" s="201" t="e">
        <f>Q189*#REF!</f>
        <v>#REF!</v>
      </c>
      <c r="S189" s="138"/>
      <c r="T189" s="138"/>
      <c r="U189" s="138"/>
      <c r="V189" s="138"/>
      <c r="W189" s="138"/>
      <c r="X189" s="138"/>
      <c r="Y189" s="138"/>
      <c r="Z189" s="138"/>
      <c r="AA189" s="138"/>
      <c r="AB189" s="138"/>
      <c r="AC189" s="138"/>
      <c r="AP189" s="202" t="s">
        <v>124</v>
      </c>
      <c r="AR189" s="202" t="s">
        <v>119</v>
      </c>
      <c r="AS189" s="202" t="s">
        <v>75</v>
      </c>
      <c r="AW189" s="129" t="s">
        <v>125</v>
      </c>
      <c r="BC189" s="203" t="e">
        <f>IF(L189="základní",#REF!,0)</f>
        <v>#REF!</v>
      </c>
      <c r="BD189" s="203">
        <f>IF(L189="snížená",#REF!,0)</f>
        <v>0</v>
      </c>
      <c r="BE189" s="203">
        <f>IF(L189="zákl. přenesená",#REF!,0)</f>
        <v>0</v>
      </c>
      <c r="BF189" s="203">
        <f>IF(L189="sníž. přenesená",#REF!,0)</f>
        <v>0</v>
      </c>
      <c r="BG189" s="203">
        <f>IF(L189="nulová",#REF!,0)</f>
        <v>0</v>
      </c>
      <c r="BH189" s="129" t="s">
        <v>22</v>
      </c>
      <c r="BI189" s="203" t="e">
        <f>ROUND(H189*#REF!,2)</f>
        <v>#REF!</v>
      </c>
      <c r="BJ189" s="129" t="s">
        <v>124</v>
      </c>
      <c r="BK189" s="202" t="s">
        <v>527</v>
      </c>
    </row>
    <row r="190" spans="1:63" s="142" customFormat="1" ht="36" customHeight="1">
      <c r="A190" s="138"/>
      <c r="B190" s="139"/>
      <c r="C190" s="193" t="s">
        <v>528</v>
      </c>
      <c r="D190" s="193" t="s">
        <v>119</v>
      </c>
      <c r="E190" s="194" t="s">
        <v>529</v>
      </c>
      <c r="F190" s="195" t="s">
        <v>530</v>
      </c>
      <c r="G190" s="196" t="s">
        <v>122</v>
      </c>
      <c r="H190" s="82"/>
      <c r="I190" s="195" t="s">
        <v>123</v>
      </c>
      <c r="J190" s="139"/>
      <c r="K190" s="197" t="s">
        <v>3</v>
      </c>
      <c r="L190" s="198" t="s">
        <v>46</v>
      </c>
      <c r="M190" s="199"/>
      <c r="N190" s="200" t="e">
        <f>M190*#REF!</f>
        <v>#REF!</v>
      </c>
      <c r="O190" s="200">
        <v>0</v>
      </c>
      <c r="P190" s="200" t="e">
        <f>O190*#REF!</f>
        <v>#REF!</v>
      </c>
      <c r="Q190" s="200">
        <v>0</v>
      </c>
      <c r="R190" s="201" t="e">
        <f>Q190*#REF!</f>
        <v>#REF!</v>
      </c>
      <c r="S190" s="138"/>
      <c r="T190" s="138"/>
      <c r="U190" s="138"/>
      <c r="V190" s="138"/>
      <c r="W190" s="138"/>
      <c r="X190" s="138"/>
      <c r="Y190" s="138"/>
      <c r="Z190" s="138"/>
      <c r="AA190" s="138"/>
      <c r="AB190" s="138"/>
      <c r="AC190" s="138"/>
      <c r="AP190" s="202" t="s">
        <v>124</v>
      </c>
      <c r="AR190" s="202" t="s">
        <v>119</v>
      </c>
      <c r="AS190" s="202" t="s">
        <v>75</v>
      </c>
      <c r="AW190" s="129" t="s">
        <v>125</v>
      </c>
      <c r="BC190" s="203" t="e">
        <f>IF(L190="základní",#REF!,0)</f>
        <v>#REF!</v>
      </c>
      <c r="BD190" s="203">
        <f>IF(L190="snížená",#REF!,0)</f>
        <v>0</v>
      </c>
      <c r="BE190" s="203">
        <f>IF(L190="zákl. přenesená",#REF!,0)</f>
        <v>0</v>
      </c>
      <c r="BF190" s="203">
        <f>IF(L190="sníž. přenesená",#REF!,0)</f>
        <v>0</v>
      </c>
      <c r="BG190" s="203">
        <f>IF(L190="nulová",#REF!,0)</f>
        <v>0</v>
      </c>
      <c r="BH190" s="129" t="s">
        <v>22</v>
      </c>
      <c r="BI190" s="203" t="e">
        <f>ROUND(H190*#REF!,2)</f>
        <v>#REF!</v>
      </c>
      <c r="BJ190" s="129" t="s">
        <v>124</v>
      </c>
      <c r="BK190" s="202" t="s">
        <v>531</v>
      </c>
    </row>
    <row r="191" spans="1:63" s="142" customFormat="1" ht="24" customHeight="1">
      <c r="A191" s="138"/>
      <c r="B191" s="139"/>
      <c r="C191" s="193" t="s">
        <v>532</v>
      </c>
      <c r="D191" s="193" t="s">
        <v>119</v>
      </c>
      <c r="E191" s="194" t="s">
        <v>533</v>
      </c>
      <c r="F191" s="195" t="s">
        <v>534</v>
      </c>
      <c r="G191" s="196" t="s">
        <v>122</v>
      </c>
      <c r="H191" s="82"/>
      <c r="I191" s="195" t="s">
        <v>123</v>
      </c>
      <c r="J191" s="139"/>
      <c r="K191" s="197" t="s">
        <v>3</v>
      </c>
      <c r="L191" s="198" t="s">
        <v>46</v>
      </c>
      <c r="M191" s="199"/>
      <c r="N191" s="200" t="e">
        <f>M191*#REF!</f>
        <v>#REF!</v>
      </c>
      <c r="O191" s="200">
        <v>0</v>
      </c>
      <c r="P191" s="200" t="e">
        <f>O191*#REF!</f>
        <v>#REF!</v>
      </c>
      <c r="Q191" s="200">
        <v>0</v>
      </c>
      <c r="R191" s="201" t="e">
        <f>Q191*#REF!</f>
        <v>#REF!</v>
      </c>
      <c r="S191" s="138"/>
      <c r="T191" s="138"/>
      <c r="U191" s="138"/>
      <c r="V191" s="138"/>
      <c r="W191" s="138"/>
      <c r="X191" s="138"/>
      <c r="Y191" s="138"/>
      <c r="Z191" s="138"/>
      <c r="AA191" s="138"/>
      <c r="AB191" s="138"/>
      <c r="AC191" s="138"/>
      <c r="AP191" s="202" t="s">
        <v>124</v>
      </c>
      <c r="AR191" s="202" t="s">
        <v>119</v>
      </c>
      <c r="AS191" s="202" t="s">
        <v>75</v>
      </c>
      <c r="AW191" s="129" t="s">
        <v>125</v>
      </c>
      <c r="BC191" s="203" t="e">
        <f>IF(L191="základní",#REF!,0)</f>
        <v>#REF!</v>
      </c>
      <c r="BD191" s="203">
        <f>IF(L191="snížená",#REF!,0)</f>
        <v>0</v>
      </c>
      <c r="BE191" s="203">
        <f>IF(L191="zákl. přenesená",#REF!,0)</f>
        <v>0</v>
      </c>
      <c r="BF191" s="203">
        <f>IF(L191="sníž. přenesená",#REF!,0)</f>
        <v>0</v>
      </c>
      <c r="BG191" s="203">
        <f>IF(L191="nulová",#REF!,0)</f>
        <v>0</v>
      </c>
      <c r="BH191" s="129" t="s">
        <v>22</v>
      </c>
      <c r="BI191" s="203" t="e">
        <f>ROUND(H191*#REF!,2)</f>
        <v>#REF!</v>
      </c>
      <c r="BJ191" s="129" t="s">
        <v>124</v>
      </c>
      <c r="BK191" s="202" t="s">
        <v>535</v>
      </c>
    </row>
    <row r="192" spans="1:63" s="142" customFormat="1" ht="36" customHeight="1">
      <c r="A192" s="138"/>
      <c r="B192" s="139"/>
      <c r="C192" s="193" t="s">
        <v>536</v>
      </c>
      <c r="D192" s="193" t="s">
        <v>119</v>
      </c>
      <c r="E192" s="194" t="s">
        <v>537</v>
      </c>
      <c r="F192" s="195" t="s">
        <v>538</v>
      </c>
      <c r="G192" s="196" t="s">
        <v>122</v>
      </c>
      <c r="H192" s="82"/>
      <c r="I192" s="195" t="s">
        <v>123</v>
      </c>
      <c r="J192" s="139"/>
      <c r="K192" s="197" t="s">
        <v>3</v>
      </c>
      <c r="L192" s="198" t="s">
        <v>46</v>
      </c>
      <c r="M192" s="199"/>
      <c r="N192" s="200" t="e">
        <f>M192*#REF!</f>
        <v>#REF!</v>
      </c>
      <c r="O192" s="200">
        <v>0</v>
      </c>
      <c r="P192" s="200" t="e">
        <f>O192*#REF!</f>
        <v>#REF!</v>
      </c>
      <c r="Q192" s="200">
        <v>0</v>
      </c>
      <c r="R192" s="201" t="e">
        <f>Q192*#REF!</f>
        <v>#REF!</v>
      </c>
      <c r="S192" s="138"/>
      <c r="T192" s="138"/>
      <c r="U192" s="138"/>
      <c r="V192" s="138"/>
      <c r="W192" s="138"/>
      <c r="X192" s="138"/>
      <c r="Y192" s="138"/>
      <c r="Z192" s="138"/>
      <c r="AA192" s="138"/>
      <c r="AB192" s="138"/>
      <c r="AC192" s="138"/>
      <c r="AP192" s="202" t="s">
        <v>124</v>
      </c>
      <c r="AR192" s="202" t="s">
        <v>119</v>
      </c>
      <c r="AS192" s="202" t="s">
        <v>75</v>
      </c>
      <c r="AW192" s="129" t="s">
        <v>125</v>
      </c>
      <c r="BC192" s="203" t="e">
        <f>IF(L192="základní",#REF!,0)</f>
        <v>#REF!</v>
      </c>
      <c r="BD192" s="203">
        <f>IF(L192="snížená",#REF!,0)</f>
        <v>0</v>
      </c>
      <c r="BE192" s="203">
        <f>IF(L192="zákl. přenesená",#REF!,0)</f>
        <v>0</v>
      </c>
      <c r="BF192" s="203">
        <f>IF(L192="sníž. přenesená",#REF!,0)</f>
        <v>0</v>
      </c>
      <c r="BG192" s="203">
        <f>IF(L192="nulová",#REF!,0)</f>
        <v>0</v>
      </c>
      <c r="BH192" s="129" t="s">
        <v>22</v>
      </c>
      <c r="BI192" s="203" t="e">
        <f>ROUND(H192*#REF!,2)</f>
        <v>#REF!</v>
      </c>
      <c r="BJ192" s="129" t="s">
        <v>124</v>
      </c>
      <c r="BK192" s="202" t="s">
        <v>539</v>
      </c>
    </row>
    <row r="193" spans="1:63" s="142" customFormat="1" ht="36" customHeight="1">
      <c r="A193" s="138"/>
      <c r="B193" s="139"/>
      <c r="C193" s="193" t="s">
        <v>540</v>
      </c>
      <c r="D193" s="193" t="s">
        <v>119</v>
      </c>
      <c r="E193" s="194" t="s">
        <v>541</v>
      </c>
      <c r="F193" s="195" t="s">
        <v>542</v>
      </c>
      <c r="G193" s="196" t="s">
        <v>122</v>
      </c>
      <c r="H193" s="82"/>
      <c r="I193" s="195" t="s">
        <v>123</v>
      </c>
      <c r="J193" s="139"/>
      <c r="K193" s="197" t="s">
        <v>3</v>
      </c>
      <c r="L193" s="198" t="s">
        <v>46</v>
      </c>
      <c r="M193" s="199"/>
      <c r="N193" s="200" t="e">
        <f>M193*#REF!</f>
        <v>#REF!</v>
      </c>
      <c r="O193" s="200">
        <v>0</v>
      </c>
      <c r="P193" s="200" t="e">
        <f>O193*#REF!</f>
        <v>#REF!</v>
      </c>
      <c r="Q193" s="200">
        <v>0</v>
      </c>
      <c r="R193" s="201" t="e">
        <f>Q193*#REF!</f>
        <v>#REF!</v>
      </c>
      <c r="S193" s="138"/>
      <c r="T193" s="138"/>
      <c r="U193" s="138"/>
      <c r="V193" s="138"/>
      <c r="W193" s="138"/>
      <c r="X193" s="138"/>
      <c r="Y193" s="138"/>
      <c r="Z193" s="138"/>
      <c r="AA193" s="138"/>
      <c r="AB193" s="138"/>
      <c r="AC193" s="138"/>
      <c r="AP193" s="202" t="s">
        <v>124</v>
      </c>
      <c r="AR193" s="202" t="s">
        <v>119</v>
      </c>
      <c r="AS193" s="202" t="s">
        <v>75</v>
      </c>
      <c r="AW193" s="129" t="s">
        <v>125</v>
      </c>
      <c r="BC193" s="203" t="e">
        <f>IF(L193="základní",#REF!,0)</f>
        <v>#REF!</v>
      </c>
      <c r="BD193" s="203">
        <f>IF(L193="snížená",#REF!,0)</f>
        <v>0</v>
      </c>
      <c r="BE193" s="203">
        <f>IF(L193="zákl. přenesená",#REF!,0)</f>
        <v>0</v>
      </c>
      <c r="BF193" s="203">
        <f>IF(L193="sníž. přenesená",#REF!,0)</f>
        <v>0</v>
      </c>
      <c r="BG193" s="203">
        <f>IF(L193="nulová",#REF!,0)</f>
        <v>0</v>
      </c>
      <c r="BH193" s="129" t="s">
        <v>22</v>
      </c>
      <c r="BI193" s="203" t="e">
        <f>ROUND(H193*#REF!,2)</f>
        <v>#REF!</v>
      </c>
      <c r="BJ193" s="129" t="s">
        <v>124</v>
      </c>
      <c r="BK193" s="202" t="s">
        <v>543</v>
      </c>
    </row>
    <row r="194" spans="1:63" s="142" customFormat="1" ht="24" customHeight="1">
      <c r="A194" s="138"/>
      <c r="B194" s="139"/>
      <c r="C194" s="193" t="s">
        <v>544</v>
      </c>
      <c r="D194" s="193" t="s">
        <v>119</v>
      </c>
      <c r="E194" s="194" t="s">
        <v>545</v>
      </c>
      <c r="F194" s="195" t="s">
        <v>546</v>
      </c>
      <c r="G194" s="196" t="s">
        <v>122</v>
      </c>
      <c r="H194" s="82"/>
      <c r="I194" s="195" t="s">
        <v>123</v>
      </c>
      <c r="J194" s="139"/>
      <c r="K194" s="197" t="s">
        <v>3</v>
      </c>
      <c r="L194" s="198" t="s">
        <v>46</v>
      </c>
      <c r="M194" s="199"/>
      <c r="N194" s="200" t="e">
        <f>M194*#REF!</f>
        <v>#REF!</v>
      </c>
      <c r="O194" s="200">
        <v>0</v>
      </c>
      <c r="P194" s="200" t="e">
        <f>O194*#REF!</f>
        <v>#REF!</v>
      </c>
      <c r="Q194" s="200">
        <v>0</v>
      </c>
      <c r="R194" s="201" t="e">
        <f>Q194*#REF!</f>
        <v>#REF!</v>
      </c>
      <c r="S194" s="138"/>
      <c r="T194" s="138"/>
      <c r="U194" s="138"/>
      <c r="V194" s="138"/>
      <c r="W194" s="138"/>
      <c r="X194" s="138"/>
      <c r="Y194" s="138"/>
      <c r="Z194" s="138"/>
      <c r="AA194" s="138"/>
      <c r="AB194" s="138"/>
      <c r="AC194" s="138"/>
      <c r="AP194" s="202" t="s">
        <v>124</v>
      </c>
      <c r="AR194" s="202" t="s">
        <v>119</v>
      </c>
      <c r="AS194" s="202" t="s">
        <v>75</v>
      </c>
      <c r="AW194" s="129" t="s">
        <v>125</v>
      </c>
      <c r="BC194" s="203" t="e">
        <f>IF(L194="základní",#REF!,0)</f>
        <v>#REF!</v>
      </c>
      <c r="BD194" s="203">
        <f>IF(L194="snížená",#REF!,0)</f>
        <v>0</v>
      </c>
      <c r="BE194" s="203">
        <f>IF(L194="zákl. přenesená",#REF!,0)</f>
        <v>0</v>
      </c>
      <c r="BF194" s="203">
        <f>IF(L194="sníž. přenesená",#REF!,0)</f>
        <v>0</v>
      </c>
      <c r="BG194" s="203">
        <f>IF(L194="nulová",#REF!,0)</f>
        <v>0</v>
      </c>
      <c r="BH194" s="129" t="s">
        <v>22</v>
      </c>
      <c r="BI194" s="203" t="e">
        <f>ROUND(H194*#REF!,2)</f>
        <v>#REF!</v>
      </c>
      <c r="BJ194" s="129" t="s">
        <v>124</v>
      </c>
      <c r="BK194" s="202" t="s">
        <v>547</v>
      </c>
    </row>
    <row r="195" spans="1:63" s="142" customFormat="1" ht="24" customHeight="1">
      <c r="A195" s="138"/>
      <c r="B195" s="139"/>
      <c r="C195" s="204" t="s">
        <v>548</v>
      </c>
      <c r="D195" s="204" t="s">
        <v>549</v>
      </c>
      <c r="E195" s="205" t="s">
        <v>550</v>
      </c>
      <c r="F195" s="206" t="s">
        <v>551</v>
      </c>
      <c r="G195" s="207" t="s">
        <v>154</v>
      </c>
      <c r="H195" s="83"/>
      <c r="I195" s="206" t="s">
        <v>123</v>
      </c>
      <c r="J195" s="208"/>
      <c r="K195" s="209" t="s">
        <v>3</v>
      </c>
      <c r="L195" s="210" t="s">
        <v>46</v>
      </c>
      <c r="M195" s="199"/>
      <c r="N195" s="200" t="e">
        <f>M195*#REF!</f>
        <v>#REF!</v>
      </c>
      <c r="O195" s="200">
        <v>0</v>
      </c>
      <c r="P195" s="200" t="e">
        <f>O195*#REF!</f>
        <v>#REF!</v>
      </c>
      <c r="Q195" s="200">
        <v>0</v>
      </c>
      <c r="R195" s="201" t="e">
        <f>Q195*#REF!</f>
        <v>#REF!</v>
      </c>
      <c r="S195" s="138"/>
      <c r="T195" s="138"/>
      <c r="U195" s="138"/>
      <c r="V195" s="138"/>
      <c r="W195" s="138"/>
      <c r="X195" s="138"/>
      <c r="Y195" s="138"/>
      <c r="Z195" s="138"/>
      <c r="AA195" s="138"/>
      <c r="AB195" s="138"/>
      <c r="AC195" s="138"/>
      <c r="AP195" s="202" t="s">
        <v>552</v>
      </c>
      <c r="AR195" s="202" t="s">
        <v>549</v>
      </c>
      <c r="AS195" s="202" t="s">
        <v>75</v>
      </c>
      <c r="AW195" s="129" t="s">
        <v>125</v>
      </c>
      <c r="BC195" s="203" t="e">
        <f>IF(L195="základní",#REF!,0)</f>
        <v>#REF!</v>
      </c>
      <c r="BD195" s="203">
        <f>IF(L195="snížená",#REF!,0)</f>
        <v>0</v>
      </c>
      <c r="BE195" s="203">
        <f>IF(L195="zákl. přenesená",#REF!,0)</f>
        <v>0</v>
      </c>
      <c r="BF195" s="203">
        <f>IF(L195="sníž. přenesená",#REF!,0)</f>
        <v>0</v>
      </c>
      <c r="BG195" s="203">
        <f>IF(L195="nulová",#REF!,0)</f>
        <v>0</v>
      </c>
      <c r="BH195" s="129" t="s">
        <v>22</v>
      </c>
      <c r="BI195" s="203" t="e">
        <f>ROUND(H195*#REF!,2)</f>
        <v>#REF!</v>
      </c>
      <c r="BJ195" s="129" t="s">
        <v>245</v>
      </c>
      <c r="BK195" s="202" t="s">
        <v>553</v>
      </c>
    </row>
    <row r="196" spans="1:63" s="142" customFormat="1" ht="24" customHeight="1">
      <c r="A196" s="138"/>
      <c r="B196" s="139"/>
      <c r="C196" s="204" t="s">
        <v>554</v>
      </c>
      <c r="D196" s="204" t="s">
        <v>549</v>
      </c>
      <c r="E196" s="205" t="s">
        <v>555</v>
      </c>
      <c r="F196" s="206" t="s">
        <v>556</v>
      </c>
      <c r="G196" s="207" t="s">
        <v>154</v>
      </c>
      <c r="H196" s="83"/>
      <c r="I196" s="206" t="s">
        <v>123</v>
      </c>
      <c r="J196" s="208"/>
      <c r="K196" s="209" t="s">
        <v>3</v>
      </c>
      <c r="L196" s="210" t="s">
        <v>46</v>
      </c>
      <c r="M196" s="199"/>
      <c r="N196" s="200" t="e">
        <f>M196*#REF!</f>
        <v>#REF!</v>
      </c>
      <c r="O196" s="200">
        <v>0</v>
      </c>
      <c r="P196" s="200" t="e">
        <f>O196*#REF!</f>
        <v>#REF!</v>
      </c>
      <c r="Q196" s="200">
        <v>0</v>
      </c>
      <c r="R196" s="201" t="e">
        <f>Q196*#REF!</f>
        <v>#REF!</v>
      </c>
      <c r="S196" s="138"/>
      <c r="T196" s="138"/>
      <c r="U196" s="138"/>
      <c r="V196" s="138"/>
      <c r="W196" s="138"/>
      <c r="X196" s="138"/>
      <c r="Y196" s="138"/>
      <c r="Z196" s="138"/>
      <c r="AA196" s="138"/>
      <c r="AB196" s="138"/>
      <c r="AC196" s="138"/>
      <c r="AP196" s="202" t="s">
        <v>552</v>
      </c>
      <c r="AR196" s="202" t="s">
        <v>549</v>
      </c>
      <c r="AS196" s="202" t="s">
        <v>75</v>
      </c>
      <c r="AW196" s="129" t="s">
        <v>125</v>
      </c>
      <c r="BC196" s="203" t="e">
        <f>IF(L196="základní",#REF!,0)</f>
        <v>#REF!</v>
      </c>
      <c r="BD196" s="203">
        <f>IF(L196="snížená",#REF!,0)</f>
        <v>0</v>
      </c>
      <c r="BE196" s="203">
        <f>IF(L196="zákl. přenesená",#REF!,0)</f>
        <v>0</v>
      </c>
      <c r="BF196" s="203">
        <f>IF(L196="sníž. přenesená",#REF!,0)</f>
        <v>0</v>
      </c>
      <c r="BG196" s="203">
        <f>IF(L196="nulová",#REF!,0)</f>
        <v>0</v>
      </c>
      <c r="BH196" s="129" t="s">
        <v>22</v>
      </c>
      <c r="BI196" s="203" t="e">
        <f>ROUND(H196*#REF!,2)</f>
        <v>#REF!</v>
      </c>
      <c r="BJ196" s="129" t="s">
        <v>245</v>
      </c>
      <c r="BK196" s="202" t="s">
        <v>557</v>
      </c>
    </row>
    <row r="197" spans="1:63" s="142" customFormat="1" ht="24" customHeight="1">
      <c r="A197" s="138"/>
      <c r="B197" s="139"/>
      <c r="C197" s="204" t="s">
        <v>558</v>
      </c>
      <c r="D197" s="204" t="s">
        <v>549</v>
      </c>
      <c r="E197" s="205" t="s">
        <v>559</v>
      </c>
      <c r="F197" s="206" t="s">
        <v>560</v>
      </c>
      <c r="G197" s="207" t="s">
        <v>154</v>
      </c>
      <c r="H197" s="83"/>
      <c r="I197" s="206" t="s">
        <v>123</v>
      </c>
      <c r="J197" s="208"/>
      <c r="K197" s="209" t="s">
        <v>3</v>
      </c>
      <c r="L197" s="210" t="s">
        <v>46</v>
      </c>
      <c r="M197" s="199"/>
      <c r="N197" s="200" t="e">
        <f>M197*#REF!</f>
        <v>#REF!</v>
      </c>
      <c r="O197" s="200">
        <v>0</v>
      </c>
      <c r="P197" s="200" t="e">
        <f>O197*#REF!</f>
        <v>#REF!</v>
      </c>
      <c r="Q197" s="200">
        <v>0</v>
      </c>
      <c r="R197" s="201" t="e">
        <f>Q197*#REF!</f>
        <v>#REF!</v>
      </c>
      <c r="S197" s="138"/>
      <c r="T197" s="138"/>
      <c r="U197" s="138"/>
      <c r="V197" s="138"/>
      <c r="W197" s="138"/>
      <c r="X197" s="138"/>
      <c r="Y197" s="138"/>
      <c r="Z197" s="138"/>
      <c r="AA197" s="138"/>
      <c r="AB197" s="138"/>
      <c r="AC197" s="138"/>
      <c r="AP197" s="202" t="s">
        <v>552</v>
      </c>
      <c r="AR197" s="202" t="s">
        <v>549</v>
      </c>
      <c r="AS197" s="202" t="s">
        <v>75</v>
      </c>
      <c r="AW197" s="129" t="s">
        <v>125</v>
      </c>
      <c r="BC197" s="203" t="e">
        <f>IF(L197="základní",#REF!,0)</f>
        <v>#REF!</v>
      </c>
      <c r="BD197" s="203">
        <f>IF(L197="snížená",#REF!,0)</f>
        <v>0</v>
      </c>
      <c r="BE197" s="203">
        <f>IF(L197="zákl. přenesená",#REF!,0)</f>
        <v>0</v>
      </c>
      <c r="BF197" s="203">
        <f>IF(L197="sníž. přenesená",#REF!,0)</f>
        <v>0</v>
      </c>
      <c r="BG197" s="203">
        <f>IF(L197="nulová",#REF!,0)</f>
        <v>0</v>
      </c>
      <c r="BH197" s="129" t="s">
        <v>22</v>
      </c>
      <c r="BI197" s="203" t="e">
        <f>ROUND(H197*#REF!,2)</f>
        <v>#REF!</v>
      </c>
      <c r="BJ197" s="129" t="s">
        <v>245</v>
      </c>
      <c r="BK197" s="202" t="s">
        <v>561</v>
      </c>
    </row>
    <row r="198" spans="1:63" s="142" customFormat="1" ht="24" customHeight="1">
      <c r="A198" s="138"/>
      <c r="B198" s="139"/>
      <c r="C198" s="204" t="s">
        <v>562</v>
      </c>
      <c r="D198" s="204" t="s">
        <v>549</v>
      </c>
      <c r="E198" s="205" t="s">
        <v>563</v>
      </c>
      <c r="F198" s="206" t="s">
        <v>564</v>
      </c>
      <c r="G198" s="207" t="s">
        <v>154</v>
      </c>
      <c r="H198" s="83"/>
      <c r="I198" s="206" t="s">
        <v>123</v>
      </c>
      <c r="J198" s="208"/>
      <c r="K198" s="209" t="s">
        <v>3</v>
      </c>
      <c r="L198" s="210" t="s">
        <v>46</v>
      </c>
      <c r="M198" s="199"/>
      <c r="N198" s="200" t="e">
        <f>M198*#REF!</f>
        <v>#REF!</v>
      </c>
      <c r="O198" s="200">
        <v>0</v>
      </c>
      <c r="P198" s="200" t="e">
        <f>O198*#REF!</f>
        <v>#REF!</v>
      </c>
      <c r="Q198" s="200">
        <v>0</v>
      </c>
      <c r="R198" s="201" t="e">
        <f>Q198*#REF!</f>
        <v>#REF!</v>
      </c>
      <c r="S198" s="138"/>
      <c r="T198" s="138"/>
      <c r="U198" s="138"/>
      <c r="V198" s="138"/>
      <c r="W198" s="138"/>
      <c r="X198" s="138"/>
      <c r="Y198" s="138"/>
      <c r="Z198" s="138"/>
      <c r="AA198" s="138"/>
      <c r="AB198" s="138"/>
      <c r="AC198" s="138"/>
      <c r="AP198" s="202" t="s">
        <v>552</v>
      </c>
      <c r="AR198" s="202" t="s">
        <v>549</v>
      </c>
      <c r="AS198" s="202" t="s">
        <v>75</v>
      </c>
      <c r="AW198" s="129" t="s">
        <v>125</v>
      </c>
      <c r="BC198" s="203" t="e">
        <f>IF(L198="základní",#REF!,0)</f>
        <v>#REF!</v>
      </c>
      <c r="BD198" s="203">
        <f>IF(L198="snížená",#REF!,0)</f>
        <v>0</v>
      </c>
      <c r="BE198" s="203">
        <f>IF(L198="zákl. přenesená",#REF!,0)</f>
        <v>0</v>
      </c>
      <c r="BF198" s="203">
        <f>IF(L198="sníž. přenesená",#REF!,0)</f>
        <v>0</v>
      </c>
      <c r="BG198" s="203">
        <f>IF(L198="nulová",#REF!,0)</f>
        <v>0</v>
      </c>
      <c r="BH198" s="129" t="s">
        <v>22</v>
      </c>
      <c r="BI198" s="203" t="e">
        <f>ROUND(H198*#REF!,2)</f>
        <v>#REF!</v>
      </c>
      <c r="BJ198" s="129" t="s">
        <v>245</v>
      </c>
      <c r="BK198" s="202" t="s">
        <v>565</v>
      </c>
    </row>
    <row r="199" spans="1:63" s="142" customFormat="1" ht="24" customHeight="1">
      <c r="A199" s="138"/>
      <c r="B199" s="139"/>
      <c r="C199" s="204" t="s">
        <v>566</v>
      </c>
      <c r="D199" s="204" t="s">
        <v>549</v>
      </c>
      <c r="E199" s="205" t="s">
        <v>567</v>
      </c>
      <c r="F199" s="206" t="s">
        <v>568</v>
      </c>
      <c r="G199" s="207" t="s">
        <v>122</v>
      </c>
      <c r="H199" s="83"/>
      <c r="I199" s="206" t="s">
        <v>123</v>
      </c>
      <c r="J199" s="208"/>
      <c r="K199" s="209" t="s">
        <v>3</v>
      </c>
      <c r="L199" s="210" t="s">
        <v>46</v>
      </c>
      <c r="M199" s="199"/>
      <c r="N199" s="200" t="e">
        <f>M199*#REF!</f>
        <v>#REF!</v>
      </c>
      <c r="O199" s="200">
        <v>0</v>
      </c>
      <c r="P199" s="200" t="e">
        <f>O199*#REF!</f>
        <v>#REF!</v>
      </c>
      <c r="Q199" s="200">
        <v>0</v>
      </c>
      <c r="R199" s="201" t="e">
        <f>Q199*#REF!</f>
        <v>#REF!</v>
      </c>
      <c r="S199" s="138"/>
      <c r="T199" s="138"/>
      <c r="U199" s="138"/>
      <c r="V199" s="138"/>
      <c r="W199" s="138"/>
      <c r="X199" s="138"/>
      <c r="Y199" s="138"/>
      <c r="Z199" s="138"/>
      <c r="AA199" s="138"/>
      <c r="AB199" s="138"/>
      <c r="AC199" s="138"/>
      <c r="AP199" s="202" t="s">
        <v>552</v>
      </c>
      <c r="AR199" s="202" t="s">
        <v>549</v>
      </c>
      <c r="AS199" s="202" t="s">
        <v>75</v>
      </c>
      <c r="AW199" s="129" t="s">
        <v>125</v>
      </c>
      <c r="BC199" s="203" t="e">
        <f>IF(L199="základní",#REF!,0)</f>
        <v>#REF!</v>
      </c>
      <c r="BD199" s="203">
        <f>IF(L199="snížená",#REF!,0)</f>
        <v>0</v>
      </c>
      <c r="BE199" s="203">
        <f>IF(L199="zákl. přenesená",#REF!,0)</f>
        <v>0</v>
      </c>
      <c r="BF199" s="203">
        <f>IF(L199="sníž. přenesená",#REF!,0)</f>
        <v>0</v>
      </c>
      <c r="BG199" s="203">
        <f>IF(L199="nulová",#REF!,0)</f>
        <v>0</v>
      </c>
      <c r="BH199" s="129" t="s">
        <v>22</v>
      </c>
      <c r="BI199" s="203" t="e">
        <f>ROUND(H199*#REF!,2)</f>
        <v>#REF!</v>
      </c>
      <c r="BJ199" s="129" t="s">
        <v>245</v>
      </c>
      <c r="BK199" s="202" t="s">
        <v>569</v>
      </c>
    </row>
    <row r="200" spans="1:63" s="142" customFormat="1" ht="24" customHeight="1">
      <c r="A200" s="138"/>
      <c r="B200" s="139"/>
      <c r="C200" s="204" t="s">
        <v>570</v>
      </c>
      <c r="D200" s="204" t="s">
        <v>549</v>
      </c>
      <c r="E200" s="205" t="s">
        <v>571</v>
      </c>
      <c r="F200" s="206" t="s">
        <v>572</v>
      </c>
      <c r="G200" s="207" t="s">
        <v>122</v>
      </c>
      <c r="H200" s="83"/>
      <c r="I200" s="206" t="s">
        <v>123</v>
      </c>
      <c r="J200" s="208"/>
      <c r="K200" s="209" t="s">
        <v>3</v>
      </c>
      <c r="L200" s="210" t="s">
        <v>46</v>
      </c>
      <c r="M200" s="199"/>
      <c r="N200" s="200" t="e">
        <f>M200*#REF!</f>
        <v>#REF!</v>
      </c>
      <c r="O200" s="200">
        <v>0</v>
      </c>
      <c r="P200" s="200" t="e">
        <f>O200*#REF!</f>
        <v>#REF!</v>
      </c>
      <c r="Q200" s="200">
        <v>0</v>
      </c>
      <c r="R200" s="201" t="e">
        <f>Q200*#REF!</f>
        <v>#REF!</v>
      </c>
      <c r="S200" s="138"/>
      <c r="T200" s="138"/>
      <c r="U200" s="138"/>
      <c r="V200" s="138"/>
      <c r="W200" s="138"/>
      <c r="X200" s="138"/>
      <c r="Y200" s="138"/>
      <c r="Z200" s="138"/>
      <c r="AA200" s="138"/>
      <c r="AB200" s="138"/>
      <c r="AC200" s="138"/>
      <c r="AP200" s="202" t="s">
        <v>552</v>
      </c>
      <c r="AR200" s="202" t="s">
        <v>549</v>
      </c>
      <c r="AS200" s="202" t="s">
        <v>75</v>
      </c>
      <c r="AW200" s="129" t="s">
        <v>125</v>
      </c>
      <c r="BC200" s="203" t="e">
        <f>IF(L200="základní",#REF!,0)</f>
        <v>#REF!</v>
      </c>
      <c r="BD200" s="203">
        <f>IF(L200="snížená",#REF!,0)</f>
        <v>0</v>
      </c>
      <c r="BE200" s="203">
        <f>IF(L200="zákl. přenesená",#REF!,0)</f>
        <v>0</v>
      </c>
      <c r="BF200" s="203">
        <f>IF(L200="sníž. přenesená",#REF!,0)</f>
        <v>0</v>
      </c>
      <c r="BG200" s="203">
        <f>IF(L200="nulová",#REF!,0)</f>
        <v>0</v>
      </c>
      <c r="BH200" s="129" t="s">
        <v>22</v>
      </c>
      <c r="BI200" s="203" t="e">
        <f>ROUND(H200*#REF!,2)</f>
        <v>#REF!</v>
      </c>
      <c r="BJ200" s="129" t="s">
        <v>245</v>
      </c>
      <c r="BK200" s="202" t="s">
        <v>573</v>
      </c>
    </row>
    <row r="201" spans="1:63" s="142" customFormat="1" ht="24" customHeight="1">
      <c r="A201" s="138"/>
      <c r="B201" s="139"/>
      <c r="C201" s="204" t="s">
        <v>574</v>
      </c>
      <c r="D201" s="204" t="s">
        <v>549</v>
      </c>
      <c r="E201" s="205" t="s">
        <v>575</v>
      </c>
      <c r="F201" s="206" t="s">
        <v>576</v>
      </c>
      <c r="G201" s="207" t="s">
        <v>122</v>
      </c>
      <c r="H201" s="83"/>
      <c r="I201" s="206" t="s">
        <v>123</v>
      </c>
      <c r="J201" s="208"/>
      <c r="K201" s="209" t="s">
        <v>3</v>
      </c>
      <c r="L201" s="210" t="s">
        <v>46</v>
      </c>
      <c r="M201" s="199"/>
      <c r="N201" s="200" t="e">
        <f>M201*#REF!</f>
        <v>#REF!</v>
      </c>
      <c r="O201" s="200">
        <v>0</v>
      </c>
      <c r="P201" s="200" t="e">
        <f>O201*#REF!</f>
        <v>#REF!</v>
      </c>
      <c r="Q201" s="200">
        <v>0</v>
      </c>
      <c r="R201" s="201" t="e">
        <f>Q201*#REF!</f>
        <v>#REF!</v>
      </c>
      <c r="S201" s="138"/>
      <c r="T201" s="138"/>
      <c r="U201" s="138"/>
      <c r="V201" s="138"/>
      <c r="W201" s="138"/>
      <c r="X201" s="138"/>
      <c r="Y201" s="138"/>
      <c r="Z201" s="138"/>
      <c r="AA201" s="138"/>
      <c r="AB201" s="138"/>
      <c r="AC201" s="138"/>
      <c r="AP201" s="202" t="s">
        <v>552</v>
      </c>
      <c r="AR201" s="202" t="s">
        <v>549</v>
      </c>
      <c r="AS201" s="202" t="s">
        <v>75</v>
      </c>
      <c r="AW201" s="129" t="s">
        <v>125</v>
      </c>
      <c r="BC201" s="203" t="e">
        <f>IF(L201="základní",#REF!,0)</f>
        <v>#REF!</v>
      </c>
      <c r="BD201" s="203">
        <f>IF(L201="snížená",#REF!,0)</f>
        <v>0</v>
      </c>
      <c r="BE201" s="203">
        <f>IF(L201="zákl. přenesená",#REF!,0)</f>
        <v>0</v>
      </c>
      <c r="BF201" s="203">
        <f>IF(L201="sníž. přenesená",#REF!,0)</f>
        <v>0</v>
      </c>
      <c r="BG201" s="203">
        <f>IF(L201="nulová",#REF!,0)</f>
        <v>0</v>
      </c>
      <c r="BH201" s="129" t="s">
        <v>22</v>
      </c>
      <c r="BI201" s="203" t="e">
        <f>ROUND(H201*#REF!,2)</f>
        <v>#REF!</v>
      </c>
      <c r="BJ201" s="129" t="s">
        <v>245</v>
      </c>
      <c r="BK201" s="202" t="s">
        <v>577</v>
      </c>
    </row>
    <row r="202" spans="1:63" s="142" customFormat="1" ht="24" customHeight="1">
      <c r="A202" s="138"/>
      <c r="B202" s="139"/>
      <c r="C202" s="204" t="s">
        <v>578</v>
      </c>
      <c r="D202" s="204" t="s">
        <v>549</v>
      </c>
      <c r="E202" s="205" t="s">
        <v>579</v>
      </c>
      <c r="F202" s="206" t="s">
        <v>580</v>
      </c>
      <c r="G202" s="207" t="s">
        <v>122</v>
      </c>
      <c r="H202" s="83"/>
      <c r="I202" s="206" t="s">
        <v>123</v>
      </c>
      <c r="J202" s="208"/>
      <c r="K202" s="209" t="s">
        <v>3</v>
      </c>
      <c r="L202" s="210" t="s">
        <v>46</v>
      </c>
      <c r="M202" s="199"/>
      <c r="N202" s="200" t="e">
        <f>M202*#REF!</f>
        <v>#REF!</v>
      </c>
      <c r="O202" s="200">
        <v>0</v>
      </c>
      <c r="P202" s="200" t="e">
        <f>O202*#REF!</f>
        <v>#REF!</v>
      </c>
      <c r="Q202" s="200">
        <v>0</v>
      </c>
      <c r="R202" s="201" t="e">
        <f>Q202*#REF!</f>
        <v>#REF!</v>
      </c>
      <c r="S202" s="138"/>
      <c r="T202" s="138"/>
      <c r="U202" s="138"/>
      <c r="V202" s="138"/>
      <c r="W202" s="138"/>
      <c r="X202" s="138"/>
      <c r="Y202" s="138"/>
      <c r="Z202" s="138"/>
      <c r="AA202" s="138"/>
      <c r="AB202" s="138"/>
      <c r="AC202" s="138"/>
      <c r="AP202" s="202" t="s">
        <v>552</v>
      </c>
      <c r="AR202" s="202" t="s">
        <v>549</v>
      </c>
      <c r="AS202" s="202" t="s">
        <v>75</v>
      </c>
      <c r="AW202" s="129" t="s">
        <v>125</v>
      </c>
      <c r="BC202" s="203" t="e">
        <f>IF(L202="základní",#REF!,0)</f>
        <v>#REF!</v>
      </c>
      <c r="BD202" s="203">
        <f>IF(L202="snížená",#REF!,0)</f>
        <v>0</v>
      </c>
      <c r="BE202" s="203">
        <f>IF(L202="zákl. přenesená",#REF!,0)</f>
        <v>0</v>
      </c>
      <c r="BF202" s="203">
        <f>IF(L202="sníž. přenesená",#REF!,0)</f>
        <v>0</v>
      </c>
      <c r="BG202" s="203">
        <f>IF(L202="nulová",#REF!,0)</f>
        <v>0</v>
      </c>
      <c r="BH202" s="129" t="s">
        <v>22</v>
      </c>
      <c r="BI202" s="203" t="e">
        <f>ROUND(H202*#REF!,2)</f>
        <v>#REF!</v>
      </c>
      <c r="BJ202" s="129" t="s">
        <v>245</v>
      </c>
      <c r="BK202" s="202" t="s">
        <v>581</v>
      </c>
    </row>
    <row r="203" spans="1:63" s="142" customFormat="1" ht="24" customHeight="1">
      <c r="A203" s="138"/>
      <c r="B203" s="139"/>
      <c r="C203" s="204" t="s">
        <v>582</v>
      </c>
      <c r="D203" s="204" t="s">
        <v>549</v>
      </c>
      <c r="E203" s="205" t="s">
        <v>583</v>
      </c>
      <c r="F203" s="206" t="s">
        <v>584</v>
      </c>
      <c r="G203" s="207" t="s">
        <v>122</v>
      </c>
      <c r="H203" s="83"/>
      <c r="I203" s="206" t="s">
        <v>123</v>
      </c>
      <c r="J203" s="208"/>
      <c r="K203" s="209" t="s">
        <v>3</v>
      </c>
      <c r="L203" s="210" t="s">
        <v>46</v>
      </c>
      <c r="M203" s="199"/>
      <c r="N203" s="200" t="e">
        <f>M203*#REF!</f>
        <v>#REF!</v>
      </c>
      <c r="O203" s="200">
        <v>0</v>
      </c>
      <c r="P203" s="200" t="e">
        <f>O203*#REF!</f>
        <v>#REF!</v>
      </c>
      <c r="Q203" s="200">
        <v>0</v>
      </c>
      <c r="R203" s="201" t="e">
        <f>Q203*#REF!</f>
        <v>#REF!</v>
      </c>
      <c r="S203" s="138"/>
      <c r="T203" s="138"/>
      <c r="U203" s="138"/>
      <c r="V203" s="138"/>
      <c r="W203" s="138"/>
      <c r="X203" s="138"/>
      <c r="Y203" s="138"/>
      <c r="Z203" s="138"/>
      <c r="AA203" s="138"/>
      <c r="AB203" s="138"/>
      <c r="AC203" s="138"/>
      <c r="AP203" s="202" t="s">
        <v>552</v>
      </c>
      <c r="AR203" s="202" t="s">
        <v>549</v>
      </c>
      <c r="AS203" s="202" t="s">
        <v>75</v>
      </c>
      <c r="AW203" s="129" t="s">
        <v>125</v>
      </c>
      <c r="BC203" s="203" t="e">
        <f>IF(L203="základní",#REF!,0)</f>
        <v>#REF!</v>
      </c>
      <c r="BD203" s="203">
        <f>IF(L203="snížená",#REF!,0)</f>
        <v>0</v>
      </c>
      <c r="BE203" s="203">
        <f>IF(L203="zákl. přenesená",#REF!,0)</f>
        <v>0</v>
      </c>
      <c r="BF203" s="203">
        <f>IF(L203="sníž. přenesená",#REF!,0)</f>
        <v>0</v>
      </c>
      <c r="BG203" s="203">
        <f>IF(L203="nulová",#REF!,0)</f>
        <v>0</v>
      </c>
      <c r="BH203" s="129" t="s">
        <v>22</v>
      </c>
      <c r="BI203" s="203" t="e">
        <f>ROUND(H203*#REF!,2)</f>
        <v>#REF!</v>
      </c>
      <c r="BJ203" s="129" t="s">
        <v>245</v>
      </c>
      <c r="BK203" s="202" t="s">
        <v>585</v>
      </c>
    </row>
    <row r="204" spans="1:63" s="142" customFormat="1" ht="24" customHeight="1">
      <c r="A204" s="138"/>
      <c r="B204" s="139"/>
      <c r="C204" s="204" t="s">
        <v>586</v>
      </c>
      <c r="D204" s="204" t="s">
        <v>549</v>
      </c>
      <c r="E204" s="205" t="s">
        <v>587</v>
      </c>
      <c r="F204" s="206" t="s">
        <v>588</v>
      </c>
      <c r="G204" s="207" t="s">
        <v>122</v>
      </c>
      <c r="H204" s="83"/>
      <c r="I204" s="206" t="s">
        <v>123</v>
      </c>
      <c r="J204" s="208"/>
      <c r="K204" s="209" t="s">
        <v>3</v>
      </c>
      <c r="L204" s="210" t="s">
        <v>46</v>
      </c>
      <c r="M204" s="199"/>
      <c r="N204" s="200" t="e">
        <f>M204*#REF!</f>
        <v>#REF!</v>
      </c>
      <c r="O204" s="200">
        <v>0</v>
      </c>
      <c r="P204" s="200" t="e">
        <f>O204*#REF!</f>
        <v>#REF!</v>
      </c>
      <c r="Q204" s="200">
        <v>0</v>
      </c>
      <c r="R204" s="201" t="e">
        <f>Q204*#REF!</f>
        <v>#REF!</v>
      </c>
      <c r="S204" s="138"/>
      <c r="T204" s="138"/>
      <c r="U204" s="138"/>
      <c r="V204" s="138"/>
      <c r="W204" s="138"/>
      <c r="X204" s="138"/>
      <c r="Y204" s="138"/>
      <c r="Z204" s="138"/>
      <c r="AA204" s="138"/>
      <c r="AB204" s="138"/>
      <c r="AC204" s="138"/>
      <c r="AP204" s="202" t="s">
        <v>552</v>
      </c>
      <c r="AR204" s="202" t="s">
        <v>549</v>
      </c>
      <c r="AS204" s="202" t="s">
        <v>75</v>
      </c>
      <c r="AW204" s="129" t="s">
        <v>125</v>
      </c>
      <c r="BC204" s="203" t="e">
        <f>IF(L204="základní",#REF!,0)</f>
        <v>#REF!</v>
      </c>
      <c r="BD204" s="203">
        <f>IF(L204="snížená",#REF!,0)</f>
        <v>0</v>
      </c>
      <c r="BE204" s="203">
        <f>IF(L204="zákl. přenesená",#REF!,0)</f>
        <v>0</v>
      </c>
      <c r="BF204" s="203">
        <f>IF(L204="sníž. přenesená",#REF!,0)</f>
        <v>0</v>
      </c>
      <c r="BG204" s="203">
        <f>IF(L204="nulová",#REF!,0)</f>
        <v>0</v>
      </c>
      <c r="BH204" s="129" t="s">
        <v>22</v>
      </c>
      <c r="BI204" s="203" t="e">
        <f>ROUND(H204*#REF!,2)</f>
        <v>#REF!</v>
      </c>
      <c r="BJ204" s="129" t="s">
        <v>245</v>
      </c>
      <c r="BK204" s="202" t="s">
        <v>589</v>
      </c>
    </row>
    <row r="205" spans="1:63" s="142" customFormat="1" ht="24" customHeight="1">
      <c r="A205" s="138"/>
      <c r="B205" s="139"/>
      <c r="C205" s="204" t="s">
        <v>590</v>
      </c>
      <c r="D205" s="204" t="s">
        <v>549</v>
      </c>
      <c r="E205" s="205" t="s">
        <v>591</v>
      </c>
      <c r="F205" s="206" t="s">
        <v>592</v>
      </c>
      <c r="G205" s="207" t="s">
        <v>122</v>
      </c>
      <c r="H205" s="83"/>
      <c r="I205" s="206" t="s">
        <v>123</v>
      </c>
      <c r="J205" s="208"/>
      <c r="K205" s="209" t="s">
        <v>3</v>
      </c>
      <c r="L205" s="210" t="s">
        <v>46</v>
      </c>
      <c r="M205" s="199"/>
      <c r="N205" s="200" t="e">
        <f>M205*#REF!</f>
        <v>#REF!</v>
      </c>
      <c r="O205" s="200">
        <v>0</v>
      </c>
      <c r="P205" s="200" t="e">
        <f>O205*#REF!</f>
        <v>#REF!</v>
      </c>
      <c r="Q205" s="200">
        <v>0</v>
      </c>
      <c r="R205" s="201" t="e">
        <f>Q205*#REF!</f>
        <v>#REF!</v>
      </c>
      <c r="S205" s="138"/>
      <c r="T205" s="138"/>
      <c r="U205" s="138"/>
      <c r="V205" s="138"/>
      <c r="W205" s="138"/>
      <c r="X205" s="138"/>
      <c r="Y205" s="138"/>
      <c r="Z205" s="138"/>
      <c r="AA205" s="138"/>
      <c r="AB205" s="138"/>
      <c r="AC205" s="138"/>
      <c r="AP205" s="202" t="s">
        <v>552</v>
      </c>
      <c r="AR205" s="202" t="s">
        <v>549</v>
      </c>
      <c r="AS205" s="202" t="s">
        <v>75</v>
      </c>
      <c r="AW205" s="129" t="s">
        <v>125</v>
      </c>
      <c r="BC205" s="203" t="e">
        <f>IF(L205="základní",#REF!,0)</f>
        <v>#REF!</v>
      </c>
      <c r="BD205" s="203">
        <f>IF(L205="snížená",#REF!,0)</f>
        <v>0</v>
      </c>
      <c r="BE205" s="203">
        <f>IF(L205="zákl. přenesená",#REF!,0)</f>
        <v>0</v>
      </c>
      <c r="BF205" s="203">
        <f>IF(L205="sníž. přenesená",#REF!,0)</f>
        <v>0</v>
      </c>
      <c r="BG205" s="203">
        <f>IF(L205="nulová",#REF!,0)</f>
        <v>0</v>
      </c>
      <c r="BH205" s="129" t="s">
        <v>22</v>
      </c>
      <c r="BI205" s="203" t="e">
        <f>ROUND(H205*#REF!,2)</f>
        <v>#REF!</v>
      </c>
      <c r="BJ205" s="129" t="s">
        <v>245</v>
      </c>
      <c r="BK205" s="202" t="s">
        <v>593</v>
      </c>
    </row>
    <row r="206" spans="1:63" s="142" customFormat="1" ht="24" customHeight="1">
      <c r="A206" s="138"/>
      <c r="B206" s="139"/>
      <c r="C206" s="204" t="s">
        <v>594</v>
      </c>
      <c r="D206" s="204" t="s">
        <v>549</v>
      </c>
      <c r="E206" s="205" t="s">
        <v>595</v>
      </c>
      <c r="F206" s="206" t="s">
        <v>596</v>
      </c>
      <c r="G206" s="207" t="s">
        <v>154</v>
      </c>
      <c r="H206" s="83"/>
      <c r="I206" s="206" t="s">
        <v>123</v>
      </c>
      <c r="J206" s="208"/>
      <c r="K206" s="209" t="s">
        <v>3</v>
      </c>
      <c r="L206" s="210" t="s">
        <v>46</v>
      </c>
      <c r="M206" s="199"/>
      <c r="N206" s="200" t="e">
        <f>M206*#REF!</f>
        <v>#REF!</v>
      </c>
      <c r="O206" s="200">
        <v>0</v>
      </c>
      <c r="P206" s="200" t="e">
        <f>O206*#REF!</f>
        <v>#REF!</v>
      </c>
      <c r="Q206" s="200">
        <v>0</v>
      </c>
      <c r="R206" s="201" t="e">
        <f>Q206*#REF!</f>
        <v>#REF!</v>
      </c>
      <c r="S206" s="138"/>
      <c r="T206" s="138"/>
      <c r="U206" s="138"/>
      <c r="V206" s="138"/>
      <c r="W206" s="138"/>
      <c r="X206" s="138"/>
      <c r="Y206" s="138"/>
      <c r="Z206" s="138"/>
      <c r="AA206" s="138"/>
      <c r="AB206" s="138"/>
      <c r="AC206" s="138"/>
      <c r="AP206" s="202" t="s">
        <v>552</v>
      </c>
      <c r="AR206" s="202" t="s">
        <v>549</v>
      </c>
      <c r="AS206" s="202" t="s">
        <v>75</v>
      </c>
      <c r="AW206" s="129" t="s">
        <v>125</v>
      </c>
      <c r="BC206" s="203" t="e">
        <f>IF(L206="základní",#REF!,0)</f>
        <v>#REF!</v>
      </c>
      <c r="BD206" s="203">
        <f>IF(L206="snížená",#REF!,0)</f>
        <v>0</v>
      </c>
      <c r="BE206" s="203">
        <f>IF(L206="zákl. přenesená",#REF!,0)</f>
        <v>0</v>
      </c>
      <c r="BF206" s="203">
        <f>IF(L206="sníž. přenesená",#REF!,0)</f>
        <v>0</v>
      </c>
      <c r="BG206" s="203">
        <f>IF(L206="nulová",#REF!,0)</f>
        <v>0</v>
      </c>
      <c r="BH206" s="129" t="s">
        <v>22</v>
      </c>
      <c r="BI206" s="203" t="e">
        <f>ROUND(H206*#REF!,2)</f>
        <v>#REF!</v>
      </c>
      <c r="BJ206" s="129" t="s">
        <v>245</v>
      </c>
      <c r="BK206" s="202" t="s">
        <v>597</v>
      </c>
    </row>
    <row r="207" spans="1:63" s="142" customFormat="1" ht="24" customHeight="1">
      <c r="A207" s="138"/>
      <c r="B207" s="139"/>
      <c r="C207" s="204" t="s">
        <v>598</v>
      </c>
      <c r="D207" s="204" t="s">
        <v>549</v>
      </c>
      <c r="E207" s="205" t="s">
        <v>599</v>
      </c>
      <c r="F207" s="206" t="s">
        <v>600</v>
      </c>
      <c r="G207" s="207" t="s">
        <v>154</v>
      </c>
      <c r="H207" s="83"/>
      <c r="I207" s="206" t="s">
        <v>123</v>
      </c>
      <c r="J207" s="208"/>
      <c r="K207" s="209" t="s">
        <v>3</v>
      </c>
      <c r="L207" s="210" t="s">
        <v>46</v>
      </c>
      <c r="M207" s="199"/>
      <c r="N207" s="200" t="e">
        <f>M207*#REF!</f>
        <v>#REF!</v>
      </c>
      <c r="O207" s="200">
        <v>0</v>
      </c>
      <c r="P207" s="200" t="e">
        <f>O207*#REF!</f>
        <v>#REF!</v>
      </c>
      <c r="Q207" s="200">
        <v>0</v>
      </c>
      <c r="R207" s="201" t="e">
        <f>Q207*#REF!</f>
        <v>#REF!</v>
      </c>
      <c r="S207" s="138"/>
      <c r="T207" s="138"/>
      <c r="U207" s="138"/>
      <c r="V207" s="138"/>
      <c r="W207" s="138"/>
      <c r="X207" s="138"/>
      <c r="Y207" s="138"/>
      <c r="Z207" s="138"/>
      <c r="AA207" s="138"/>
      <c r="AB207" s="138"/>
      <c r="AC207" s="138"/>
      <c r="AP207" s="202" t="s">
        <v>552</v>
      </c>
      <c r="AR207" s="202" t="s">
        <v>549</v>
      </c>
      <c r="AS207" s="202" t="s">
        <v>75</v>
      </c>
      <c r="AW207" s="129" t="s">
        <v>125</v>
      </c>
      <c r="BC207" s="203" t="e">
        <f>IF(L207="základní",#REF!,0)</f>
        <v>#REF!</v>
      </c>
      <c r="BD207" s="203">
        <f>IF(L207="snížená",#REF!,0)</f>
        <v>0</v>
      </c>
      <c r="BE207" s="203">
        <f>IF(L207="zákl. přenesená",#REF!,0)</f>
        <v>0</v>
      </c>
      <c r="BF207" s="203">
        <f>IF(L207="sníž. přenesená",#REF!,0)</f>
        <v>0</v>
      </c>
      <c r="BG207" s="203">
        <f>IF(L207="nulová",#REF!,0)</f>
        <v>0</v>
      </c>
      <c r="BH207" s="129" t="s">
        <v>22</v>
      </c>
      <c r="BI207" s="203" t="e">
        <f>ROUND(H207*#REF!,2)</f>
        <v>#REF!</v>
      </c>
      <c r="BJ207" s="129" t="s">
        <v>245</v>
      </c>
      <c r="BK207" s="202" t="s">
        <v>601</v>
      </c>
    </row>
    <row r="208" spans="1:63" s="142" customFormat="1" ht="24" customHeight="1">
      <c r="A208" s="138"/>
      <c r="B208" s="139"/>
      <c r="C208" s="204" t="s">
        <v>602</v>
      </c>
      <c r="D208" s="204" t="s">
        <v>549</v>
      </c>
      <c r="E208" s="205" t="s">
        <v>603</v>
      </c>
      <c r="F208" s="206" t="s">
        <v>604</v>
      </c>
      <c r="G208" s="207" t="s">
        <v>154</v>
      </c>
      <c r="H208" s="83"/>
      <c r="I208" s="206" t="s">
        <v>123</v>
      </c>
      <c r="J208" s="208"/>
      <c r="K208" s="209" t="s">
        <v>3</v>
      </c>
      <c r="L208" s="210" t="s">
        <v>46</v>
      </c>
      <c r="M208" s="199"/>
      <c r="N208" s="200" t="e">
        <f>M208*#REF!</f>
        <v>#REF!</v>
      </c>
      <c r="O208" s="200">
        <v>0</v>
      </c>
      <c r="P208" s="200" t="e">
        <f>O208*#REF!</f>
        <v>#REF!</v>
      </c>
      <c r="Q208" s="200">
        <v>0</v>
      </c>
      <c r="R208" s="201" t="e">
        <f>Q208*#REF!</f>
        <v>#REF!</v>
      </c>
      <c r="S208" s="138"/>
      <c r="T208" s="138"/>
      <c r="U208" s="138"/>
      <c r="V208" s="138"/>
      <c r="W208" s="138"/>
      <c r="X208" s="138"/>
      <c r="Y208" s="138"/>
      <c r="Z208" s="138"/>
      <c r="AA208" s="138"/>
      <c r="AB208" s="138"/>
      <c r="AC208" s="138"/>
      <c r="AP208" s="202" t="s">
        <v>552</v>
      </c>
      <c r="AR208" s="202" t="s">
        <v>549</v>
      </c>
      <c r="AS208" s="202" t="s">
        <v>75</v>
      </c>
      <c r="AW208" s="129" t="s">
        <v>125</v>
      </c>
      <c r="BC208" s="203" t="e">
        <f>IF(L208="základní",#REF!,0)</f>
        <v>#REF!</v>
      </c>
      <c r="BD208" s="203">
        <f>IF(L208="snížená",#REF!,0)</f>
        <v>0</v>
      </c>
      <c r="BE208" s="203">
        <f>IF(L208="zákl. přenesená",#REF!,0)</f>
        <v>0</v>
      </c>
      <c r="BF208" s="203">
        <f>IF(L208="sníž. přenesená",#REF!,0)</f>
        <v>0</v>
      </c>
      <c r="BG208" s="203">
        <f>IF(L208="nulová",#REF!,0)</f>
        <v>0</v>
      </c>
      <c r="BH208" s="129" t="s">
        <v>22</v>
      </c>
      <c r="BI208" s="203" t="e">
        <f>ROUND(H208*#REF!,2)</f>
        <v>#REF!</v>
      </c>
      <c r="BJ208" s="129" t="s">
        <v>245</v>
      </c>
      <c r="BK208" s="202" t="s">
        <v>605</v>
      </c>
    </row>
    <row r="209" spans="1:63" s="142" customFormat="1" ht="24" customHeight="1">
      <c r="A209" s="138"/>
      <c r="B209" s="139"/>
      <c r="C209" s="204" t="s">
        <v>606</v>
      </c>
      <c r="D209" s="204" t="s">
        <v>549</v>
      </c>
      <c r="E209" s="205" t="s">
        <v>607</v>
      </c>
      <c r="F209" s="206" t="s">
        <v>608</v>
      </c>
      <c r="G209" s="207" t="s">
        <v>154</v>
      </c>
      <c r="H209" s="83"/>
      <c r="I209" s="206" t="s">
        <v>123</v>
      </c>
      <c r="J209" s="208"/>
      <c r="K209" s="209" t="s">
        <v>3</v>
      </c>
      <c r="L209" s="210" t="s">
        <v>46</v>
      </c>
      <c r="M209" s="199"/>
      <c r="N209" s="200" t="e">
        <f>M209*#REF!</f>
        <v>#REF!</v>
      </c>
      <c r="O209" s="200">
        <v>0</v>
      </c>
      <c r="P209" s="200" t="e">
        <f>O209*#REF!</f>
        <v>#REF!</v>
      </c>
      <c r="Q209" s="200">
        <v>0</v>
      </c>
      <c r="R209" s="201" t="e">
        <f>Q209*#REF!</f>
        <v>#REF!</v>
      </c>
      <c r="S209" s="138"/>
      <c r="T209" s="138"/>
      <c r="U209" s="138"/>
      <c r="V209" s="138"/>
      <c r="W209" s="138"/>
      <c r="X209" s="138"/>
      <c r="Y209" s="138"/>
      <c r="Z209" s="138"/>
      <c r="AA209" s="138"/>
      <c r="AB209" s="138"/>
      <c r="AC209" s="138"/>
      <c r="AP209" s="202" t="s">
        <v>552</v>
      </c>
      <c r="AR209" s="202" t="s">
        <v>549</v>
      </c>
      <c r="AS209" s="202" t="s">
        <v>75</v>
      </c>
      <c r="AW209" s="129" t="s">
        <v>125</v>
      </c>
      <c r="BC209" s="203" t="e">
        <f>IF(L209="základní",#REF!,0)</f>
        <v>#REF!</v>
      </c>
      <c r="BD209" s="203">
        <f>IF(L209="snížená",#REF!,0)</f>
        <v>0</v>
      </c>
      <c r="BE209" s="203">
        <f>IF(L209="zákl. přenesená",#REF!,0)</f>
        <v>0</v>
      </c>
      <c r="BF209" s="203">
        <f>IF(L209="sníž. přenesená",#REF!,0)</f>
        <v>0</v>
      </c>
      <c r="BG209" s="203">
        <f>IF(L209="nulová",#REF!,0)</f>
        <v>0</v>
      </c>
      <c r="BH209" s="129" t="s">
        <v>22</v>
      </c>
      <c r="BI209" s="203" t="e">
        <f>ROUND(H209*#REF!,2)</f>
        <v>#REF!</v>
      </c>
      <c r="BJ209" s="129" t="s">
        <v>245</v>
      </c>
      <c r="BK209" s="202" t="s">
        <v>609</v>
      </c>
    </row>
    <row r="210" spans="1:63" s="142" customFormat="1" ht="24" customHeight="1">
      <c r="A210" s="138"/>
      <c r="B210" s="139"/>
      <c r="C210" s="204" t="s">
        <v>610</v>
      </c>
      <c r="D210" s="204" t="s">
        <v>549</v>
      </c>
      <c r="E210" s="205" t="s">
        <v>611</v>
      </c>
      <c r="F210" s="206" t="s">
        <v>612</v>
      </c>
      <c r="G210" s="207" t="s">
        <v>154</v>
      </c>
      <c r="H210" s="83"/>
      <c r="I210" s="206" t="s">
        <v>123</v>
      </c>
      <c r="J210" s="208"/>
      <c r="K210" s="209" t="s">
        <v>3</v>
      </c>
      <c r="L210" s="210" t="s">
        <v>46</v>
      </c>
      <c r="M210" s="199"/>
      <c r="N210" s="200" t="e">
        <f>M210*#REF!</f>
        <v>#REF!</v>
      </c>
      <c r="O210" s="200">
        <v>0</v>
      </c>
      <c r="P210" s="200" t="e">
        <f>O210*#REF!</f>
        <v>#REF!</v>
      </c>
      <c r="Q210" s="200">
        <v>0</v>
      </c>
      <c r="R210" s="201" t="e">
        <f>Q210*#REF!</f>
        <v>#REF!</v>
      </c>
      <c r="S210" s="138"/>
      <c r="T210" s="138"/>
      <c r="U210" s="138"/>
      <c r="V210" s="138"/>
      <c r="W210" s="138"/>
      <c r="X210" s="138"/>
      <c r="Y210" s="138"/>
      <c r="Z210" s="138"/>
      <c r="AA210" s="138"/>
      <c r="AB210" s="138"/>
      <c r="AC210" s="138"/>
      <c r="AP210" s="202" t="s">
        <v>552</v>
      </c>
      <c r="AR210" s="202" t="s">
        <v>549</v>
      </c>
      <c r="AS210" s="202" t="s">
        <v>75</v>
      </c>
      <c r="AW210" s="129" t="s">
        <v>125</v>
      </c>
      <c r="BC210" s="203" t="e">
        <f>IF(L210="základní",#REF!,0)</f>
        <v>#REF!</v>
      </c>
      <c r="BD210" s="203">
        <f>IF(L210="snížená",#REF!,0)</f>
        <v>0</v>
      </c>
      <c r="BE210" s="203">
        <f>IF(L210="zákl. přenesená",#REF!,0)</f>
        <v>0</v>
      </c>
      <c r="BF210" s="203">
        <f>IF(L210="sníž. přenesená",#REF!,0)</f>
        <v>0</v>
      </c>
      <c r="BG210" s="203">
        <f>IF(L210="nulová",#REF!,0)</f>
        <v>0</v>
      </c>
      <c r="BH210" s="129" t="s">
        <v>22</v>
      </c>
      <c r="BI210" s="203" t="e">
        <f>ROUND(H210*#REF!,2)</f>
        <v>#REF!</v>
      </c>
      <c r="BJ210" s="129" t="s">
        <v>245</v>
      </c>
      <c r="BK210" s="202" t="s">
        <v>613</v>
      </c>
    </row>
    <row r="211" spans="1:63" s="142" customFormat="1" ht="24" customHeight="1">
      <c r="A211" s="138"/>
      <c r="B211" s="139"/>
      <c r="C211" s="204" t="s">
        <v>614</v>
      </c>
      <c r="D211" s="204" t="s">
        <v>549</v>
      </c>
      <c r="E211" s="205" t="s">
        <v>615</v>
      </c>
      <c r="F211" s="206" t="s">
        <v>616</v>
      </c>
      <c r="G211" s="207" t="s">
        <v>154</v>
      </c>
      <c r="H211" s="83"/>
      <c r="I211" s="206" t="s">
        <v>123</v>
      </c>
      <c r="J211" s="208"/>
      <c r="K211" s="209" t="s">
        <v>3</v>
      </c>
      <c r="L211" s="210" t="s">
        <v>46</v>
      </c>
      <c r="M211" s="199"/>
      <c r="N211" s="200" t="e">
        <f>M211*#REF!</f>
        <v>#REF!</v>
      </c>
      <c r="O211" s="200">
        <v>0</v>
      </c>
      <c r="P211" s="200" t="e">
        <f>O211*#REF!</f>
        <v>#REF!</v>
      </c>
      <c r="Q211" s="200">
        <v>0</v>
      </c>
      <c r="R211" s="201" t="e">
        <f>Q211*#REF!</f>
        <v>#REF!</v>
      </c>
      <c r="S211" s="138"/>
      <c r="T211" s="138"/>
      <c r="U211" s="138"/>
      <c r="V211" s="138"/>
      <c r="W211" s="138"/>
      <c r="X211" s="138"/>
      <c r="Y211" s="138"/>
      <c r="Z211" s="138"/>
      <c r="AA211" s="138"/>
      <c r="AB211" s="138"/>
      <c r="AC211" s="138"/>
      <c r="AP211" s="202" t="s">
        <v>552</v>
      </c>
      <c r="AR211" s="202" t="s">
        <v>549</v>
      </c>
      <c r="AS211" s="202" t="s">
        <v>75</v>
      </c>
      <c r="AW211" s="129" t="s">
        <v>125</v>
      </c>
      <c r="BC211" s="203" t="e">
        <f>IF(L211="základní",#REF!,0)</f>
        <v>#REF!</v>
      </c>
      <c r="BD211" s="203">
        <f>IF(L211="snížená",#REF!,0)</f>
        <v>0</v>
      </c>
      <c r="BE211" s="203">
        <f>IF(L211="zákl. přenesená",#REF!,0)</f>
        <v>0</v>
      </c>
      <c r="BF211" s="203">
        <f>IF(L211="sníž. přenesená",#REF!,0)</f>
        <v>0</v>
      </c>
      <c r="BG211" s="203">
        <f>IF(L211="nulová",#REF!,0)</f>
        <v>0</v>
      </c>
      <c r="BH211" s="129" t="s">
        <v>22</v>
      </c>
      <c r="BI211" s="203" t="e">
        <f>ROUND(H211*#REF!,2)</f>
        <v>#REF!</v>
      </c>
      <c r="BJ211" s="129" t="s">
        <v>245</v>
      </c>
      <c r="BK211" s="202" t="s">
        <v>617</v>
      </c>
    </row>
    <row r="212" spans="1:63" s="142" customFormat="1" ht="24" customHeight="1">
      <c r="A212" s="138"/>
      <c r="B212" s="139"/>
      <c r="C212" s="204" t="s">
        <v>618</v>
      </c>
      <c r="D212" s="204" t="s">
        <v>549</v>
      </c>
      <c r="E212" s="205" t="s">
        <v>619</v>
      </c>
      <c r="F212" s="206" t="s">
        <v>620</v>
      </c>
      <c r="G212" s="207" t="s">
        <v>154</v>
      </c>
      <c r="H212" s="83"/>
      <c r="I212" s="206" t="s">
        <v>123</v>
      </c>
      <c r="J212" s="208"/>
      <c r="K212" s="209" t="s">
        <v>3</v>
      </c>
      <c r="L212" s="210" t="s">
        <v>46</v>
      </c>
      <c r="M212" s="199"/>
      <c r="N212" s="200" t="e">
        <f>M212*#REF!</f>
        <v>#REF!</v>
      </c>
      <c r="O212" s="200">
        <v>0</v>
      </c>
      <c r="P212" s="200" t="e">
        <f>O212*#REF!</f>
        <v>#REF!</v>
      </c>
      <c r="Q212" s="200">
        <v>0</v>
      </c>
      <c r="R212" s="201" t="e">
        <f>Q212*#REF!</f>
        <v>#REF!</v>
      </c>
      <c r="S212" s="138"/>
      <c r="T212" s="138"/>
      <c r="U212" s="138"/>
      <c r="V212" s="138"/>
      <c r="W212" s="138"/>
      <c r="X212" s="138"/>
      <c r="Y212" s="138"/>
      <c r="Z212" s="138"/>
      <c r="AA212" s="138"/>
      <c r="AB212" s="138"/>
      <c r="AC212" s="138"/>
      <c r="AP212" s="202" t="s">
        <v>552</v>
      </c>
      <c r="AR212" s="202" t="s">
        <v>549</v>
      </c>
      <c r="AS212" s="202" t="s">
        <v>75</v>
      </c>
      <c r="AW212" s="129" t="s">
        <v>125</v>
      </c>
      <c r="BC212" s="203" t="e">
        <f>IF(L212="základní",#REF!,0)</f>
        <v>#REF!</v>
      </c>
      <c r="BD212" s="203">
        <f>IF(L212="snížená",#REF!,0)</f>
        <v>0</v>
      </c>
      <c r="BE212" s="203">
        <f>IF(L212="zákl. přenesená",#REF!,0)</f>
        <v>0</v>
      </c>
      <c r="BF212" s="203">
        <f>IF(L212="sníž. přenesená",#REF!,0)</f>
        <v>0</v>
      </c>
      <c r="BG212" s="203">
        <f>IF(L212="nulová",#REF!,0)</f>
        <v>0</v>
      </c>
      <c r="BH212" s="129" t="s">
        <v>22</v>
      </c>
      <c r="BI212" s="203" t="e">
        <f>ROUND(H212*#REF!,2)</f>
        <v>#REF!</v>
      </c>
      <c r="BJ212" s="129" t="s">
        <v>245</v>
      </c>
      <c r="BK212" s="202" t="s">
        <v>621</v>
      </c>
    </row>
    <row r="213" spans="1:63" s="142" customFormat="1" ht="24" customHeight="1">
      <c r="A213" s="138"/>
      <c r="B213" s="139"/>
      <c r="C213" s="204" t="s">
        <v>622</v>
      </c>
      <c r="D213" s="204" t="s">
        <v>549</v>
      </c>
      <c r="E213" s="205" t="s">
        <v>623</v>
      </c>
      <c r="F213" s="206" t="s">
        <v>624</v>
      </c>
      <c r="G213" s="207" t="s">
        <v>154</v>
      </c>
      <c r="H213" s="83"/>
      <c r="I213" s="206" t="s">
        <v>123</v>
      </c>
      <c r="J213" s="208"/>
      <c r="K213" s="209" t="s">
        <v>3</v>
      </c>
      <c r="L213" s="210" t="s">
        <v>46</v>
      </c>
      <c r="M213" s="199"/>
      <c r="N213" s="200" t="e">
        <f>M213*#REF!</f>
        <v>#REF!</v>
      </c>
      <c r="O213" s="200">
        <v>0</v>
      </c>
      <c r="P213" s="200" t="e">
        <f>O213*#REF!</f>
        <v>#REF!</v>
      </c>
      <c r="Q213" s="200">
        <v>0</v>
      </c>
      <c r="R213" s="201" t="e">
        <f>Q213*#REF!</f>
        <v>#REF!</v>
      </c>
      <c r="S213" s="138"/>
      <c r="T213" s="138"/>
      <c r="U213" s="138"/>
      <c r="V213" s="138"/>
      <c r="W213" s="138"/>
      <c r="X213" s="138"/>
      <c r="Y213" s="138"/>
      <c r="Z213" s="138"/>
      <c r="AA213" s="138"/>
      <c r="AB213" s="138"/>
      <c r="AC213" s="138"/>
      <c r="AP213" s="202" t="s">
        <v>552</v>
      </c>
      <c r="AR213" s="202" t="s">
        <v>549</v>
      </c>
      <c r="AS213" s="202" t="s">
        <v>75</v>
      </c>
      <c r="AW213" s="129" t="s">
        <v>125</v>
      </c>
      <c r="BC213" s="203" t="e">
        <f>IF(L213="základní",#REF!,0)</f>
        <v>#REF!</v>
      </c>
      <c r="BD213" s="203">
        <f>IF(L213="snížená",#REF!,0)</f>
        <v>0</v>
      </c>
      <c r="BE213" s="203">
        <f>IF(L213="zákl. přenesená",#REF!,0)</f>
        <v>0</v>
      </c>
      <c r="BF213" s="203">
        <f>IF(L213="sníž. přenesená",#REF!,0)</f>
        <v>0</v>
      </c>
      <c r="BG213" s="203">
        <f>IF(L213="nulová",#REF!,0)</f>
        <v>0</v>
      </c>
      <c r="BH213" s="129" t="s">
        <v>22</v>
      </c>
      <c r="BI213" s="203" t="e">
        <f>ROUND(H213*#REF!,2)</f>
        <v>#REF!</v>
      </c>
      <c r="BJ213" s="129" t="s">
        <v>245</v>
      </c>
      <c r="BK213" s="202" t="s">
        <v>625</v>
      </c>
    </row>
    <row r="214" spans="1:63" s="142" customFormat="1" ht="24" customHeight="1">
      <c r="A214" s="138"/>
      <c r="B214" s="139"/>
      <c r="C214" s="204" t="s">
        <v>626</v>
      </c>
      <c r="D214" s="204" t="s">
        <v>549</v>
      </c>
      <c r="E214" s="205" t="s">
        <v>627</v>
      </c>
      <c r="F214" s="206" t="s">
        <v>628</v>
      </c>
      <c r="G214" s="207" t="s">
        <v>122</v>
      </c>
      <c r="H214" s="83"/>
      <c r="I214" s="206" t="s">
        <v>123</v>
      </c>
      <c r="J214" s="208"/>
      <c r="K214" s="209" t="s">
        <v>3</v>
      </c>
      <c r="L214" s="210" t="s">
        <v>46</v>
      </c>
      <c r="M214" s="199"/>
      <c r="N214" s="200" t="e">
        <f>M214*#REF!</f>
        <v>#REF!</v>
      </c>
      <c r="O214" s="200">
        <v>0</v>
      </c>
      <c r="P214" s="200" t="e">
        <f>O214*#REF!</f>
        <v>#REF!</v>
      </c>
      <c r="Q214" s="200">
        <v>0</v>
      </c>
      <c r="R214" s="201" t="e">
        <f>Q214*#REF!</f>
        <v>#REF!</v>
      </c>
      <c r="S214" s="138"/>
      <c r="T214" s="138"/>
      <c r="U214" s="138"/>
      <c r="V214" s="138"/>
      <c r="W214" s="138"/>
      <c r="X214" s="138"/>
      <c r="Y214" s="138"/>
      <c r="Z214" s="138"/>
      <c r="AA214" s="138"/>
      <c r="AB214" s="138"/>
      <c r="AC214" s="138"/>
      <c r="AP214" s="202" t="s">
        <v>552</v>
      </c>
      <c r="AR214" s="202" t="s">
        <v>549</v>
      </c>
      <c r="AS214" s="202" t="s">
        <v>75</v>
      </c>
      <c r="AW214" s="129" t="s">
        <v>125</v>
      </c>
      <c r="BC214" s="203" t="e">
        <f>IF(L214="základní",#REF!,0)</f>
        <v>#REF!</v>
      </c>
      <c r="BD214" s="203">
        <f>IF(L214="snížená",#REF!,0)</f>
        <v>0</v>
      </c>
      <c r="BE214" s="203">
        <f>IF(L214="zákl. přenesená",#REF!,0)</f>
        <v>0</v>
      </c>
      <c r="BF214" s="203">
        <f>IF(L214="sníž. přenesená",#REF!,0)</f>
        <v>0</v>
      </c>
      <c r="BG214" s="203">
        <f>IF(L214="nulová",#REF!,0)</f>
        <v>0</v>
      </c>
      <c r="BH214" s="129" t="s">
        <v>22</v>
      </c>
      <c r="BI214" s="203" t="e">
        <f>ROUND(H214*#REF!,2)</f>
        <v>#REF!</v>
      </c>
      <c r="BJ214" s="129" t="s">
        <v>245</v>
      </c>
      <c r="BK214" s="202" t="s">
        <v>629</v>
      </c>
    </row>
    <row r="215" spans="1:63" s="142" customFormat="1" ht="24" customHeight="1">
      <c r="A215" s="138"/>
      <c r="B215" s="139"/>
      <c r="C215" s="204" t="s">
        <v>630</v>
      </c>
      <c r="D215" s="204" t="s">
        <v>549</v>
      </c>
      <c r="E215" s="205" t="s">
        <v>631</v>
      </c>
      <c r="F215" s="206" t="s">
        <v>632</v>
      </c>
      <c r="G215" s="207" t="s">
        <v>122</v>
      </c>
      <c r="H215" s="83"/>
      <c r="I215" s="206" t="s">
        <v>123</v>
      </c>
      <c r="J215" s="208"/>
      <c r="K215" s="209" t="s">
        <v>3</v>
      </c>
      <c r="L215" s="210" t="s">
        <v>46</v>
      </c>
      <c r="M215" s="199"/>
      <c r="N215" s="200" t="e">
        <f>M215*#REF!</f>
        <v>#REF!</v>
      </c>
      <c r="O215" s="200">
        <v>0</v>
      </c>
      <c r="P215" s="200" t="e">
        <f>O215*#REF!</f>
        <v>#REF!</v>
      </c>
      <c r="Q215" s="200">
        <v>0</v>
      </c>
      <c r="R215" s="201" t="e">
        <f>Q215*#REF!</f>
        <v>#REF!</v>
      </c>
      <c r="S215" s="138"/>
      <c r="T215" s="138"/>
      <c r="U215" s="138"/>
      <c r="V215" s="138"/>
      <c r="W215" s="138"/>
      <c r="X215" s="138"/>
      <c r="Y215" s="138"/>
      <c r="Z215" s="138"/>
      <c r="AA215" s="138"/>
      <c r="AB215" s="138"/>
      <c r="AC215" s="138"/>
      <c r="AP215" s="202" t="s">
        <v>552</v>
      </c>
      <c r="AR215" s="202" t="s">
        <v>549</v>
      </c>
      <c r="AS215" s="202" t="s">
        <v>75</v>
      </c>
      <c r="AW215" s="129" t="s">
        <v>125</v>
      </c>
      <c r="BC215" s="203" t="e">
        <f>IF(L215="základní",#REF!,0)</f>
        <v>#REF!</v>
      </c>
      <c r="BD215" s="203">
        <f>IF(L215="snížená",#REF!,0)</f>
        <v>0</v>
      </c>
      <c r="BE215" s="203">
        <f>IF(L215="zákl. přenesená",#REF!,0)</f>
        <v>0</v>
      </c>
      <c r="BF215" s="203">
        <f>IF(L215="sníž. přenesená",#REF!,0)</f>
        <v>0</v>
      </c>
      <c r="BG215" s="203">
        <f>IF(L215="nulová",#REF!,0)</f>
        <v>0</v>
      </c>
      <c r="BH215" s="129" t="s">
        <v>22</v>
      </c>
      <c r="BI215" s="203" t="e">
        <f>ROUND(H215*#REF!,2)</f>
        <v>#REF!</v>
      </c>
      <c r="BJ215" s="129" t="s">
        <v>245</v>
      </c>
      <c r="BK215" s="202" t="s">
        <v>633</v>
      </c>
    </row>
    <row r="216" spans="1:63" s="142" customFormat="1" ht="24" customHeight="1">
      <c r="A216" s="138"/>
      <c r="B216" s="139"/>
      <c r="C216" s="204" t="s">
        <v>634</v>
      </c>
      <c r="D216" s="204" t="s">
        <v>549</v>
      </c>
      <c r="E216" s="205" t="s">
        <v>635</v>
      </c>
      <c r="F216" s="206" t="s">
        <v>636</v>
      </c>
      <c r="G216" s="207" t="s">
        <v>122</v>
      </c>
      <c r="H216" s="83"/>
      <c r="I216" s="206" t="s">
        <v>123</v>
      </c>
      <c r="J216" s="208"/>
      <c r="K216" s="209" t="s">
        <v>3</v>
      </c>
      <c r="L216" s="210" t="s">
        <v>46</v>
      </c>
      <c r="M216" s="199"/>
      <c r="N216" s="200" t="e">
        <f>M216*#REF!</f>
        <v>#REF!</v>
      </c>
      <c r="O216" s="200">
        <v>0</v>
      </c>
      <c r="P216" s="200" t="e">
        <f>O216*#REF!</f>
        <v>#REF!</v>
      </c>
      <c r="Q216" s="200">
        <v>0</v>
      </c>
      <c r="R216" s="201" t="e">
        <f>Q216*#REF!</f>
        <v>#REF!</v>
      </c>
      <c r="S216" s="138"/>
      <c r="T216" s="138"/>
      <c r="U216" s="138"/>
      <c r="V216" s="138"/>
      <c r="W216" s="138"/>
      <c r="X216" s="138"/>
      <c r="Y216" s="138"/>
      <c r="Z216" s="138"/>
      <c r="AA216" s="138"/>
      <c r="AB216" s="138"/>
      <c r="AC216" s="138"/>
      <c r="AP216" s="202" t="s">
        <v>552</v>
      </c>
      <c r="AR216" s="202" t="s">
        <v>549</v>
      </c>
      <c r="AS216" s="202" t="s">
        <v>75</v>
      </c>
      <c r="AW216" s="129" t="s">
        <v>125</v>
      </c>
      <c r="BC216" s="203" t="e">
        <f>IF(L216="základní",#REF!,0)</f>
        <v>#REF!</v>
      </c>
      <c r="BD216" s="203">
        <f>IF(L216="snížená",#REF!,0)</f>
        <v>0</v>
      </c>
      <c r="BE216" s="203">
        <f>IF(L216="zákl. přenesená",#REF!,0)</f>
        <v>0</v>
      </c>
      <c r="BF216" s="203">
        <f>IF(L216="sníž. přenesená",#REF!,0)</f>
        <v>0</v>
      </c>
      <c r="BG216" s="203">
        <f>IF(L216="nulová",#REF!,0)</f>
        <v>0</v>
      </c>
      <c r="BH216" s="129" t="s">
        <v>22</v>
      </c>
      <c r="BI216" s="203" t="e">
        <f>ROUND(H216*#REF!,2)</f>
        <v>#REF!</v>
      </c>
      <c r="BJ216" s="129" t="s">
        <v>245</v>
      </c>
      <c r="BK216" s="202" t="s">
        <v>637</v>
      </c>
    </row>
    <row r="217" spans="1:63" s="142" customFormat="1" ht="24" customHeight="1">
      <c r="A217" s="138"/>
      <c r="B217" s="139"/>
      <c r="C217" s="204" t="s">
        <v>638</v>
      </c>
      <c r="D217" s="204" t="s">
        <v>549</v>
      </c>
      <c r="E217" s="205" t="s">
        <v>639</v>
      </c>
      <c r="F217" s="206" t="s">
        <v>640</v>
      </c>
      <c r="G217" s="207" t="s">
        <v>122</v>
      </c>
      <c r="H217" s="83"/>
      <c r="I217" s="206" t="s">
        <v>123</v>
      </c>
      <c r="J217" s="208"/>
      <c r="K217" s="209" t="s">
        <v>3</v>
      </c>
      <c r="L217" s="210" t="s">
        <v>46</v>
      </c>
      <c r="M217" s="199"/>
      <c r="N217" s="200" t="e">
        <f>M217*#REF!</f>
        <v>#REF!</v>
      </c>
      <c r="O217" s="200">
        <v>0</v>
      </c>
      <c r="P217" s="200" t="e">
        <f>O217*#REF!</f>
        <v>#REF!</v>
      </c>
      <c r="Q217" s="200">
        <v>0</v>
      </c>
      <c r="R217" s="201" t="e">
        <f>Q217*#REF!</f>
        <v>#REF!</v>
      </c>
      <c r="S217" s="138"/>
      <c r="T217" s="138"/>
      <c r="U217" s="138"/>
      <c r="V217" s="138"/>
      <c r="W217" s="138"/>
      <c r="X217" s="138"/>
      <c r="Y217" s="138"/>
      <c r="Z217" s="138"/>
      <c r="AA217" s="138"/>
      <c r="AB217" s="138"/>
      <c r="AC217" s="138"/>
      <c r="AP217" s="202" t="s">
        <v>552</v>
      </c>
      <c r="AR217" s="202" t="s">
        <v>549</v>
      </c>
      <c r="AS217" s="202" t="s">
        <v>75</v>
      </c>
      <c r="AW217" s="129" t="s">
        <v>125</v>
      </c>
      <c r="BC217" s="203" t="e">
        <f>IF(L217="základní",#REF!,0)</f>
        <v>#REF!</v>
      </c>
      <c r="BD217" s="203">
        <f>IF(L217="snížená",#REF!,0)</f>
        <v>0</v>
      </c>
      <c r="BE217" s="203">
        <f>IF(L217="zákl. přenesená",#REF!,0)</f>
        <v>0</v>
      </c>
      <c r="BF217" s="203">
        <f>IF(L217="sníž. přenesená",#REF!,0)</f>
        <v>0</v>
      </c>
      <c r="BG217" s="203">
        <f>IF(L217="nulová",#REF!,0)</f>
        <v>0</v>
      </c>
      <c r="BH217" s="129" t="s">
        <v>22</v>
      </c>
      <c r="BI217" s="203" t="e">
        <f>ROUND(H217*#REF!,2)</f>
        <v>#REF!</v>
      </c>
      <c r="BJ217" s="129" t="s">
        <v>245</v>
      </c>
      <c r="BK217" s="202" t="s">
        <v>641</v>
      </c>
    </row>
    <row r="218" spans="1:63" s="142" customFormat="1" ht="24" customHeight="1">
      <c r="A218" s="138"/>
      <c r="B218" s="139"/>
      <c r="C218" s="204" t="s">
        <v>642</v>
      </c>
      <c r="D218" s="204" t="s">
        <v>549</v>
      </c>
      <c r="E218" s="205" t="s">
        <v>643</v>
      </c>
      <c r="F218" s="206" t="s">
        <v>644</v>
      </c>
      <c r="G218" s="207" t="s">
        <v>122</v>
      </c>
      <c r="H218" s="83"/>
      <c r="I218" s="206" t="s">
        <v>123</v>
      </c>
      <c r="J218" s="208"/>
      <c r="K218" s="209" t="s">
        <v>3</v>
      </c>
      <c r="L218" s="210" t="s">
        <v>46</v>
      </c>
      <c r="M218" s="199"/>
      <c r="N218" s="200" t="e">
        <f>M218*#REF!</f>
        <v>#REF!</v>
      </c>
      <c r="O218" s="200">
        <v>0</v>
      </c>
      <c r="P218" s="200" t="e">
        <f>O218*#REF!</f>
        <v>#REF!</v>
      </c>
      <c r="Q218" s="200">
        <v>0</v>
      </c>
      <c r="R218" s="201" t="e">
        <f>Q218*#REF!</f>
        <v>#REF!</v>
      </c>
      <c r="S218" s="138"/>
      <c r="T218" s="138"/>
      <c r="U218" s="138"/>
      <c r="V218" s="138"/>
      <c r="W218" s="138"/>
      <c r="X218" s="138"/>
      <c r="Y218" s="138"/>
      <c r="Z218" s="138"/>
      <c r="AA218" s="138"/>
      <c r="AB218" s="138"/>
      <c r="AC218" s="138"/>
      <c r="AP218" s="202" t="s">
        <v>552</v>
      </c>
      <c r="AR218" s="202" t="s">
        <v>549</v>
      </c>
      <c r="AS218" s="202" t="s">
        <v>75</v>
      </c>
      <c r="AW218" s="129" t="s">
        <v>125</v>
      </c>
      <c r="BC218" s="203" t="e">
        <f>IF(L218="základní",#REF!,0)</f>
        <v>#REF!</v>
      </c>
      <c r="BD218" s="203">
        <f>IF(L218="snížená",#REF!,0)</f>
        <v>0</v>
      </c>
      <c r="BE218" s="203">
        <f>IF(L218="zákl. přenesená",#REF!,0)</f>
        <v>0</v>
      </c>
      <c r="BF218" s="203">
        <f>IF(L218="sníž. přenesená",#REF!,0)</f>
        <v>0</v>
      </c>
      <c r="BG218" s="203">
        <f>IF(L218="nulová",#REF!,0)</f>
        <v>0</v>
      </c>
      <c r="BH218" s="129" t="s">
        <v>22</v>
      </c>
      <c r="BI218" s="203" t="e">
        <f>ROUND(H218*#REF!,2)</f>
        <v>#REF!</v>
      </c>
      <c r="BJ218" s="129" t="s">
        <v>245</v>
      </c>
      <c r="BK218" s="202" t="s">
        <v>645</v>
      </c>
    </row>
    <row r="219" spans="1:63" s="142" customFormat="1" ht="24" customHeight="1">
      <c r="A219" s="138"/>
      <c r="B219" s="139"/>
      <c r="C219" s="204" t="s">
        <v>646</v>
      </c>
      <c r="D219" s="204" t="s">
        <v>549</v>
      </c>
      <c r="E219" s="205" t="s">
        <v>647</v>
      </c>
      <c r="F219" s="206" t="s">
        <v>648</v>
      </c>
      <c r="G219" s="207" t="s">
        <v>122</v>
      </c>
      <c r="H219" s="83"/>
      <c r="I219" s="206" t="s">
        <v>123</v>
      </c>
      <c r="J219" s="208"/>
      <c r="K219" s="209" t="s">
        <v>3</v>
      </c>
      <c r="L219" s="210" t="s">
        <v>46</v>
      </c>
      <c r="M219" s="199"/>
      <c r="N219" s="200" t="e">
        <f>M219*#REF!</f>
        <v>#REF!</v>
      </c>
      <c r="O219" s="200">
        <v>0</v>
      </c>
      <c r="P219" s="200" t="e">
        <f>O219*#REF!</f>
        <v>#REF!</v>
      </c>
      <c r="Q219" s="200">
        <v>0</v>
      </c>
      <c r="R219" s="201" t="e">
        <f>Q219*#REF!</f>
        <v>#REF!</v>
      </c>
      <c r="S219" s="138"/>
      <c r="T219" s="138"/>
      <c r="U219" s="138"/>
      <c r="V219" s="138"/>
      <c r="W219" s="138"/>
      <c r="X219" s="138"/>
      <c r="Y219" s="138"/>
      <c r="Z219" s="138"/>
      <c r="AA219" s="138"/>
      <c r="AB219" s="138"/>
      <c r="AC219" s="138"/>
      <c r="AP219" s="202" t="s">
        <v>552</v>
      </c>
      <c r="AR219" s="202" t="s">
        <v>549</v>
      </c>
      <c r="AS219" s="202" t="s">
        <v>75</v>
      </c>
      <c r="AW219" s="129" t="s">
        <v>125</v>
      </c>
      <c r="BC219" s="203" t="e">
        <f>IF(L219="základní",#REF!,0)</f>
        <v>#REF!</v>
      </c>
      <c r="BD219" s="203">
        <f>IF(L219="snížená",#REF!,0)</f>
        <v>0</v>
      </c>
      <c r="BE219" s="203">
        <f>IF(L219="zákl. přenesená",#REF!,0)</f>
        <v>0</v>
      </c>
      <c r="BF219" s="203">
        <f>IF(L219="sníž. přenesená",#REF!,0)</f>
        <v>0</v>
      </c>
      <c r="BG219" s="203">
        <f>IF(L219="nulová",#REF!,0)</f>
        <v>0</v>
      </c>
      <c r="BH219" s="129" t="s">
        <v>22</v>
      </c>
      <c r="BI219" s="203" t="e">
        <f>ROUND(H219*#REF!,2)</f>
        <v>#REF!</v>
      </c>
      <c r="BJ219" s="129" t="s">
        <v>245</v>
      </c>
      <c r="BK219" s="202" t="s">
        <v>649</v>
      </c>
    </row>
    <row r="220" spans="1:63" s="142" customFormat="1" ht="24" customHeight="1">
      <c r="A220" s="138"/>
      <c r="B220" s="139"/>
      <c r="C220" s="204" t="s">
        <v>650</v>
      </c>
      <c r="D220" s="204" t="s">
        <v>549</v>
      </c>
      <c r="E220" s="205" t="s">
        <v>651</v>
      </c>
      <c r="F220" s="206" t="s">
        <v>652</v>
      </c>
      <c r="G220" s="207" t="s">
        <v>122</v>
      </c>
      <c r="H220" s="83"/>
      <c r="I220" s="206" t="s">
        <v>123</v>
      </c>
      <c r="J220" s="208"/>
      <c r="K220" s="209" t="s">
        <v>3</v>
      </c>
      <c r="L220" s="210" t="s">
        <v>46</v>
      </c>
      <c r="M220" s="199"/>
      <c r="N220" s="200" t="e">
        <f>M220*#REF!</f>
        <v>#REF!</v>
      </c>
      <c r="O220" s="200">
        <v>0</v>
      </c>
      <c r="P220" s="200" t="e">
        <f>O220*#REF!</f>
        <v>#REF!</v>
      </c>
      <c r="Q220" s="200">
        <v>0</v>
      </c>
      <c r="R220" s="201" t="e">
        <f>Q220*#REF!</f>
        <v>#REF!</v>
      </c>
      <c r="S220" s="138"/>
      <c r="T220" s="138"/>
      <c r="U220" s="138"/>
      <c r="V220" s="138"/>
      <c r="W220" s="138"/>
      <c r="X220" s="138"/>
      <c r="Y220" s="138"/>
      <c r="Z220" s="138"/>
      <c r="AA220" s="138"/>
      <c r="AB220" s="138"/>
      <c r="AC220" s="138"/>
      <c r="AP220" s="202" t="s">
        <v>552</v>
      </c>
      <c r="AR220" s="202" t="s">
        <v>549</v>
      </c>
      <c r="AS220" s="202" t="s">
        <v>75</v>
      </c>
      <c r="AW220" s="129" t="s">
        <v>125</v>
      </c>
      <c r="BC220" s="203" t="e">
        <f>IF(L220="základní",#REF!,0)</f>
        <v>#REF!</v>
      </c>
      <c r="BD220" s="203">
        <f>IF(L220="snížená",#REF!,0)</f>
        <v>0</v>
      </c>
      <c r="BE220" s="203">
        <f>IF(L220="zákl. přenesená",#REF!,0)</f>
        <v>0</v>
      </c>
      <c r="BF220" s="203">
        <f>IF(L220="sníž. přenesená",#REF!,0)</f>
        <v>0</v>
      </c>
      <c r="BG220" s="203">
        <f>IF(L220="nulová",#REF!,0)</f>
        <v>0</v>
      </c>
      <c r="BH220" s="129" t="s">
        <v>22</v>
      </c>
      <c r="BI220" s="203" t="e">
        <f>ROUND(H220*#REF!,2)</f>
        <v>#REF!</v>
      </c>
      <c r="BJ220" s="129" t="s">
        <v>245</v>
      </c>
      <c r="BK220" s="202" t="s">
        <v>653</v>
      </c>
    </row>
    <row r="221" spans="1:63" s="142" customFormat="1" ht="24" customHeight="1">
      <c r="A221" s="138"/>
      <c r="B221" s="139"/>
      <c r="C221" s="204" t="s">
        <v>654</v>
      </c>
      <c r="D221" s="204" t="s">
        <v>549</v>
      </c>
      <c r="E221" s="205" t="s">
        <v>655</v>
      </c>
      <c r="F221" s="206" t="s">
        <v>656</v>
      </c>
      <c r="G221" s="207" t="s">
        <v>122</v>
      </c>
      <c r="H221" s="83"/>
      <c r="I221" s="206" t="s">
        <v>123</v>
      </c>
      <c r="J221" s="208"/>
      <c r="K221" s="209" t="s">
        <v>3</v>
      </c>
      <c r="L221" s="210" t="s">
        <v>46</v>
      </c>
      <c r="M221" s="199"/>
      <c r="N221" s="200" t="e">
        <f>M221*#REF!</f>
        <v>#REF!</v>
      </c>
      <c r="O221" s="200">
        <v>0</v>
      </c>
      <c r="P221" s="200" t="e">
        <f>O221*#REF!</f>
        <v>#REF!</v>
      </c>
      <c r="Q221" s="200">
        <v>0</v>
      </c>
      <c r="R221" s="201" t="e">
        <f>Q221*#REF!</f>
        <v>#REF!</v>
      </c>
      <c r="S221" s="138"/>
      <c r="T221" s="138"/>
      <c r="U221" s="138"/>
      <c r="V221" s="138"/>
      <c r="W221" s="138"/>
      <c r="X221" s="138"/>
      <c r="Y221" s="138"/>
      <c r="Z221" s="138"/>
      <c r="AA221" s="138"/>
      <c r="AB221" s="138"/>
      <c r="AC221" s="138"/>
      <c r="AP221" s="202" t="s">
        <v>552</v>
      </c>
      <c r="AR221" s="202" t="s">
        <v>549</v>
      </c>
      <c r="AS221" s="202" t="s">
        <v>75</v>
      </c>
      <c r="AW221" s="129" t="s">
        <v>125</v>
      </c>
      <c r="BC221" s="203" t="e">
        <f>IF(L221="základní",#REF!,0)</f>
        <v>#REF!</v>
      </c>
      <c r="BD221" s="203">
        <f>IF(L221="snížená",#REF!,0)</f>
        <v>0</v>
      </c>
      <c r="BE221" s="203">
        <f>IF(L221="zákl. přenesená",#REF!,0)</f>
        <v>0</v>
      </c>
      <c r="BF221" s="203">
        <f>IF(L221="sníž. přenesená",#REF!,0)</f>
        <v>0</v>
      </c>
      <c r="BG221" s="203">
        <f>IF(L221="nulová",#REF!,0)</f>
        <v>0</v>
      </c>
      <c r="BH221" s="129" t="s">
        <v>22</v>
      </c>
      <c r="BI221" s="203" t="e">
        <f>ROUND(H221*#REF!,2)</f>
        <v>#REF!</v>
      </c>
      <c r="BJ221" s="129" t="s">
        <v>245</v>
      </c>
      <c r="BK221" s="202" t="s">
        <v>657</v>
      </c>
    </row>
    <row r="222" spans="1:63" s="142" customFormat="1" ht="24" customHeight="1">
      <c r="A222" s="138"/>
      <c r="B222" s="139"/>
      <c r="C222" s="204" t="s">
        <v>658</v>
      </c>
      <c r="D222" s="204" t="s">
        <v>549</v>
      </c>
      <c r="E222" s="205" t="s">
        <v>659</v>
      </c>
      <c r="F222" s="206" t="s">
        <v>660</v>
      </c>
      <c r="G222" s="207" t="s">
        <v>122</v>
      </c>
      <c r="H222" s="83"/>
      <c r="I222" s="206" t="s">
        <v>123</v>
      </c>
      <c r="J222" s="208"/>
      <c r="K222" s="209" t="s">
        <v>3</v>
      </c>
      <c r="L222" s="210" t="s">
        <v>46</v>
      </c>
      <c r="M222" s="199"/>
      <c r="N222" s="200" t="e">
        <f>M222*#REF!</f>
        <v>#REF!</v>
      </c>
      <c r="O222" s="200">
        <v>0</v>
      </c>
      <c r="P222" s="200" t="e">
        <f>O222*#REF!</f>
        <v>#REF!</v>
      </c>
      <c r="Q222" s="200">
        <v>0</v>
      </c>
      <c r="R222" s="201" t="e">
        <f>Q222*#REF!</f>
        <v>#REF!</v>
      </c>
      <c r="S222" s="138"/>
      <c r="T222" s="138"/>
      <c r="U222" s="138"/>
      <c r="V222" s="138"/>
      <c r="W222" s="138"/>
      <c r="X222" s="138"/>
      <c r="Y222" s="138"/>
      <c r="Z222" s="138"/>
      <c r="AA222" s="138"/>
      <c r="AB222" s="138"/>
      <c r="AC222" s="138"/>
      <c r="AP222" s="202" t="s">
        <v>552</v>
      </c>
      <c r="AR222" s="202" t="s">
        <v>549</v>
      </c>
      <c r="AS222" s="202" t="s">
        <v>75</v>
      </c>
      <c r="AW222" s="129" t="s">
        <v>125</v>
      </c>
      <c r="BC222" s="203" t="e">
        <f>IF(L222="základní",#REF!,0)</f>
        <v>#REF!</v>
      </c>
      <c r="BD222" s="203">
        <f>IF(L222="snížená",#REF!,0)</f>
        <v>0</v>
      </c>
      <c r="BE222" s="203">
        <f>IF(L222="zákl. přenesená",#REF!,0)</f>
        <v>0</v>
      </c>
      <c r="BF222" s="203">
        <f>IF(L222="sníž. přenesená",#REF!,0)</f>
        <v>0</v>
      </c>
      <c r="BG222" s="203">
        <f>IF(L222="nulová",#REF!,0)</f>
        <v>0</v>
      </c>
      <c r="BH222" s="129" t="s">
        <v>22</v>
      </c>
      <c r="BI222" s="203" t="e">
        <f>ROUND(H222*#REF!,2)</f>
        <v>#REF!</v>
      </c>
      <c r="BJ222" s="129" t="s">
        <v>245</v>
      </c>
      <c r="BK222" s="202" t="s">
        <v>661</v>
      </c>
    </row>
    <row r="223" spans="1:63" s="142" customFormat="1" ht="24" customHeight="1">
      <c r="A223" s="138"/>
      <c r="B223" s="139"/>
      <c r="C223" s="204" t="s">
        <v>662</v>
      </c>
      <c r="D223" s="204" t="s">
        <v>549</v>
      </c>
      <c r="E223" s="205" t="s">
        <v>663</v>
      </c>
      <c r="F223" s="206" t="s">
        <v>664</v>
      </c>
      <c r="G223" s="207" t="s">
        <v>122</v>
      </c>
      <c r="H223" s="83"/>
      <c r="I223" s="206" t="s">
        <v>123</v>
      </c>
      <c r="J223" s="208"/>
      <c r="K223" s="209" t="s">
        <v>3</v>
      </c>
      <c r="L223" s="210" t="s">
        <v>46</v>
      </c>
      <c r="M223" s="199"/>
      <c r="N223" s="200" t="e">
        <f>M223*#REF!</f>
        <v>#REF!</v>
      </c>
      <c r="O223" s="200">
        <v>0</v>
      </c>
      <c r="P223" s="200" t="e">
        <f>O223*#REF!</f>
        <v>#REF!</v>
      </c>
      <c r="Q223" s="200">
        <v>0</v>
      </c>
      <c r="R223" s="201" t="e">
        <f>Q223*#REF!</f>
        <v>#REF!</v>
      </c>
      <c r="S223" s="138"/>
      <c r="T223" s="138"/>
      <c r="U223" s="138"/>
      <c r="V223" s="138"/>
      <c r="W223" s="138"/>
      <c r="X223" s="138"/>
      <c r="Y223" s="138"/>
      <c r="Z223" s="138"/>
      <c r="AA223" s="138"/>
      <c r="AB223" s="138"/>
      <c r="AC223" s="138"/>
      <c r="AP223" s="202" t="s">
        <v>552</v>
      </c>
      <c r="AR223" s="202" t="s">
        <v>549</v>
      </c>
      <c r="AS223" s="202" t="s">
        <v>75</v>
      </c>
      <c r="AW223" s="129" t="s">
        <v>125</v>
      </c>
      <c r="BC223" s="203" t="e">
        <f>IF(L223="základní",#REF!,0)</f>
        <v>#REF!</v>
      </c>
      <c r="BD223" s="203">
        <f>IF(L223="snížená",#REF!,0)</f>
        <v>0</v>
      </c>
      <c r="BE223" s="203">
        <f>IF(L223="zákl. přenesená",#REF!,0)</f>
        <v>0</v>
      </c>
      <c r="BF223" s="203">
        <f>IF(L223="sníž. přenesená",#REF!,0)</f>
        <v>0</v>
      </c>
      <c r="BG223" s="203">
        <f>IF(L223="nulová",#REF!,0)</f>
        <v>0</v>
      </c>
      <c r="BH223" s="129" t="s">
        <v>22</v>
      </c>
      <c r="BI223" s="203" t="e">
        <f>ROUND(H223*#REF!,2)</f>
        <v>#REF!</v>
      </c>
      <c r="BJ223" s="129" t="s">
        <v>245</v>
      </c>
      <c r="BK223" s="202" t="s">
        <v>665</v>
      </c>
    </row>
    <row r="224" spans="1:63" s="142" customFormat="1" ht="24" customHeight="1">
      <c r="A224" s="138"/>
      <c r="B224" s="139"/>
      <c r="C224" s="204" t="s">
        <v>666</v>
      </c>
      <c r="D224" s="204" t="s">
        <v>549</v>
      </c>
      <c r="E224" s="205" t="s">
        <v>667</v>
      </c>
      <c r="F224" s="206" t="s">
        <v>668</v>
      </c>
      <c r="G224" s="207" t="s">
        <v>122</v>
      </c>
      <c r="H224" s="83"/>
      <c r="I224" s="206" t="s">
        <v>123</v>
      </c>
      <c r="J224" s="208"/>
      <c r="K224" s="209" t="s">
        <v>3</v>
      </c>
      <c r="L224" s="210" t="s">
        <v>46</v>
      </c>
      <c r="M224" s="199"/>
      <c r="N224" s="200" t="e">
        <f>M224*#REF!</f>
        <v>#REF!</v>
      </c>
      <c r="O224" s="200">
        <v>0</v>
      </c>
      <c r="P224" s="200" t="e">
        <f>O224*#REF!</f>
        <v>#REF!</v>
      </c>
      <c r="Q224" s="200">
        <v>0</v>
      </c>
      <c r="R224" s="201" t="e">
        <f>Q224*#REF!</f>
        <v>#REF!</v>
      </c>
      <c r="S224" s="138"/>
      <c r="T224" s="138"/>
      <c r="U224" s="138"/>
      <c r="V224" s="138"/>
      <c r="W224" s="138"/>
      <c r="X224" s="138"/>
      <c r="Y224" s="138"/>
      <c r="Z224" s="138"/>
      <c r="AA224" s="138"/>
      <c r="AB224" s="138"/>
      <c r="AC224" s="138"/>
      <c r="AP224" s="202" t="s">
        <v>552</v>
      </c>
      <c r="AR224" s="202" t="s">
        <v>549</v>
      </c>
      <c r="AS224" s="202" t="s">
        <v>75</v>
      </c>
      <c r="AW224" s="129" t="s">
        <v>125</v>
      </c>
      <c r="BC224" s="203" t="e">
        <f>IF(L224="základní",#REF!,0)</f>
        <v>#REF!</v>
      </c>
      <c r="BD224" s="203">
        <f>IF(L224="snížená",#REF!,0)</f>
        <v>0</v>
      </c>
      <c r="BE224" s="203">
        <f>IF(L224="zákl. přenesená",#REF!,0)</f>
        <v>0</v>
      </c>
      <c r="BF224" s="203">
        <f>IF(L224="sníž. přenesená",#REF!,0)</f>
        <v>0</v>
      </c>
      <c r="BG224" s="203">
        <f>IF(L224="nulová",#REF!,0)</f>
        <v>0</v>
      </c>
      <c r="BH224" s="129" t="s">
        <v>22</v>
      </c>
      <c r="BI224" s="203" t="e">
        <f>ROUND(H224*#REF!,2)</f>
        <v>#REF!</v>
      </c>
      <c r="BJ224" s="129" t="s">
        <v>245</v>
      </c>
      <c r="BK224" s="202" t="s">
        <v>669</v>
      </c>
    </row>
    <row r="225" spans="1:63" s="142" customFormat="1" ht="24" customHeight="1">
      <c r="A225" s="138"/>
      <c r="B225" s="139"/>
      <c r="C225" s="204" t="s">
        <v>670</v>
      </c>
      <c r="D225" s="204" t="s">
        <v>549</v>
      </c>
      <c r="E225" s="205" t="s">
        <v>671</v>
      </c>
      <c r="F225" s="206" t="s">
        <v>672</v>
      </c>
      <c r="G225" s="207" t="s">
        <v>122</v>
      </c>
      <c r="H225" s="83"/>
      <c r="I225" s="206" t="s">
        <v>123</v>
      </c>
      <c r="J225" s="208"/>
      <c r="K225" s="209" t="s">
        <v>3</v>
      </c>
      <c r="L225" s="210" t="s">
        <v>46</v>
      </c>
      <c r="M225" s="199"/>
      <c r="N225" s="200" t="e">
        <f>M225*#REF!</f>
        <v>#REF!</v>
      </c>
      <c r="O225" s="200">
        <v>0</v>
      </c>
      <c r="P225" s="200" t="e">
        <f>O225*#REF!</f>
        <v>#REF!</v>
      </c>
      <c r="Q225" s="200">
        <v>0</v>
      </c>
      <c r="R225" s="201" t="e">
        <f>Q225*#REF!</f>
        <v>#REF!</v>
      </c>
      <c r="S225" s="138"/>
      <c r="T225" s="138"/>
      <c r="U225" s="138"/>
      <c r="V225" s="138"/>
      <c r="W225" s="138"/>
      <c r="X225" s="138"/>
      <c r="Y225" s="138"/>
      <c r="Z225" s="138"/>
      <c r="AA225" s="138"/>
      <c r="AB225" s="138"/>
      <c r="AC225" s="138"/>
      <c r="AP225" s="202" t="s">
        <v>552</v>
      </c>
      <c r="AR225" s="202" t="s">
        <v>549</v>
      </c>
      <c r="AS225" s="202" t="s">
        <v>75</v>
      </c>
      <c r="AW225" s="129" t="s">
        <v>125</v>
      </c>
      <c r="BC225" s="203" t="e">
        <f>IF(L225="základní",#REF!,0)</f>
        <v>#REF!</v>
      </c>
      <c r="BD225" s="203">
        <f>IF(L225="snížená",#REF!,0)</f>
        <v>0</v>
      </c>
      <c r="BE225" s="203">
        <f>IF(L225="zákl. přenesená",#REF!,0)</f>
        <v>0</v>
      </c>
      <c r="BF225" s="203">
        <f>IF(L225="sníž. přenesená",#REF!,0)</f>
        <v>0</v>
      </c>
      <c r="BG225" s="203">
        <f>IF(L225="nulová",#REF!,0)</f>
        <v>0</v>
      </c>
      <c r="BH225" s="129" t="s">
        <v>22</v>
      </c>
      <c r="BI225" s="203" t="e">
        <f>ROUND(H225*#REF!,2)</f>
        <v>#REF!</v>
      </c>
      <c r="BJ225" s="129" t="s">
        <v>245</v>
      </c>
      <c r="BK225" s="202" t="s">
        <v>673</v>
      </c>
    </row>
    <row r="226" spans="1:63" s="142" customFormat="1" ht="24" customHeight="1">
      <c r="A226" s="138"/>
      <c r="B226" s="139"/>
      <c r="C226" s="204" t="s">
        <v>674</v>
      </c>
      <c r="D226" s="204" t="s">
        <v>549</v>
      </c>
      <c r="E226" s="205" t="s">
        <v>675</v>
      </c>
      <c r="F226" s="206" t="s">
        <v>676</v>
      </c>
      <c r="G226" s="207" t="s">
        <v>122</v>
      </c>
      <c r="H226" s="83"/>
      <c r="I226" s="206" t="s">
        <v>123</v>
      </c>
      <c r="J226" s="208"/>
      <c r="K226" s="209" t="s">
        <v>3</v>
      </c>
      <c r="L226" s="210" t="s">
        <v>46</v>
      </c>
      <c r="M226" s="199"/>
      <c r="N226" s="200" t="e">
        <f>M226*#REF!</f>
        <v>#REF!</v>
      </c>
      <c r="O226" s="200">
        <v>0</v>
      </c>
      <c r="P226" s="200" t="e">
        <f>O226*#REF!</f>
        <v>#REF!</v>
      </c>
      <c r="Q226" s="200">
        <v>0</v>
      </c>
      <c r="R226" s="201" t="e">
        <f>Q226*#REF!</f>
        <v>#REF!</v>
      </c>
      <c r="S226" s="138"/>
      <c r="T226" s="138"/>
      <c r="U226" s="138"/>
      <c r="V226" s="138"/>
      <c r="W226" s="138"/>
      <c r="X226" s="138"/>
      <c r="Y226" s="138"/>
      <c r="Z226" s="138"/>
      <c r="AA226" s="138"/>
      <c r="AB226" s="138"/>
      <c r="AC226" s="138"/>
      <c r="AP226" s="202" t="s">
        <v>552</v>
      </c>
      <c r="AR226" s="202" t="s">
        <v>549</v>
      </c>
      <c r="AS226" s="202" t="s">
        <v>75</v>
      </c>
      <c r="AW226" s="129" t="s">
        <v>125</v>
      </c>
      <c r="BC226" s="203" t="e">
        <f>IF(L226="základní",#REF!,0)</f>
        <v>#REF!</v>
      </c>
      <c r="BD226" s="203">
        <f>IF(L226="snížená",#REF!,0)</f>
        <v>0</v>
      </c>
      <c r="BE226" s="203">
        <f>IF(L226="zákl. přenesená",#REF!,0)</f>
        <v>0</v>
      </c>
      <c r="BF226" s="203">
        <f>IF(L226="sníž. přenesená",#REF!,0)</f>
        <v>0</v>
      </c>
      <c r="BG226" s="203">
        <f>IF(L226="nulová",#REF!,0)</f>
        <v>0</v>
      </c>
      <c r="BH226" s="129" t="s">
        <v>22</v>
      </c>
      <c r="BI226" s="203" t="e">
        <f>ROUND(H226*#REF!,2)</f>
        <v>#REF!</v>
      </c>
      <c r="BJ226" s="129" t="s">
        <v>245</v>
      </c>
      <c r="BK226" s="202" t="s">
        <v>677</v>
      </c>
    </row>
    <row r="227" spans="1:63" s="142" customFormat="1" ht="24" customHeight="1">
      <c r="A227" s="138"/>
      <c r="B227" s="139"/>
      <c r="C227" s="204" t="s">
        <v>678</v>
      </c>
      <c r="D227" s="204" t="s">
        <v>549</v>
      </c>
      <c r="E227" s="205" t="s">
        <v>679</v>
      </c>
      <c r="F227" s="206" t="s">
        <v>680</v>
      </c>
      <c r="G227" s="207" t="s">
        <v>122</v>
      </c>
      <c r="H227" s="83"/>
      <c r="I227" s="206" t="s">
        <v>123</v>
      </c>
      <c r="J227" s="208"/>
      <c r="K227" s="209" t="s">
        <v>3</v>
      </c>
      <c r="L227" s="210" t="s">
        <v>46</v>
      </c>
      <c r="M227" s="199"/>
      <c r="N227" s="200" t="e">
        <f>M227*#REF!</f>
        <v>#REF!</v>
      </c>
      <c r="O227" s="200">
        <v>0</v>
      </c>
      <c r="P227" s="200" t="e">
        <f>O227*#REF!</f>
        <v>#REF!</v>
      </c>
      <c r="Q227" s="200">
        <v>0</v>
      </c>
      <c r="R227" s="201" t="e">
        <f>Q227*#REF!</f>
        <v>#REF!</v>
      </c>
      <c r="S227" s="138"/>
      <c r="T227" s="138"/>
      <c r="U227" s="138"/>
      <c r="V227" s="138"/>
      <c r="W227" s="138"/>
      <c r="X227" s="138"/>
      <c r="Y227" s="138"/>
      <c r="Z227" s="138"/>
      <c r="AA227" s="138"/>
      <c r="AB227" s="138"/>
      <c r="AC227" s="138"/>
      <c r="AP227" s="202" t="s">
        <v>552</v>
      </c>
      <c r="AR227" s="202" t="s">
        <v>549</v>
      </c>
      <c r="AS227" s="202" t="s">
        <v>75</v>
      </c>
      <c r="AW227" s="129" t="s">
        <v>125</v>
      </c>
      <c r="BC227" s="203" t="e">
        <f>IF(L227="základní",#REF!,0)</f>
        <v>#REF!</v>
      </c>
      <c r="BD227" s="203">
        <f>IF(L227="snížená",#REF!,0)</f>
        <v>0</v>
      </c>
      <c r="BE227" s="203">
        <f>IF(L227="zákl. přenesená",#REF!,0)</f>
        <v>0</v>
      </c>
      <c r="BF227" s="203">
        <f>IF(L227="sníž. přenesená",#REF!,0)</f>
        <v>0</v>
      </c>
      <c r="BG227" s="203">
        <f>IF(L227="nulová",#REF!,0)</f>
        <v>0</v>
      </c>
      <c r="BH227" s="129" t="s">
        <v>22</v>
      </c>
      <c r="BI227" s="203" t="e">
        <f>ROUND(H227*#REF!,2)</f>
        <v>#REF!</v>
      </c>
      <c r="BJ227" s="129" t="s">
        <v>245</v>
      </c>
      <c r="BK227" s="202" t="s">
        <v>681</v>
      </c>
    </row>
    <row r="228" spans="1:63" s="142" customFormat="1" ht="24" customHeight="1">
      <c r="A228" s="138"/>
      <c r="B228" s="139"/>
      <c r="C228" s="204" t="s">
        <v>682</v>
      </c>
      <c r="D228" s="204" t="s">
        <v>549</v>
      </c>
      <c r="E228" s="205" t="s">
        <v>683</v>
      </c>
      <c r="F228" s="206" t="s">
        <v>684</v>
      </c>
      <c r="G228" s="207" t="s">
        <v>122</v>
      </c>
      <c r="H228" s="83"/>
      <c r="I228" s="206" t="s">
        <v>123</v>
      </c>
      <c r="J228" s="208"/>
      <c r="K228" s="209" t="s">
        <v>3</v>
      </c>
      <c r="L228" s="210" t="s">
        <v>46</v>
      </c>
      <c r="M228" s="199"/>
      <c r="N228" s="200" t="e">
        <f>M228*#REF!</f>
        <v>#REF!</v>
      </c>
      <c r="O228" s="200">
        <v>0</v>
      </c>
      <c r="P228" s="200" t="e">
        <f>O228*#REF!</f>
        <v>#REF!</v>
      </c>
      <c r="Q228" s="200">
        <v>0</v>
      </c>
      <c r="R228" s="201" t="e">
        <f>Q228*#REF!</f>
        <v>#REF!</v>
      </c>
      <c r="S228" s="138"/>
      <c r="T228" s="138"/>
      <c r="U228" s="138"/>
      <c r="V228" s="138"/>
      <c r="W228" s="138"/>
      <c r="X228" s="138"/>
      <c r="Y228" s="138"/>
      <c r="Z228" s="138"/>
      <c r="AA228" s="138"/>
      <c r="AB228" s="138"/>
      <c r="AC228" s="138"/>
      <c r="AP228" s="202" t="s">
        <v>552</v>
      </c>
      <c r="AR228" s="202" t="s">
        <v>549</v>
      </c>
      <c r="AS228" s="202" t="s">
        <v>75</v>
      </c>
      <c r="AW228" s="129" t="s">
        <v>125</v>
      </c>
      <c r="BC228" s="203" t="e">
        <f>IF(L228="základní",#REF!,0)</f>
        <v>#REF!</v>
      </c>
      <c r="BD228" s="203">
        <f>IF(L228="snížená",#REF!,0)</f>
        <v>0</v>
      </c>
      <c r="BE228" s="203">
        <f>IF(L228="zákl. přenesená",#REF!,0)</f>
        <v>0</v>
      </c>
      <c r="BF228" s="203">
        <f>IF(L228="sníž. přenesená",#REF!,0)</f>
        <v>0</v>
      </c>
      <c r="BG228" s="203">
        <f>IF(L228="nulová",#REF!,0)</f>
        <v>0</v>
      </c>
      <c r="BH228" s="129" t="s">
        <v>22</v>
      </c>
      <c r="BI228" s="203" t="e">
        <f>ROUND(H228*#REF!,2)</f>
        <v>#REF!</v>
      </c>
      <c r="BJ228" s="129" t="s">
        <v>245</v>
      </c>
      <c r="BK228" s="202" t="s">
        <v>685</v>
      </c>
    </row>
    <row r="229" spans="1:63" s="142" customFormat="1" ht="24" customHeight="1">
      <c r="A229" s="138"/>
      <c r="B229" s="139"/>
      <c r="C229" s="204" t="s">
        <v>686</v>
      </c>
      <c r="D229" s="204" t="s">
        <v>549</v>
      </c>
      <c r="E229" s="205" t="s">
        <v>687</v>
      </c>
      <c r="F229" s="206" t="s">
        <v>688</v>
      </c>
      <c r="G229" s="207" t="s">
        <v>122</v>
      </c>
      <c r="H229" s="83"/>
      <c r="I229" s="206" t="s">
        <v>123</v>
      </c>
      <c r="J229" s="208"/>
      <c r="K229" s="209" t="s">
        <v>3</v>
      </c>
      <c r="L229" s="210" t="s">
        <v>46</v>
      </c>
      <c r="M229" s="199"/>
      <c r="N229" s="200" t="e">
        <f>M229*#REF!</f>
        <v>#REF!</v>
      </c>
      <c r="O229" s="200">
        <v>0</v>
      </c>
      <c r="P229" s="200" t="e">
        <f>O229*#REF!</f>
        <v>#REF!</v>
      </c>
      <c r="Q229" s="200">
        <v>0</v>
      </c>
      <c r="R229" s="201" t="e">
        <f>Q229*#REF!</f>
        <v>#REF!</v>
      </c>
      <c r="S229" s="138"/>
      <c r="T229" s="138"/>
      <c r="U229" s="138"/>
      <c r="V229" s="138"/>
      <c r="W229" s="138"/>
      <c r="X229" s="138"/>
      <c r="Y229" s="138"/>
      <c r="Z229" s="138"/>
      <c r="AA229" s="138"/>
      <c r="AB229" s="138"/>
      <c r="AC229" s="138"/>
      <c r="AP229" s="202" t="s">
        <v>552</v>
      </c>
      <c r="AR229" s="202" t="s">
        <v>549</v>
      </c>
      <c r="AS229" s="202" t="s">
        <v>75</v>
      </c>
      <c r="AW229" s="129" t="s">
        <v>125</v>
      </c>
      <c r="BC229" s="203" t="e">
        <f>IF(L229="základní",#REF!,0)</f>
        <v>#REF!</v>
      </c>
      <c r="BD229" s="203">
        <f>IF(L229="snížená",#REF!,0)</f>
        <v>0</v>
      </c>
      <c r="BE229" s="203">
        <f>IF(L229="zákl. přenesená",#REF!,0)</f>
        <v>0</v>
      </c>
      <c r="BF229" s="203">
        <f>IF(L229="sníž. přenesená",#REF!,0)</f>
        <v>0</v>
      </c>
      <c r="BG229" s="203">
        <f>IF(L229="nulová",#REF!,0)</f>
        <v>0</v>
      </c>
      <c r="BH229" s="129" t="s">
        <v>22</v>
      </c>
      <c r="BI229" s="203" t="e">
        <f>ROUND(H229*#REF!,2)</f>
        <v>#REF!</v>
      </c>
      <c r="BJ229" s="129" t="s">
        <v>245</v>
      </c>
      <c r="BK229" s="202" t="s">
        <v>689</v>
      </c>
    </row>
    <row r="230" spans="1:63" s="142" customFormat="1" ht="24" customHeight="1">
      <c r="A230" s="138"/>
      <c r="B230" s="139"/>
      <c r="C230" s="204" t="s">
        <v>690</v>
      </c>
      <c r="D230" s="204" t="s">
        <v>549</v>
      </c>
      <c r="E230" s="205" t="s">
        <v>691</v>
      </c>
      <c r="F230" s="206" t="s">
        <v>692</v>
      </c>
      <c r="G230" s="207" t="s">
        <v>122</v>
      </c>
      <c r="H230" s="83"/>
      <c r="I230" s="206" t="s">
        <v>123</v>
      </c>
      <c r="J230" s="208"/>
      <c r="K230" s="209" t="s">
        <v>3</v>
      </c>
      <c r="L230" s="210" t="s">
        <v>46</v>
      </c>
      <c r="M230" s="199"/>
      <c r="N230" s="200" t="e">
        <f>M230*#REF!</f>
        <v>#REF!</v>
      </c>
      <c r="O230" s="200">
        <v>0</v>
      </c>
      <c r="P230" s="200" t="e">
        <f>O230*#REF!</f>
        <v>#REF!</v>
      </c>
      <c r="Q230" s="200">
        <v>0</v>
      </c>
      <c r="R230" s="201" t="e">
        <f>Q230*#REF!</f>
        <v>#REF!</v>
      </c>
      <c r="S230" s="138"/>
      <c r="T230" s="138"/>
      <c r="U230" s="138"/>
      <c r="V230" s="138"/>
      <c r="W230" s="138"/>
      <c r="X230" s="138"/>
      <c r="Y230" s="138"/>
      <c r="Z230" s="138"/>
      <c r="AA230" s="138"/>
      <c r="AB230" s="138"/>
      <c r="AC230" s="138"/>
      <c r="AP230" s="202" t="s">
        <v>552</v>
      </c>
      <c r="AR230" s="202" t="s">
        <v>549</v>
      </c>
      <c r="AS230" s="202" t="s">
        <v>75</v>
      </c>
      <c r="AW230" s="129" t="s">
        <v>125</v>
      </c>
      <c r="BC230" s="203" t="e">
        <f>IF(L230="základní",#REF!,0)</f>
        <v>#REF!</v>
      </c>
      <c r="BD230" s="203">
        <f>IF(L230="snížená",#REF!,0)</f>
        <v>0</v>
      </c>
      <c r="BE230" s="203">
        <f>IF(L230="zákl. přenesená",#REF!,0)</f>
        <v>0</v>
      </c>
      <c r="BF230" s="203">
        <f>IF(L230="sníž. přenesená",#REF!,0)</f>
        <v>0</v>
      </c>
      <c r="BG230" s="203">
        <f>IF(L230="nulová",#REF!,0)</f>
        <v>0</v>
      </c>
      <c r="BH230" s="129" t="s">
        <v>22</v>
      </c>
      <c r="BI230" s="203" t="e">
        <f>ROUND(H230*#REF!,2)</f>
        <v>#REF!</v>
      </c>
      <c r="BJ230" s="129" t="s">
        <v>245</v>
      </c>
      <c r="BK230" s="202" t="s">
        <v>693</v>
      </c>
    </row>
    <row r="231" spans="1:63" s="142" customFormat="1" ht="24" customHeight="1">
      <c r="A231" s="138"/>
      <c r="B231" s="139"/>
      <c r="C231" s="204" t="s">
        <v>694</v>
      </c>
      <c r="D231" s="204" t="s">
        <v>549</v>
      </c>
      <c r="E231" s="205" t="s">
        <v>695</v>
      </c>
      <c r="F231" s="206" t="s">
        <v>696</v>
      </c>
      <c r="G231" s="207" t="s">
        <v>122</v>
      </c>
      <c r="H231" s="83"/>
      <c r="I231" s="206" t="s">
        <v>123</v>
      </c>
      <c r="J231" s="208"/>
      <c r="K231" s="209" t="s">
        <v>3</v>
      </c>
      <c r="L231" s="210" t="s">
        <v>46</v>
      </c>
      <c r="M231" s="199"/>
      <c r="N231" s="200" t="e">
        <f>M231*#REF!</f>
        <v>#REF!</v>
      </c>
      <c r="O231" s="200">
        <v>0</v>
      </c>
      <c r="P231" s="200" t="e">
        <f>O231*#REF!</f>
        <v>#REF!</v>
      </c>
      <c r="Q231" s="200">
        <v>0</v>
      </c>
      <c r="R231" s="201" t="e">
        <f>Q231*#REF!</f>
        <v>#REF!</v>
      </c>
      <c r="S231" s="138"/>
      <c r="T231" s="138"/>
      <c r="U231" s="138"/>
      <c r="V231" s="138"/>
      <c r="W231" s="138"/>
      <c r="X231" s="138"/>
      <c r="Y231" s="138"/>
      <c r="Z231" s="138"/>
      <c r="AA231" s="138"/>
      <c r="AB231" s="138"/>
      <c r="AC231" s="138"/>
      <c r="AP231" s="202" t="s">
        <v>552</v>
      </c>
      <c r="AR231" s="202" t="s">
        <v>549</v>
      </c>
      <c r="AS231" s="202" t="s">
        <v>75</v>
      </c>
      <c r="AW231" s="129" t="s">
        <v>125</v>
      </c>
      <c r="BC231" s="203" t="e">
        <f>IF(L231="základní",#REF!,0)</f>
        <v>#REF!</v>
      </c>
      <c r="BD231" s="203">
        <f>IF(L231="snížená",#REF!,0)</f>
        <v>0</v>
      </c>
      <c r="BE231" s="203">
        <f>IF(L231="zákl. přenesená",#REF!,0)</f>
        <v>0</v>
      </c>
      <c r="BF231" s="203">
        <f>IF(L231="sníž. přenesená",#REF!,0)</f>
        <v>0</v>
      </c>
      <c r="BG231" s="203">
        <f>IF(L231="nulová",#REF!,0)</f>
        <v>0</v>
      </c>
      <c r="BH231" s="129" t="s">
        <v>22</v>
      </c>
      <c r="BI231" s="203" t="e">
        <f>ROUND(H231*#REF!,2)</f>
        <v>#REF!</v>
      </c>
      <c r="BJ231" s="129" t="s">
        <v>245</v>
      </c>
      <c r="BK231" s="202" t="s">
        <v>697</v>
      </c>
    </row>
    <row r="232" spans="1:63" s="142" customFormat="1" ht="24" customHeight="1">
      <c r="A232" s="138"/>
      <c r="B232" s="139"/>
      <c r="C232" s="204" t="s">
        <v>698</v>
      </c>
      <c r="D232" s="204" t="s">
        <v>549</v>
      </c>
      <c r="E232" s="205" t="s">
        <v>699</v>
      </c>
      <c r="F232" s="206" t="s">
        <v>700</v>
      </c>
      <c r="G232" s="207" t="s">
        <v>122</v>
      </c>
      <c r="H232" s="83"/>
      <c r="I232" s="206" t="s">
        <v>123</v>
      </c>
      <c r="J232" s="208"/>
      <c r="K232" s="209" t="s">
        <v>3</v>
      </c>
      <c r="L232" s="210" t="s">
        <v>46</v>
      </c>
      <c r="M232" s="199"/>
      <c r="N232" s="200" t="e">
        <f>M232*#REF!</f>
        <v>#REF!</v>
      </c>
      <c r="O232" s="200">
        <v>0</v>
      </c>
      <c r="P232" s="200" t="e">
        <f>O232*#REF!</f>
        <v>#REF!</v>
      </c>
      <c r="Q232" s="200">
        <v>0</v>
      </c>
      <c r="R232" s="201" t="e">
        <f>Q232*#REF!</f>
        <v>#REF!</v>
      </c>
      <c r="S232" s="138"/>
      <c r="T232" s="138"/>
      <c r="U232" s="138"/>
      <c r="V232" s="138"/>
      <c r="W232" s="138"/>
      <c r="X232" s="138"/>
      <c r="Y232" s="138"/>
      <c r="Z232" s="138"/>
      <c r="AA232" s="138"/>
      <c r="AB232" s="138"/>
      <c r="AC232" s="138"/>
      <c r="AP232" s="202" t="s">
        <v>552</v>
      </c>
      <c r="AR232" s="202" t="s">
        <v>549</v>
      </c>
      <c r="AS232" s="202" t="s">
        <v>75</v>
      </c>
      <c r="AW232" s="129" t="s">
        <v>125</v>
      </c>
      <c r="BC232" s="203" t="e">
        <f>IF(L232="základní",#REF!,0)</f>
        <v>#REF!</v>
      </c>
      <c r="BD232" s="203">
        <f>IF(L232="snížená",#REF!,0)</f>
        <v>0</v>
      </c>
      <c r="BE232" s="203">
        <f>IF(L232="zákl. přenesená",#REF!,0)</f>
        <v>0</v>
      </c>
      <c r="BF232" s="203">
        <f>IF(L232="sníž. přenesená",#REF!,0)</f>
        <v>0</v>
      </c>
      <c r="BG232" s="203">
        <f>IF(L232="nulová",#REF!,0)</f>
        <v>0</v>
      </c>
      <c r="BH232" s="129" t="s">
        <v>22</v>
      </c>
      <c r="BI232" s="203" t="e">
        <f>ROUND(H232*#REF!,2)</f>
        <v>#REF!</v>
      </c>
      <c r="BJ232" s="129" t="s">
        <v>245</v>
      </c>
      <c r="BK232" s="202" t="s">
        <v>701</v>
      </c>
    </row>
    <row r="233" spans="1:63" s="142" customFormat="1" ht="24" customHeight="1">
      <c r="A233" s="138"/>
      <c r="B233" s="139"/>
      <c r="C233" s="204" t="s">
        <v>702</v>
      </c>
      <c r="D233" s="204" t="s">
        <v>549</v>
      </c>
      <c r="E233" s="205" t="s">
        <v>703</v>
      </c>
      <c r="F233" s="206" t="s">
        <v>704</v>
      </c>
      <c r="G233" s="207" t="s">
        <v>122</v>
      </c>
      <c r="H233" s="83"/>
      <c r="I233" s="206" t="s">
        <v>123</v>
      </c>
      <c r="J233" s="208"/>
      <c r="K233" s="209" t="s">
        <v>3</v>
      </c>
      <c r="L233" s="210" t="s">
        <v>46</v>
      </c>
      <c r="M233" s="199"/>
      <c r="N233" s="200" t="e">
        <f>M233*#REF!</f>
        <v>#REF!</v>
      </c>
      <c r="O233" s="200">
        <v>0</v>
      </c>
      <c r="P233" s="200" t="e">
        <f>O233*#REF!</f>
        <v>#REF!</v>
      </c>
      <c r="Q233" s="200">
        <v>0</v>
      </c>
      <c r="R233" s="201" t="e">
        <f>Q233*#REF!</f>
        <v>#REF!</v>
      </c>
      <c r="S233" s="138"/>
      <c r="T233" s="138"/>
      <c r="U233" s="138"/>
      <c r="V233" s="138"/>
      <c r="W233" s="138"/>
      <c r="X233" s="138"/>
      <c r="Y233" s="138"/>
      <c r="Z233" s="138"/>
      <c r="AA233" s="138"/>
      <c r="AB233" s="138"/>
      <c r="AC233" s="138"/>
      <c r="AP233" s="202" t="s">
        <v>552</v>
      </c>
      <c r="AR233" s="202" t="s">
        <v>549</v>
      </c>
      <c r="AS233" s="202" t="s">
        <v>75</v>
      </c>
      <c r="AW233" s="129" t="s">
        <v>125</v>
      </c>
      <c r="BC233" s="203" t="e">
        <f>IF(L233="základní",#REF!,0)</f>
        <v>#REF!</v>
      </c>
      <c r="BD233" s="203">
        <f>IF(L233="snížená",#REF!,0)</f>
        <v>0</v>
      </c>
      <c r="BE233" s="203">
        <f>IF(L233="zákl. přenesená",#REF!,0)</f>
        <v>0</v>
      </c>
      <c r="BF233" s="203">
        <f>IF(L233="sníž. přenesená",#REF!,0)</f>
        <v>0</v>
      </c>
      <c r="BG233" s="203">
        <f>IF(L233="nulová",#REF!,0)</f>
        <v>0</v>
      </c>
      <c r="BH233" s="129" t="s">
        <v>22</v>
      </c>
      <c r="BI233" s="203" t="e">
        <f>ROUND(H233*#REF!,2)</f>
        <v>#REF!</v>
      </c>
      <c r="BJ233" s="129" t="s">
        <v>245</v>
      </c>
      <c r="BK233" s="202" t="s">
        <v>705</v>
      </c>
    </row>
    <row r="234" spans="1:63" s="142" customFormat="1" ht="24" customHeight="1">
      <c r="A234" s="138"/>
      <c r="B234" s="139"/>
      <c r="C234" s="204" t="s">
        <v>706</v>
      </c>
      <c r="D234" s="204" t="s">
        <v>549</v>
      </c>
      <c r="E234" s="205" t="s">
        <v>707</v>
      </c>
      <c r="F234" s="206" t="s">
        <v>708</v>
      </c>
      <c r="G234" s="207" t="s">
        <v>122</v>
      </c>
      <c r="H234" s="83"/>
      <c r="I234" s="206" t="s">
        <v>123</v>
      </c>
      <c r="J234" s="208"/>
      <c r="K234" s="209" t="s">
        <v>3</v>
      </c>
      <c r="L234" s="210" t="s">
        <v>46</v>
      </c>
      <c r="M234" s="199"/>
      <c r="N234" s="200" t="e">
        <f>M234*#REF!</f>
        <v>#REF!</v>
      </c>
      <c r="O234" s="200">
        <v>0</v>
      </c>
      <c r="P234" s="200" t="e">
        <f>O234*#REF!</f>
        <v>#REF!</v>
      </c>
      <c r="Q234" s="200">
        <v>0</v>
      </c>
      <c r="R234" s="201" t="e">
        <f>Q234*#REF!</f>
        <v>#REF!</v>
      </c>
      <c r="S234" s="138"/>
      <c r="T234" s="138"/>
      <c r="U234" s="138"/>
      <c r="V234" s="138"/>
      <c r="W234" s="138"/>
      <c r="X234" s="138"/>
      <c r="Y234" s="138"/>
      <c r="Z234" s="138"/>
      <c r="AA234" s="138"/>
      <c r="AB234" s="138"/>
      <c r="AC234" s="138"/>
      <c r="AP234" s="202" t="s">
        <v>552</v>
      </c>
      <c r="AR234" s="202" t="s">
        <v>549</v>
      </c>
      <c r="AS234" s="202" t="s">
        <v>75</v>
      </c>
      <c r="AW234" s="129" t="s">
        <v>125</v>
      </c>
      <c r="BC234" s="203" t="e">
        <f>IF(L234="základní",#REF!,0)</f>
        <v>#REF!</v>
      </c>
      <c r="BD234" s="203">
        <f>IF(L234="snížená",#REF!,0)</f>
        <v>0</v>
      </c>
      <c r="BE234" s="203">
        <f>IF(L234="zákl. přenesená",#REF!,0)</f>
        <v>0</v>
      </c>
      <c r="BF234" s="203">
        <f>IF(L234="sníž. přenesená",#REF!,0)</f>
        <v>0</v>
      </c>
      <c r="BG234" s="203">
        <f>IF(L234="nulová",#REF!,0)</f>
        <v>0</v>
      </c>
      <c r="BH234" s="129" t="s">
        <v>22</v>
      </c>
      <c r="BI234" s="203" t="e">
        <f>ROUND(H234*#REF!,2)</f>
        <v>#REF!</v>
      </c>
      <c r="BJ234" s="129" t="s">
        <v>245</v>
      </c>
      <c r="BK234" s="202" t="s">
        <v>709</v>
      </c>
    </row>
    <row r="235" spans="1:63" s="142" customFormat="1" ht="24" customHeight="1">
      <c r="A235" s="138"/>
      <c r="B235" s="139"/>
      <c r="C235" s="204" t="s">
        <v>710</v>
      </c>
      <c r="D235" s="204" t="s">
        <v>549</v>
      </c>
      <c r="E235" s="205" t="s">
        <v>711</v>
      </c>
      <c r="F235" s="206" t="s">
        <v>712</v>
      </c>
      <c r="G235" s="207" t="s">
        <v>122</v>
      </c>
      <c r="H235" s="83"/>
      <c r="I235" s="206" t="s">
        <v>123</v>
      </c>
      <c r="J235" s="208"/>
      <c r="K235" s="209" t="s">
        <v>3</v>
      </c>
      <c r="L235" s="210" t="s">
        <v>46</v>
      </c>
      <c r="M235" s="199"/>
      <c r="N235" s="200" t="e">
        <f>M235*#REF!</f>
        <v>#REF!</v>
      </c>
      <c r="O235" s="200">
        <v>0</v>
      </c>
      <c r="P235" s="200" t="e">
        <f>O235*#REF!</f>
        <v>#REF!</v>
      </c>
      <c r="Q235" s="200">
        <v>0</v>
      </c>
      <c r="R235" s="201" t="e">
        <f>Q235*#REF!</f>
        <v>#REF!</v>
      </c>
      <c r="S235" s="138"/>
      <c r="T235" s="138"/>
      <c r="U235" s="138"/>
      <c r="V235" s="138"/>
      <c r="W235" s="138"/>
      <c r="X235" s="138"/>
      <c r="Y235" s="138"/>
      <c r="Z235" s="138"/>
      <c r="AA235" s="138"/>
      <c r="AB235" s="138"/>
      <c r="AC235" s="138"/>
      <c r="AP235" s="202" t="s">
        <v>552</v>
      </c>
      <c r="AR235" s="202" t="s">
        <v>549</v>
      </c>
      <c r="AS235" s="202" t="s">
        <v>75</v>
      </c>
      <c r="AW235" s="129" t="s">
        <v>125</v>
      </c>
      <c r="BC235" s="203" t="e">
        <f>IF(L235="základní",#REF!,0)</f>
        <v>#REF!</v>
      </c>
      <c r="BD235" s="203">
        <f>IF(L235="snížená",#REF!,0)</f>
        <v>0</v>
      </c>
      <c r="BE235" s="203">
        <f>IF(L235="zákl. přenesená",#REF!,0)</f>
        <v>0</v>
      </c>
      <c r="BF235" s="203">
        <f>IF(L235="sníž. přenesená",#REF!,0)</f>
        <v>0</v>
      </c>
      <c r="BG235" s="203">
        <f>IF(L235="nulová",#REF!,0)</f>
        <v>0</v>
      </c>
      <c r="BH235" s="129" t="s">
        <v>22</v>
      </c>
      <c r="BI235" s="203" t="e">
        <f>ROUND(H235*#REF!,2)</f>
        <v>#REF!</v>
      </c>
      <c r="BJ235" s="129" t="s">
        <v>245</v>
      </c>
      <c r="BK235" s="202" t="s">
        <v>713</v>
      </c>
    </row>
    <row r="236" spans="1:63" s="142" customFormat="1" ht="24" customHeight="1">
      <c r="A236" s="138"/>
      <c r="B236" s="139"/>
      <c r="C236" s="204" t="s">
        <v>714</v>
      </c>
      <c r="D236" s="204" t="s">
        <v>549</v>
      </c>
      <c r="E236" s="205" t="s">
        <v>715</v>
      </c>
      <c r="F236" s="206" t="s">
        <v>716</v>
      </c>
      <c r="G236" s="207" t="s">
        <v>122</v>
      </c>
      <c r="H236" s="83"/>
      <c r="I236" s="206" t="s">
        <v>123</v>
      </c>
      <c r="J236" s="208"/>
      <c r="K236" s="209" t="s">
        <v>3</v>
      </c>
      <c r="L236" s="210" t="s">
        <v>46</v>
      </c>
      <c r="M236" s="199"/>
      <c r="N236" s="200" t="e">
        <f>M236*#REF!</f>
        <v>#REF!</v>
      </c>
      <c r="O236" s="200">
        <v>0</v>
      </c>
      <c r="P236" s="200" t="e">
        <f>O236*#REF!</f>
        <v>#REF!</v>
      </c>
      <c r="Q236" s="200">
        <v>0</v>
      </c>
      <c r="R236" s="201" t="e">
        <f>Q236*#REF!</f>
        <v>#REF!</v>
      </c>
      <c r="S236" s="138"/>
      <c r="T236" s="138"/>
      <c r="U236" s="138"/>
      <c r="V236" s="138"/>
      <c r="W236" s="138"/>
      <c r="X236" s="138"/>
      <c r="Y236" s="138"/>
      <c r="Z236" s="138"/>
      <c r="AA236" s="138"/>
      <c r="AB236" s="138"/>
      <c r="AC236" s="138"/>
      <c r="AP236" s="202" t="s">
        <v>552</v>
      </c>
      <c r="AR236" s="202" t="s">
        <v>549</v>
      </c>
      <c r="AS236" s="202" t="s">
        <v>75</v>
      </c>
      <c r="AW236" s="129" t="s">
        <v>125</v>
      </c>
      <c r="BC236" s="203" t="e">
        <f>IF(L236="základní",#REF!,0)</f>
        <v>#REF!</v>
      </c>
      <c r="BD236" s="203">
        <f>IF(L236="snížená",#REF!,0)</f>
        <v>0</v>
      </c>
      <c r="BE236" s="203">
        <f>IF(L236="zákl. přenesená",#REF!,0)</f>
        <v>0</v>
      </c>
      <c r="BF236" s="203">
        <f>IF(L236="sníž. přenesená",#REF!,0)</f>
        <v>0</v>
      </c>
      <c r="BG236" s="203">
        <f>IF(L236="nulová",#REF!,0)</f>
        <v>0</v>
      </c>
      <c r="BH236" s="129" t="s">
        <v>22</v>
      </c>
      <c r="BI236" s="203" t="e">
        <f>ROUND(H236*#REF!,2)</f>
        <v>#REF!</v>
      </c>
      <c r="BJ236" s="129" t="s">
        <v>245</v>
      </c>
      <c r="BK236" s="202" t="s">
        <v>717</v>
      </c>
    </row>
    <row r="237" spans="1:63" s="142" customFormat="1" ht="24" customHeight="1">
      <c r="A237" s="138"/>
      <c r="B237" s="139"/>
      <c r="C237" s="204" t="s">
        <v>718</v>
      </c>
      <c r="D237" s="204" t="s">
        <v>549</v>
      </c>
      <c r="E237" s="205" t="s">
        <v>719</v>
      </c>
      <c r="F237" s="206" t="s">
        <v>720</v>
      </c>
      <c r="G237" s="207" t="s">
        <v>122</v>
      </c>
      <c r="H237" s="83"/>
      <c r="I237" s="206" t="s">
        <v>123</v>
      </c>
      <c r="J237" s="208"/>
      <c r="K237" s="209" t="s">
        <v>3</v>
      </c>
      <c r="L237" s="210" t="s">
        <v>46</v>
      </c>
      <c r="M237" s="199"/>
      <c r="N237" s="200" t="e">
        <f>M237*#REF!</f>
        <v>#REF!</v>
      </c>
      <c r="O237" s="200">
        <v>0</v>
      </c>
      <c r="P237" s="200" t="e">
        <f>O237*#REF!</f>
        <v>#REF!</v>
      </c>
      <c r="Q237" s="200">
        <v>0</v>
      </c>
      <c r="R237" s="201" t="e">
        <f>Q237*#REF!</f>
        <v>#REF!</v>
      </c>
      <c r="S237" s="138"/>
      <c r="T237" s="138"/>
      <c r="U237" s="138"/>
      <c r="V237" s="138"/>
      <c r="W237" s="138"/>
      <c r="X237" s="138"/>
      <c r="Y237" s="138"/>
      <c r="Z237" s="138"/>
      <c r="AA237" s="138"/>
      <c r="AB237" s="138"/>
      <c r="AC237" s="138"/>
      <c r="AP237" s="202" t="s">
        <v>552</v>
      </c>
      <c r="AR237" s="202" t="s">
        <v>549</v>
      </c>
      <c r="AS237" s="202" t="s">
        <v>75</v>
      </c>
      <c r="AW237" s="129" t="s">
        <v>125</v>
      </c>
      <c r="BC237" s="203" t="e">
        <f>IF(L237="základní",#REF!,0)</f>
        <v>#REF!</v>
      </c>
      <c r="BD237" s="203">
        <f>IF(L237="snížená",#REF!,0)</f>
        <v>0</v>
      </c>
      <c r="BE237" s="203">
        <f>IF(L237="zákl. přenesená",#REF!,0)</f>
        <v>0</v>
      </c>
      <c r="BF237" s="203">
        <f>IF(L237="sníž. přenesená",#REF!,0)</f>
        <v>0</v>
      </c>
      <c r="BG237" s="203">
        <f>IF(L237="nulová",#REF!,0)</f>
        <v>0</v>
      </c>
      <c r="BH237" s="129" t="s">
        <v>22</v>
      </c>
      <c r="BI237" s="203" t="e">
        <f>ROUND(H237*#REF!,2)</f>
        <v>#REF!</v>
      </c>
      <c r="BJ237" s="129" t="s">
        <v>245</v>
      </c>
      <c r="BK237" s="202" t="s">
        <v>721</v>
      </c>
    </row>
    <row r="238" spans="1:63" s="142" customFormat="1" ht="24" customHeight="1">
      <c r="A238" s="138"/>
      <c r="B238" s="139"/>
      <c r="C238" s="204" t="s">
        <v>722</v>
      </c>
      <c r="D238" s="204" t="s">
        <v>549</v>
      </c>
      <c r="E238" s="205" t="s">
        <v>723</v>
      </c>
      <c r="F238" s="206" t="s">
        <v>724</v>
      </c>
      <c r="G238" s="207" t="s">
        <v>122</v>
      </c>
      <c r="H238" s="83"/>
      <c r="I238" s="206" t="s">
        <v>123</v>
      </c>
      <c r="J238" s="208"/>
      <c r="K238" s="209" t="s">
        <v>3</v>
      </c>
      <c r="L238" s="210" t="s">
        <v>46</v>
      </c>
      <c r="M238" s="199"/>
      <c r="N238" s="200" t="e">
        <f>M238*#REF!</f>
        <v>#REF!</v>
      </c>
      <c r="O238" s="200">
        <v>0</v>
      </c>
      <c r="P238" s="200" t="e">
        <f>O238*#REF!</f>
        <v>#REF!</v>
      </c>
      <c r="Q238" s="200">
        <v>0</v>
      </c>
      <c r="R238" s="201" t="e">
        <f>Q238*#REF!</f>
        <v>#REF!</v>
      </c>
      <c r="S238" s="138"/>
      <c r="T238" s="138"/>
      <c r="U238" s="138"/>
      <c r="V238" s="138"/>
      <c r="W238" s="138"/>
      <c r="X238" s="138"/>
      <c r="Y238" s="138"/>
      <c r="Z238" s="138"/>
      <c r="AA238" s="138"/>
      <c r="AB238" s="138"/>
      <c r="AC238" s="138"/>
      <c r="AP238" s="202" t="s">
        <v>552</v>
      </c>
      <c r="AR238" s="202" t="s">
        <v>549</v>
      </c>
      <c r="AS238" s="202" t="s">
        <v>75</v>
      </c>
      <c r="AW238" s="129" t="s">
        <v>125</v>
      </c>
      <c r="BC238" s="203" t="e">
        <f>IF(L238="základní",#REF!,0)</f>
        <v>#REF!</v>
      </c>
      <c r="BD238" s="203">
        <f>IF(L238="snížená",#REF!,0)</f>
        <v>0</v>
      </c>
      <c r="BE238" s="203">
        <f>IF(L238="zákl. přenesená",#REF!,0)</f>
        <v>0</v>
      </c>
      <c r="BF238" s="203">
        <f>IF(L238="sníž. přenesená",#REF!,0)</f>
        <v>0</v>
      </c>
      <c r="BG238" s="203">
        <f>IF(L238="nulová",#REF!,0)</f>
        <v>0</v>
      </c>
      <c r="BH238" s="129" t="s">
        <v>22</v>
      </c>
      <c r="BI238" s="203" t="e">
        <f>ROUND(H238*#REF!,2)</f>
        <v>#REF!</v>
      </c>
      <c r="BJ238" s="129" t="s">
        <v>245</v>
      </c>
      <c r="BK238" s="202" t="s">
        <v>725</v>
      </c>
    </row>
    <row r="239" spans="1:63" s="142" customFormat="1" ht="24" customHeight="1">
      <c r="A239" s="138"/>
      <c r="B239" s="139"/>
      <c r="C239" s="204" t="s">
        <v>726</v>
      </c>
      <c r="D239" s="204" t="s">
        <v>549</v>
      </c>
      <c r="E239" s="205" t="s">
        <v>727</v>
      </c>
      <c r="F239" s="206" t="s">
        <v>728</v>
      </c>
      <c r="G239" s="207" t="s">
        <v>122</v>
      </c>
      <c r="H239" s="83"/>
      <c r="I239" s="206" t="s">
        <v>123</v>
      </c>
      <c r="J239" s="208"/>
      <c r="K239" s="209" t="s">
        <v>3</v>
      </c>
      <c r="L239" s="210" t="s">
        <v>46</v>
      </c>
      <c r="M239" s="199"/>
      <c r="N239" s="200" t="e">
        <f>M239*#REF!</f>
        <v>#REF!</v>
      </c>
      <c r="O239" s="200">
        <v>0</v>
      </c>
      <c r="P239" s="200" t="e">
        <f>O239*#REF!</f>
        <v>#REF!</v>
      </c>
      <c r="Q239" s="200">
        <v>0</v>
      </c>
      <c r="R239" s="201" t="e">
        <f>Q239*#REF!</f>
        <v>#REF!</v>
      </c>
      <c r="S239" s="138"/>
      <c r="T239" s="138"/>
      <c r="U239" s="138"/>
      <c r="V239" s="138"/>
      <c r="W239" s="138"/>
      <c r="X239" s="138"/>
      <c r="Y239" s="138"/>
      <c r="Z239" s="138"/>
      <c r="AA239" s="138"/>
      <c r="AB239" s="138"/>
      <c r="AC239" s="138"/>
      <c r="AP239" s="202" t="s">
        <v>552</v>
      </c>
      <c r="AR239" s="202" t="s">
        <v>549</v>
      </c>
      <c r="AS239" s="202" t="s">
        <v>75</v>
      </c>
      <c r="AW239" s="129" t="s">
        <v>125</v>
      </c>
      <c r="BC239" s="203" t="e">
        <f>IF(L239="základní",#REF!,0)</f>
        <v>#REF!</v>
      </c>
      <c r="BD239" s="203">
        <f>IF(L239="snížená",#REF!,0)</f>
        <v>0</v>
      </c>
      <c r="BE239" s="203">
        <f>IF(L239="zákl. přenesená",#REF!,0)</f>
        <v>0</v>
      </c>
      <c r="BF239" s="203">
        <f>IF(L239="sníž. přenesená",#REF!,0)</f>
        <v>0</v>
      </c>
      <c r="BG239" s="203">
        <f>IF(L239="nulová",#REF!,0)</f>
        <v>0</v>
      </c>
      <c r="BH239" s="129" t="s">
        <v>22</v>
      </c>
      <c r="BI239" s="203" t="e">
        <f>ROUND(H239*#REF!,2)</f>
        <v>#REF!</v>
      </c>
      <c r="BJ239" s="129" t="s">
        <v>245</v>
      </c>
      <c r="BK239" s="202" t="s">
        <v>729</v>
      </c>
    </row>
    <row r="240" spans="1:63" s="142" customFormat="1" ht="24" customHeight="1">
      <c r="A240" s="138"/>
      <c r="B240" s="139"/>
      <c r="C240" s="204" t="s">
        <v>730</v>
      </c>
      <c r="D240" s="204" t="s">
        <v>549</v>
      </c>
      <c r="E240" s="205" t="s">
        <v>731</v>
      </c>
      <c r="F240" s="206" t="s">
        <v>732</v>
      </c>
      <c r="G240" s="207" t="s">
        <v>122</v>
      </c>
      <c r="H240" s="83"/>
      <c r="I240" s="206" t="s">
        <v>123</v>
      </c>
      <c r="J240" s="208"/>
      <c r="K240" s="209" t="s">
        <v>3</v>
      </c>
      <c r="L240" s="210" t="s">
        <v>46</v>
      </c>
      <c r="M240" s="199"/>
      <c r="N240" s="200" t="e">
        <f>M240*#REF!</f>
        <v>#REF!</v>
      </c>
      <c r="O240" s="200">
        <v>0</v>
      </c>
      <c r="P240" s="200" t="e">
        <f>O240*#REF!</f>
        <v>#REF!</v>
      </c>
      <c r="Q240" s="200">
        <v>0</v>
      </c>
      <c r="R240" s="201" t="e">
        <f>Q240*#REF!</f>
        <v>#REF!</v>
      </c>
      <c r="S240" s="138"/>
      <c r="T240" s="138"/>
      <c r="U240" s="138"/>
      <c r="V240" s="138"/>
      <c r="W240" s="138"/>
      <c r="X240" s="138"/>
      <c r="Y240" s="138"/>
      <c r="Z240" s="138"/>
      <c r="AA240" s="138"/>
      <c r="AB240" s="138"/>
      <c r="AC240" s="138"/>
      <c r="AP240" s="202" t="s">
        <v>552</v>
      </c>
      <c r="AR240" s="202" t="s">
        <v>549</v>
      </c>
      <c r="AS240" s="202" t="s">
        <v>75</v>
      </c>
      <c r="AW240" s="129" t="s">
        <v>125</v>
      </c>
      <c r="BC240" s="203" t="e">
        <f>IF(L240="základní",#REF!,0)</f>
        <v>#REF!</v>
      </c>
      <c r="BD240" s="203">
        <f>IF(L240="snížená",#REF!,0)</f>
        <v>0</v>
      </c>
      <c r="BE240" s="203">
        <f>IF(L240="zákl. přenesená",#REF!,0)</f>
        <v>0</v>
      </c>
      <c r="BF240" s="203">
        <f>IF(L240="sníž. přenesená",#REF!,0)</f>
        <v>0</v>
      </c>
      <c r="BG240" s="203">
        <f>IF(L240="nulová",#REF!,0)</f>
        <v>0</v>
      </c>
      <c r="BH240" s="129" t="s">
        <v>22</v>
      </c>
      <c r="BI240" s="203" t="e">
        <f>ROUND(H240*#REF!,2)</f>
        <v>#REF!</v>
      </c>
      <c r="BJ240" s="129" t="s">
        <v>245</v>
      </c>
      <c r="BK240" s="202" t="s">
        <v>733</v>
      </c>
    </row>
    <row r="241" spans="1:63" s="142" customFormat="1" ht="24" customHeight="1">
      <c r="A241" s="138"/>
      <c r="B241" s="139"/>
      <c r="C241" s="204" t="s">
        <v>734</v>
      </c>
      <c r="D241" s="204" t="s">
        <v>549</v>
      </c>
      <c r="E241" s="205" t="s">
        <v>735</v>
      </c>
      <c r="F241" s="206" t="s">
        <v>736</v>
      </c>
      <c r="G241" s="207" t="s">
        <v>122</v>
      </c>
      <c r="H241" s="83"/>
      <c r="I241" s="206" t="s">
        <v>123</v>
      </c>
      <c r="J241" s="208"/>
      <c r="K241" s="209" t="s">
        <v>3</v>
      </c>
      <c r="L241" s="210" t="s">
        <v>46</v>
      </c>
      <c r="M241" s="199"/>
      <c r="N241" s="200" t="e">
        <f>M241*#REF!</f>
        <v>#REF!</v>
      </c>
      <c r="O241" s="200">
        <v>0</v>
      </c>
      <c r="P241" s="200" t="e">
        <f>O241*#REF!</f>
        <v>#REF!</v>
      </c>
      <c r="Q241" s="200">
        <v>0</v>
      </c>
      <c r="R241" s="201" t="e">
        <f>Q241*#REF!</f>
        <v>#REF!</v>
      </c>
      <c r="S241" s="138"/>
      <c r="T241" s="138"/>
      <c r="U241" s="138"/>
      <c r="V241" s="138"/>
      <c r="W241" s="138"/>
      <c r="X241" s="138"/>
      <c r="Y241" s="138"/>
      <c r="Z241" s="138"/>
      <c r="AA241" s="138"/>
      <c r="AB241" s="138"/>
      <c r="AC241" s="138"/>
      <c r="AP241" s="202" t="s">
        <v>552</v>
      </c>
      <c r="AR241" s="202" t="s">
        <v>549</v>
      </c>
      <c r="AS241" s="202" t="s">
        <v>75</v>
      </c>
      <c r="AW241" s="129" t="s">
        <v>125</v>
      </c>
      <c r="BC241" s="203" t="e">
        <f>IF(L241="základní",#REF!,0)</f>
        <v>#REF!</v>
      </c>
      <c r="BD241" s="203">
        <f>IF(L241="snížená",#REF!,0)</f>
        <v>0</v>
      </c>
      <c r="BE241" s="203">
        <f>IF(L241="zákl. přenesená",#REF!,0)</f>
        <v>0</v>
      </c>
      <c r="BF241" s="203">
        <f>IF(L241="sníž. přenesená",#REF!,0)</f>
        <v>0</v>
      </c>
      <c r="BG241" s="203">
        <f>IF(L241="nulová",#REF!,0)</f>
        <v>0</v>
      </c>
      <c r="BH241" s="129" t="s">
        <v>22</v>
      </c>
      <c r="BI241" s="203" t="e">
        <f>ROUND(H241*#REF!,2)</f>
        <v>#REF!</v>
      </c>
      <c r="BJ241" s="129" t="s">
        <v>245</v>
      </c>
      <c r="BK241" s="202" t="s">
        <v>737</v>
      </c>
    </row>
    <row r="242" spans="1:63" s="142" customFormat="1" ht="24" customHeight="1">
      <c r="A242" s="138"/>
      <c r="B242" s="139"/>
      <c r="C242" s="204" t="s">
        <v>738</v>
      </c>
      <c r="D242" s="204" t="s">
        <v>549</v>
      </c>
      <c r="E242" s="205" t="s">
        <v>739</v>
      </c>
      <c r="F242" s="206" t="s">
        <v>740</v>
      </c>
      <c r="G242" s="207" t="s">
        <v>122</v>
      </c>
      <c r="H242" s="83"/>
      <c r="I242" s="206" t="s">
        <v>123</v>
      </c>
      <c r="J242" s="208"/>
      <c r="K242" s="209" t="s">
        <v>3</v>
      </c>
      <c r="L242" s="210" t="s">
        <v>46</v>
      </c>
      <c r="M242" s="199"/>
      <c r="N242" s="200" t="e">
        <f>M242*#REF!</f>
        <v>#REF!</v>
      </c>
      <c r="O242" s="200">
        <v>0</v>
      </c>
      <c r="P242" s="200" t="e">
        <f>O242*#REF!</f>
        <v>#REF!</v>
      </c>
      <c r="Q242" s="200">
        <v>0</v>
      </c>
      <c r="R242" s="201" t="e">
        <f>Q242*#REF!</f>
        <v>#REF!</v>
      </c>
      <c r="S242" s="138"/>
      <c r="T242" s="138"/>
      <c r="U242" s="138"/>
      <c r="V242" s="138"/>
      <c r="W242" s="138"/>
      <c r="X242" s="138"/>
      <c r="Y242" s="138"/>
      <c r="Z242" s="138"/>
      <c r="AA242" s="138"/>
      <c r="AB242" s="138"/>
      <c r="AC242" s="138"/>
      <c r="AP242" s="202" t="s">
        <v>552</v>
      </c>
      <c r="AR242" s="202" t="s">
        <v>549</v>
      </c>
      <c r="AS242" s="202" t="s">
        <v>75</v>
      </c>
      <c r="AW242" s="129" t="s">
        <v>125</v>
      </c>
      <c r="BC242" s="203" t="e">
        <f>IF(L242="základní",#REF!,0)</f>
        <v>#REF!</v>
      </c>
      <c r="BD242" s="203">
        <f>IF(L242="snížená",#REF!,0)</f>
        <v>0</v>
      </c>
      <c r="BE242" s="203">
        <f>IF(L242="zákl. přenesená",#REF!,0)</f>
        <v>0</v>
      </c>
      <c r="BF242" s="203">
        <f>IF(L242="sníž. přenesená",#REF!,0)</f>
        <v>0</v>
      </c>
      <c r="BG242" s="203">
        <f>IF(L242="nulová",#REF!,0)</f>
        <v>0</v>
      </c>
      <c r="BH242" s="129" t="s">
        <v>22</v>
      </c>
      <c r="BI242" s="203" t="e">
        <f>ROUND(H242*#REF!,2)</f>
        <v>#REF!</v>
      </c>
      <c r="BJ242" s="129" t="s">
        <v>245</v>
      </c>
      <c r="BK242" s="202" t="s">
        <v>741</v>
      </c>
    </row>
    <row r="243" spans="1:63" s="142" customFormat="1" ht="24" customHeight="1">
      <c r="A243" s="138"/>
      <c r="B243" s="139"/>
      <c r="C243" s="204" t="s">
        <v>742</v>
      </c>
      <c r="D243" s="204" t="s">
        <v>549</v>
      </c>
      <c r="E243" s="205" t="s">
        <v>743</v>
      </c>
      <c r="F243" s="206" t="s">
        <v>744</v>
      </c>
      <c r="G243" s="207" t="s">
        <v>122</v>
      </c>
      <c r="H243" s="83"/>
      <c r="I243" s="206" t="s">
        <v>123</v>
      </c>
      <c r="J243" s="208"/>
      <c r="K243" s="209" t="s">
        <v>3</v>
      </c>
      <c r="L243" s="210" t="s">
        <v>46</v>
      </c>
      <c r="M243" s="199"/>
      <c r="N243" s="200" t="e">
        <f>M243*#REF!</f>
        <v>#REF!</v>
      </c>
      <c r="O243" s="200">
        <v>0</v>
      </c>
      <c r="P243" s="200" t="e">
        <f>O243*#REF!</f>
        <v>#REF!</v>
      </c>
      <c r="Q243" s="200">
        <v>0</v>
      </c>
      <c r="R243" s="201" t="e">
        <f>Q243*#REF!</f>
        <v>#REF!</v>
      </c>
      <c r="S243" s="138"/>
      <c r="T243" s="138"/>
      <c r="U243" s="138"/>
      <c r="V243" s="138"/>
      <c r="W243" s="138"/>
      <c r="X243" s="138"/>
      <c r="Y243" s="138"/>
      <c r="Z243" s="138"/>
      <c r="AA243" s="138"/>
      <c r="AB243" s="138"/>
      <c r="AC243" s="138"/>
      <c r="AP243" s="202" t="s">
        <v>552</v>
      </c>
      <c r="AR243" s="202" t="s">
        <v>549</v>
      </c>
      <c r="AS243" s="202" t="s">
        <v>75</v>
      </c>
      <c r="AW243" s="129" t="s">
        <v>125</v>
      </c>
      <c r="BC243" s="203" t="e">
        <f>IF(L243="základní",#REF!,0)</f>
        <v>#REF!</v>
      </c>
      <c r="BD243" s="203">
        <f>IF(L243="snížená",#REF!,0)</f>
        <v>0</v>
      </c>
      <c r="BE243" s="203">
        <f>IF(L243="zákl. přenesená",#REF!,0)</f>
        <v>0</v>
      </c>
      <c r="BF243" s="203">
        <f>IF(L243="sníž. přenesená",#REF!,0)</f>
        <v>0</v>
      </c>
      <c r="BG243" s="203">
        <f>IF(L243="nulová",#REF!,0)</f>
        <v>0</v>
      </c>
      <c r="BH243" s="129" t="s">
        <v>22</v>
      </c>
      <c r="BI243" s="203" t="e">
        <f>ROUND(H243*#REF!,2)</f>
        <v>#REF!</v>
      </c>
      <c r="BJ243" s="129" t="s">
        <v>245</v>
      </c>
      <c r="BK243" s="202" t="s">
        <v>745</v>
      </c>
    </row>
    <row r="244" spans="1:63" s="142" customFormat="1" ht="24" customHeight="1">
      <c r="A244" s="138"/>
      <c r="B244" s="139"/>
      <c r="C244" s="204" t="s">
        <v>746</v>
      </c>
      <c r="D244" s="204" t="s">
        <v>549</v>
      </c>
      <c r="E244" s="205" t="s">
        <v>747</v>
      </c>
      <c r="F244" s="206" t="s">
        <v>748</v>
      </c>
      <c r="G244" s="207" t="s">
        <v>122</v>
      </c>
      <c r="H244" s="83"/>
      <c r="I244" s="206" t="s">
        <v>123</v>
      </c>
      <c r="J244" s="208"/>
      <c r="K244" s="209" t="s">
        <v>3</v>
      </c>
      <c r="L244" s="210" t="s">
        <v>46</v>
      </c>
      <c r="M244" s="199"/>
      <c r="N244" s="200" t="e">
        <f>M244*#REF!</f>
        <v>#REF!</v>
      </c>
      <c r="O244" s="200">
        <v>0</v>
      </c>
      <c r="P244" s="200" t="e">
        <f>O244*#REF!</f>
        <v>#REF!</v>
      </c>
      <c r="Q244" s="200">
        <v>0</v>
      </c>
      <c r="R244" s="201" t="e">
        <f>Q244*#REF!</f>
        <v>#REF!</v>
      </c>
      <c r="S244" s="138"/>
      <c r="T244" s="138"/>
      <c r="U244" s="138"/>
      <c r="V244" s="138"/>
      <c r="W244" s="138"/>
      <c r="X244" s="138"/>
      <c r="Y244" s="138"/>
      <c r="Z244" s="138"/>
      <c r="AA244" s="138"/>
      <c r="AB244" s="138"/>
      <c r="AC244" s="138"/>
      <c r="AP244" s="202" t="s">
        <v>552</v>
      </c>
      <c r="AR244" s="202" t="s">
        <v>549</v>
      </c>
      <c r="AS244" s="202" t="s">
        <v>75</v>
      </c>
      <c r="AW244" s="129" t="s">
        <v>125</v>
      </c>
      <c r="BC244" s="203" t="e">
        <f>IF(L244="základní",#REF!,0)</f>
        <v>#REF!</v>
      </c>
      <c r="BD244" s="203">
        <f>IF(L244="snížená",#REF!,0)</f>
        <v>0</v>
      </c>
      <c r="BE244" s="203">
        <f>IF(L244="zákl. přenesená",#REF!,0)</f>
        <v>0</v>
      </c>
      <c r="BF244" s="203">
        <f>IF(L244="sníž. přenesená",#REF!,0)</f>
        <v>0</v>
      </c>
      <c r="BG244" s="203">
        <f>IF(L244="nulová",#REF!,0)</f>
        <v>0</v>
      </c>
      <c r="BH244" s="129" t="s">
        <v>22</v>
      </c>
      <c r="BI244" s="203" t="e">
        <f>ROUND(H244*#REF!,2)</f>
        <v>#REF!</v>
      </c>
      <c r="BJ244" s="129" t="s">
        <v>245</v>
      </c>
      <c r="BK244" s="202" t="s">
        <v>749</v>
      </c>
    </row>
    <row r="245" spans="1:63" s="142" customFormat="1" ht="24" customHeight="1">
      <c r="A245" s="138"/>
      <c r="B245" s="139"/>
      <c r="C245" s="204" t="s">
        <v>750</v>
      </c>
      <c r="D245" s="204" t="s">
        <v>549</v>
      </c>
      <c r="E245" s="205" t="s">
        <v>751</v>
      </c>
      <c r="F245" s="206" t="s">
        <v>752</v>
      </c>
      <c r="G245" s="207" t="s">
        <v>122</v>
      </c>
      <c r="H245" s="83"/>
      <c r="I245" s="206" t="s">
        <v>123</v>
      </c>
      <c r="J245" s="208"/>
      <c r="K245" s="209" t="s">
        <v>3</v>
      </c>
      <c r="L245" s="210" t="s">
        <v>46</v>
      </c>
      <c r="M245" s="199"/>
      <c r="N245" s="200" t="e">
        <f>M245*#REF!</f>
        <v>#REF!</v>
      </c>
      <c r="O245" s="200">
        <v>0</v>
      </c>
      <c r="P245" s="200" t="e">
        <f>O245*#REF!</f>
        <v>#REF!</v>
      </c>
      <c r="Q245" s="200">
        <v>0</v>
      </c>
      <c r="R245" s="201" t="e">
        <f>Q245*#REF!</f>
        <v>#REF!</v>
      </c>
      <c r="S245" s="138"/>
      <c r="T245" s="138"/>
      <c r="U245" s="138"/>
      <c r="V245" s="138"/>
      <c r="W245" s="138"/>
      <c r="X245" s="138"/>
      <c r="Y245" s="138"/>
      <c r="Z245" s="138"/>
      <c r="AA245" s="138"/>
      <c r="AB245" s="138"/>
      <c r="AC245" s="138"/>
      <c r="AP245" s="202" t="s">
        <v>552</v>
      </c>
      <c r="AR245" s="202" t="s">
        <v>549</v>
      </c>
      <c r="AS245" s="202" t="s">
        <v>75</v>
      </c>
      <c r="AW245" s="129" t="s">
        <v>125</v>
      </c>
      <c r="BC245" s="203" t="e">
        <f>IF(L245="základní",#REF!,0)</f>
        <v>#REF!</v>
      </c>
      <c r="BD245" s="203">
        <f>IF(L245="snížená",#REF!,0)</f>
        <v>0</v>
      </c>
      <c r="BE245" s="203">
        <f>IF(L245="zákl. přenesená",#REF!,0)</f>
        <v>0</v>
      </c>
      <c r="BF245" s="203">
        <f>IF(L245="sníž. přenesená",#REF!,0)</f>
        <v>0</v>
      </c>
      <c r="BG245" s="203">
        <f>IF(L245="nulová",#REF!,0)</f>
        <v>0</v>
      </c>
      <c r="BH245" s="129" t="s">
        <v>22</v>
      </c>
      <c r="BI245" s="203" t="e">
        <f>ROUND(H245*#REF!,2)</f>
        <v>#REF!</v>
      </c>
      <c r="BJ245" s="129" t="s">
        <v>245</v>
      </c>
      <c r="BK245" s="202" t="s">
        <v>753</v>
      </c>
    </row>
    <row r="246" spans="1:63" s="142" customFormat="1" ht="24" customHeight="1">
      <c r="A246" s="138"/>
      <c r="B246" s="139"/>
      <c r="C246" s="204" t="s">
        <v>754</v>
      </c>
      <c r="D246" s="204" t="s">
        <v>549</v>
      </c>
      <c r="E246" s="205" t="s">
        <v>755</v>
      </c>
      <c r="F246" s="206" t="s">
        <v>756</v>
      </c>
      <c r="G246" s="207" t="s">
        <v>122</v>
      </c>
      <c r="H246" s="83"/>
      <c r="I246" s="206" t="s">
        <v>123</v>
      </c>
      <c r="J246" s="208"/>
      <c r="K246" s="209" t="s">
        <v>3</v>
      </c>
      <c r="L246" s="210" t="s">
        <v>46</v>
      </c>
      <c r="M246" s="199"/>
      <c r="N246" s="200" t="e">
        <f>M246*#REF!</f>
        <v>#REF!</v>
      </c>
      <c r="O246" s="200">
        <v>0</v>
      </c>
      <c r="P246" s="200" t="e">
        <f>O246*#REF!</f>
        <v>#REF!</v>
      </c>
      <c r="Q246" s="200">
        <v>0</v>
      </c>
      <c r="R246" s="201" t="e">
        <f>Q246*#REF!</f>
        <v>#REF!</v>
      </c>
      <c r="S246" s="138"/>
      <c r="T246" s="138"/>
      <c r="U246" s="138"/>
      <c r="V246" s="138"/>
      <c r="W246" s="138"/>
      <c r="X246" s="138"/>
      <c r="Y246" s="138"/>
      <c r="Z246" s="138"/>
      <c r="AA246" s="138"/>
      <c r="AB246" s="138"/>
      <c r="AC246" s="138"/>
      <c r="AP246" s="202" t="s">
        <v>552</v>
      </c>
      <c r="AR246" s="202" t="s">
        <v>549</v>
      </c>
      <c r="AS246" s="202" t="s">
        <v>75</v>
      </c>
      <c r="AW246" s="129" t="s">
        <v>125</v>
      </c>
      <c r="BC246" s="203" t="e">
        <f>IF(L246="základní",#REF!,0)</f>
        <v>#REF!</v>
      </c>
      <c r="BD246" s="203">
        <f>IF(L246="snížená",#REF!,0)</f>
        <v>0</v>
      </c>
      <c r="BE246" s="203">
        <f>IF(L246="zákl. přenesená",#REF!,0)</f>
        <v>0</v>
      </c>
      <c r="BF246" s="203">
        <f>IF(L246="sníž. přenesená",#REF!,0)</f>
        <v>0</v>
      </c>
      <c r="BG246" s="203">
        <f>IF(L246="nulová",#REF!,0)</f>
        <v>0</v>
      </c>
      <c r="BH246" s="129" t="s">
        <v>22</v>
      </c>
      <c r="BI246" s="203" t="e">
        <f>ROUND(H246*#REF!,2)</f>
        <v>#REF!</v>
      </c>
      <c r="BJ246" s="129" t="s">
        <v>245</v>
      </c>
      <c r="BK246" s="202" t="s">
        <v>757</v>
      </c>
    </row>
    <row r="247" spans="1:63" s="142" customFormat="1" ht="24" customHeight="1">
      <c r="A247" s="138"/>
      <c r="B247" s="139"/>
      <c r="C247" s="204" t="s">
        <v>758</v>
      </c>
      <c r="D247" s="204" t="s">
        <v>549</v>
      </c>
      <c r="E247" s="205" t="s">
        <v>759</v>
      </c>
      <c r="F247" s="206" t="s">
        <v>760</v>
      </c>
      <c r="G247" s="207" t="s">
        <v>122</v>
      </c>
      <c r="H247" s="83"/>
      <c r="I247" s="206" t="s">
        <v>123</v>
      </c>
      <c r="J247" s="208"/>
      <c r="K247" s="209" t="s">
        <v>3</v>
      </c>
      <c r="L247" s="210" t="s">
        <v>46</v>
      </c>
      <c r="M247" s="199"/>
      <c r="N247" s="200" t="e">
        <f>M247*#REF!</f>
        <v>#REF!</v>
      </c>
      <c r="O247" s="200">
        <v>0</v>
      </c>
      <c r="P247" s="200" t="e">
        <f>O247*#REF!</f>
        <v>#REF!</v>
      </c>
      <c r="Q247" s="200">
        <v>0</v>
      </c>
      <c r="R247" s="201" t="e">
        <f>Q247*#REF!</f>
        <v>#REF!</v>
      </c>
      <c r="S247" s="138"/>
      <c r="T247" s="138"/>
      <c r="U247" s="138"/>
      <c r="V247" s="138"/>
      <c r="W247" s="138"/>
      <c r="X247" s="138"/>
      <c r="Y247" s="138"/>
      <c r="Z247" s="138"/>
      <c r="AA247" s="138"/>
      <c r="AB247" s="138"/>
      <c r="AC247" s="138"/>
      <c r="AP247" s="202" t="s">
        <v>552</v>
      </c>
      <c r="AR247" s="202" t="s">
        <v>549</v>
      </c>
      <c r="AS247" s="202" t="s">
        <v>75</v>
      </c>
      <c r="AW247" s="129" t="s">
        <v>125</v>
      </c>
      <c r="BC247" s="203" t="e">
        <f>IF(L247="základní",#REF!,0)</f>
        <v>#REF!</v>
      </c>
      <c r="BD247" s="203">
        <f>IF(L247="snížená",#REF!,0)</f>
        <v>0</v>
      </c>
      <c r="BE247" s="203">
        <f>IF(L247="zákl. přenesená",#REF!,0)</f>
        <v>0</v>
      </c>
      <c r="BF247" s="203">
        <f>IF(L247="sníž. přenesená",#REF!,0)</f>
        <v>0</v>
      </c>
      <c r="BG247" s="203">
        <f>IF(L247="nulová",#REF!,0)</f>
        <v>0</v>
      </c>
      <c r="BH247" s="129" t="s">
        <v>22</v>
      </c>
      <c r="BI247" s="203" t="e">
        <f>ROUND(H247*#REF!,2)</f>
        <v>#REF!</v>
      </c>
      <c r="BJ247" s="129" t="s">
        <v>245</v>
      </c>
      <c r="BK247" s="202" t="s">
        <v>761</v>
      </c>
    </row>
    <row r="248" spans="1:63" s="142" customFormat="1" ht="24" customHeight="1">
      <c r="A248" s="138"/>
      <c r="B248" s="139"/>
      <c r="C248" s="204" t="s">
        <v>762</v>
      </c>
      <c r="D248" s="204" t="s">
        <v>549</v>
      </c>
      <c r="E248" s="205" t="s">
        <v>763</v>
      </c>
      <c r="F248" s="206" t="s">
        <v>764</v>
      </c>
      <c r="G248" s="207" t="s">
        <v>122</v>
      </c>
      <c r="H248" s="83"/>
      <c r="I248" s="206" t="s">
        <v>123</v>
      </c>
      <c r="J248" s="208"/>
      <c r="K248" s="209" t="s">
        <v>3</v>
      </c>
      <c r="L248" s="210" t="s">
        <v>46</v>
      </c>
      <c r="M248" s="199"/>
      <c r="N248" s="200" t="e">
        <f>M248*#REF!</f>
        <v>#REF!</v>
      </c>
      <c r="O248" s="200">
        <v>0</v>
      </c>
      <c r="P248" s="200" t="e">
        <f>O248*#REF!</f>
        <v>#REF!</v>
      </c>
      <c r="Q248" s="200">
        <v>0</v>
      </c>
      <c r="R248" s="201" t="e">
        <f>Q248*#REF!</f>
        <v>#REF!</v>
      </c>
      <c r="S248" s="138"/>
      <c r="T248" s="138"/>
      <c r="U248" s="138"/>
      <c r="V248" s="138"/>
      <c r="W248" s="138"/>
      <c r="X248" s="138"/>
      <c r="Y248" s="138"/>
      <c r="Z248" s="138"/>
      <c r="AA248" s="138"/>
      <c r="AB248" s="138"/>
      <c r="AC248" s="138"/>
      <c r="AP248" s="202" t="s">
        <v>552</v>
      </c>
      <c r="AR248" s="202" t="s">
        <v>549</v>
      </c>
      <c r="AS248" s="202" t="s">
        <v>75</v>
      </c>
      <c r="AW248" s="129" t="s">
        <v>125</v>
      </c>
      <c r="BC248" s="203" t="e">
        <f>IF(L248="základní",#REF!,0)</f>
        <v>#REF!</v>
      </c>
      <c r="BD248" s="203">
        <f>IF(L248="snížená",#REF!,0)</f>
        <v>0</v>
      </c>
      <c r="BE248" s="203">
        <f>IF(L248="zákl. přenesená",#REF!,0)</f>
        <v>0</v>
      </c>
      <c r="BF248" s="203">
        <f>IF(L248="sníž. přenesená",#REF!,0)</f>
        <v>0</v>
      </c>
      <c r="BG248" s="203">
        <f>IF(L248="nulová",#REF!,0)</f>
        <v>0</v>
      </c>
      <c r="BH248" s="129" t="s">
        <v>22</v>
      </c>
      <c r="BI248" s="203" t="e">
        <f>ROUND(H248*#REF!,2)</f>
        <v>#REF!</v>
      </c>
      <c r="BJ248" s="129" t="s">
        <v>245</v>
      </c>
      <c r="BK248" s="202" t="s">
        <v>765</v>
      </c>
    </row>
    <row r="249" spans="1:63" s="142" customFormat="1" ht="24" customHeight="1">
      <c r="A249" s="138"/>
      <c r="B249" s="139"/>
      <c r="C249" s="204" t="s">
        <v>766</v>
      </c>
      <c r="D249" s="204" t="s">
        <v>549</v>
      </c>
      <c r="E249" s="205" t="s">
        <v>767</v>
      </c>
      <c r="F249" s="206" t="s">
        <v>768</v>
      </c>
      <c r="G249" s="207" t="s">
        <v>154</v>
      </c>
      <c r="H249" s="83"/>
      <c r="I249" s="206" t="s">
        <v>123</v>
      </c>
      <c r="J249" s="208"/>
      <c r="K249" s="209" t="s">
        <v>3</v>
      </c>
      <c r="L249" s="210" t="s">
        <v>46</v>
      </c>
      <c r="M249" s="199"/>
      <c r="N249" s="200" t="e">
        <f>M249*#REF!</f>
        <v>#REF!</v>
      </c>
      <c r="O249" s="200">
        <v>0</v>
      </c>
      <c r="P249" s="200" t="e">
        <f>O249*#REF!</f>
        <v>#REF!</v>
      </c>
      <c r="Q249" s="200">
        <v>0</v>
      </c>
      <c r="R249" s="201" t="e">
        <f>Q249*#REF!</f>
        <v>#REF!</v>
      </c>
      <c r="S249" s="138"/>
      <c r="T249" s="138"/>
      <c r="U249" s="138"/>
      <c r="V249" s="138"/>
      <c r="W249" s="138"/>
      <c r="X249" s="138"/>
      <c r="Y249" s="138"/>
      <c r="Z249" s="138"/>
      <c r="AA249" s="138"/>
      <c r="AB249" s="138"/>
      <c r="AC249" s="138"/>
      <c r="AP249" s="202" t="s">
        <v>552</v>
      </c>
      <c r="AR249" s="202" t="s">
        <v>549</v>
      </c>
      <c r="AS249" s="202" t="s">
        <v>75</v>
      </c>
      <c r="AW249" s="129" t="s">
        <v>125</v>
      </c>
      <c r="BC249" s="203" t="e">
        <f>IF(L249="základní",#REF!,0)</f>
        <v>#REF!</v>
      </c>
      <c r="BD249" s="203">
        <f>IF(L249="snížená",#REF!,0)</f>
        <v>0</v>
      </c>
      <c r="BE249" s="203">
        <f>IF(L249="zákl. přenesená",#REF!,0)</f>
        <v>0</v>
      </c>
      <c r="BF249" s="203">
        <f>IF(L249="sníž. přenesená",#REF!,0)</f>
        <v>0</v>
      </c>
      <c r="BG249" s="203">
        <f>IF(L249="nulová",#REF!,0)</f>
        <v>0</v>
      </c>
      <c r="BH249" s="129" t="s">
        <v>22</v>
      </c>
      <c r="BI249" s="203" t="e">
        <f>ROUND(H249*#REF!,2)</f>
        <v>#REF!</v>
      </c>
      <c r="BJ249" s="129" t="s">
        <v>245</v>
      </c>
      <c r="BK249" s="202" t="s">
        <v>769</v>
      </c>
    </row>
    <row r="250" spans="1:63" s="142" customFormat="1" ht="24" customHeight="1">
      <c r="A250" s="138"/>
      <c r="B250" s="139"/>
      <c r="C250" s="204" t="s">
        <v>770</v>
      </c>
      <c r="D250" s="204" t="s">
        <v>549</v>
      </c>
      <c r="E250" s="205" t="s">
        <v>771</v>
      </c>
      <c r="F250" s="206" t="s">
        <v>772</v>
      </c>
      <c r="G250" s="207" t="s">
        <v>122</v>
      </c>
      <c r="H250" s="83"/>
      <c r="I250" s="206" t="s">
        <v>123</v>
      </c>
      <c r="J250" s="208"/>
      <c r="K250" s="209" t="s">
        <v>3</v>
      </c>
      <c r="L250" s="210" t="s">
        <v>46</v>
      </c>
      <c r="M250" s="199"/>
      <c r="N250" s="200" t="e">
        <f>M250*#REF!</f>
        <v>#REF!</v>
      </c>
      <c r="O250" s="200">
        <v>0</v>
      </c>
      <c r="P250" s="200" t="e">
        <f>O250*#REF!</f>
        <v>#REF!</v>
      </c>
      <c r="Q250" s="200">
        <v>0</v>
      </c>
      <c r="R250" s="201" t="e">
        <f>Q250*#REF!</f>
        <v>#REF!</v>
      </c>
      <c r="S250" s="138"/>
      <c r="T250" s="138"/>
      <c r="U250" s="138"/>
      <c r="V250" s="138"/>
      <c r="W250" s="138"/>
      <c r="X250" s="138"/>
      <c r="Y250" s="138"/>
      <c r="Z250" s="138"/>
      <c r="AA250" s="138"/>
      <c r="AB250" s="138"/>
      <c r="AC250" s="138"/>
      <c r="AP250" s="202" t="s">
        <v>552</v>
      </c>
      <c r="AR250" s="202" t="s">
        <v>549</v>
      </c>
      <c r="AS250" s="202" t="s">
        <v>75</v>
      </c>
      <c r="AW250" s="129" t="s">
        <v>125</v>
      </c>
      <c r="BC250" s="203" t="e">
        <f>IF(L250="základní",#REF!,0)</f>
        <v>#REF!</v>
      </c>
      <c r="BD250" s="203">
        <f>IF(L250="snížená",#REF!,0)</f>
        <v>0</v>
      </c>
      <c r="BE250" s="203">
        <f>IF(L250="zákl. přenesená",#REF!,0)</f>
        <v>0</v>
      </c>
      <c r="BF250" s="203">
        <f>IF(L250="sníž. přenesená",#REF!,0)</f>
        <v>0</v>
      </c>
      <c r="BG250" s="203">
        <f>IF(L250="nulová",#REF!,0)</f>
        <v>0</v>
      </c>
      <c r="BH250" s="129" t="s">
        <v>22</v>
      </c>
      <c r="BI250" s="203" t="e">
        <f>ROUND(H250*#REF!,2)</f>
        <v>#REF!</v>
      </c>
      <c r="BJ250" s="129" t="s">
        <v>245</v>
      </c>
      <c r="BK250" s="202" t="s">
        <v>773</v>
      </c>
    </row>
    <row r="251" spans="1:63" s="142" customFormat="1" ht="24" customHeight="1">
      <c r="A251" s="138"/>
      <c r="B251" s="139"/>
      <c r="C251" s="204" t="s">
        <v>774</v>
      </c>
      <c r="D251" s="204" t="s">
        <v>549</v>
      </c>
      <c r="E251" s="205" t="s">
        <v>775</v>
      </c>
      <c r="F251" s="206" t="s">
        <v>776</v>
      </c>
      <c r="G251" s="207" t="s">
        <v>122</v>
      </c>
      <c r="H251" s="83"/>
      <c r="I251" s="206" t="s">
        <v>123</v>
      </c>
      <c r="J251" s="208"/>
      <c r="K251" s="209" t="s">
        <v>3</v>
      </c>
      <c r="L251" s="210" t="s">
        <v>46</v>
      </c>
      <c r="M251" s="199"/>
      <c r="N251" s="200" t="e">
        <f>M251*#REF!</f>
        <v>#REF!</v>
      </c>
      <c r="O251" s="200">
        <v>0</v>
      </c>
      <c r="P251" s="200" t="e">
        <f>O251*#REF!</f>
        <v>#REF!</v>
      </c>
      <c r="Q251" s="200">
        <v>0</v>
      </c>
      <c r="R251" s="201" t="e">
        <f>Q251*#REF!</f>
        <v>#REF!</v>
      </c>
      <c r="S251" s="138"/>
      <c r="T251" s="138"/>
      <c r="U251" s="138"/>
      <c r="V251" s="138"/>
      <c r="W251" s="138"/>
      <c r="X251" s="138"/>
      <c r="Y251" s="138"/>
      <c r="Z251" s="138"/>
      <c r="AA251" s="138"/>
      <c r="AB251" s="138"/>
      <c r="AC251" s="138"/>
      <c r="AP251" s="202" t="s">
        <v>552</v>
      </c>
      <c r="AR251" s="202" t="s">
        <v>549</v>
      </c>
      <c r="AS251" s="202" t="s">
        <v>75</v>
      </c>
      <c r="AW251" s="129" t="s">
        <v>125</v>
      </c>
      <c r="BC251" s="203" t="e">
        <f>IF(L251="základní",#REF!,0)</f>
        <v>#REF!</v>
      </c>
      <c r="BD251" s="203">
        <f>IF(L251="snížená",#REF!,0)</f>
        <v>0</v>
      </c>
      <c r="BE251" s="203">
        <f>IF(L251="zákl. přenesená",#REF!,0)</f>
        <v>0</v>
      </c>
      <c r="BF251" s="203">
        <f>IF(L251="sníž. přenesená",#REF!,0)</f>
        <v>0</v>
      </c>
      <c r="BG251" s="203">
        <f>IF(L251="nulová",#REF!,0)</f>
        <v>0</v>
      </c>
      <c r="BH251" s="129" t="s">
        <v>22</v>
      </c>
      <c r="BI251" s="203" t="e">
        <f>ROUND(H251*#REF!,2)</f>
        <v>#REF!</v>
      </c>
      <c r="BJ251" s="129" t="s">
        <v>245</v>
      </c>
      <c r="BK251" s="202" t="s">
        <v>777</v>
      </c>
    </row>
    <row r="252" spans="1:63" s="142" customFormat="1" ht="24" customHeight="1">
      <c r="A252" s="138"/>
      <c r="B252" s="139"/>
      <c r="C252" s="204" t="s">
        <v>778</v>
      </c>
      <c r="D252" s="204" t="s">
        <v>549</v>
      </c>
      <c r="E252" s="205" t="s">
        <v>779</v>
      </c>
      <c r="F252" s="206" t="s">
        <v>780</v>
      </c>
      <c r="G252" s="207" t="s">
        <v>122</v>
      </c>
      <c r="H252" s="83"/>
      <c r="I252" s="206" t="s">
        <v>123</v>
      </c>
      <c r="J252" s="208"/>
      <c r="K252" s="209" t="s">
        <v>3</v>
      </c>
      <c r="L252" s="210" t="s">
        <v>46</v>
      </c>
      <c r="M252" s="199"/>
      <c r="N252" s="200" t="e">
        <f>M252*#REF!</f>
        <v>#REF!</v>
      </c>
      <c r="O252" s="200">
        <v>0</v>
      </c>
      <c r="P252" s="200" t="e">
        <f>O252*#REF!</f>
        <v>#REF!</v>
      </c>
      <c r="Q252" s="200">
        <v>0</v>
      </c>
      <c r="R252" s="201" t="e">
        <f>Q252*#REF!</f>
        <v>#REF!</v>
      </c>
      <c r="S252" s="138"/>
      <c r="T252" s="138"/>
      <c r="U252" s="138"/>
      <c r="V252" s="138"/>
      <c r="W252" s="138"/>
      <c r="X252" s="138"/>
      <c r="Y252" s="138"/>
      <c r="Z252" s="138"/>
      <c r="AA252" s="138"/>
      <c r="AB252" s="138"/>
      <c r="AC252" s="138"/>
      <c r="AP252" s="202" t="s">
        <v>552</v>
      </c>
      <c r="AR252" s="202" t="s">
        <v>549</v>
      </c>
      <c r="AS252" s="202" t="s">
        <v>75</v>
      </c>
      <c r="AW252" s="129" t="s">
        <v>125</v>
      </c>
      <c r="BC252" s="203" t="e">
        <f>IF(L252="základní",#REF!,0)</f>
        <v>#REF!</v>
      </c>
      <c r="BD252" s="203">
        <f>IF(L252="snížená",#REF!,0)</f>
        <v>0</v>
      </c>
      <c r="BE252" s="203">
        <f>IF(L252="zákl. přenesená",#REF!,0)</f>
        <v>0</v>
      </c>
      <c r="BF252" s="203">
        <f>IF(L252="sníž. přenesená",#REF!,0)</f>
        <v>0</v>
      </c>
      <c r="BG252" s="203">
        <f>IF(L252="nulová",#REF!,0)</f>
        <v>0</v>
      </c>
      <c r="BH252" s="129" t="s">
        <v>22</v>
      </c>
      <c r="BI252" s="203" t="e">
        <f>ROUND(H252*#REF!,2)</f>
        <v>#REF!</v>
      </c>
      <c r="BJ252" s="129" t="s">
        <v>245</v>
      </c>
      <c r="BK252" s="202" t="s">
        <v>781</v>
      </c>
    </row>
    <row r="253" spans="1:63" s="142" customFormat="1" ht="24" customHeight="1">
      <c r="A253" s="138"/>
      <c r="B253" s="139"/>
      <c r="C253" s="204" t="s">
        <v>782</v>
      </c>
      <c r="D253" s="204" t="s">
        <v>549</v>
      </c>
      <c r="E253" s="205" t="s">
        <v>783</v>
      </c>
      <c r="F253" s="206" t="s">
        <v>784</v>
      </c>
      <c r="G253" s="207" t="s">
        <v>122</v>
      </c>
      <c r="H253" s="83"/>
      <c r="I253" s="206" t="s">
        <v>123</v>
      </c>
      <c r="J253" s="208"/>
      <c r="K253" s="209" t="s">
        <v>3</v>
      </c>
      <c r="L253" s="210" t="s">
        <v>46</v>
      </c>
      <c r="M253" s="199"/>
      <c r="N253" s="200" t="e">
        <f>M253*#REF!</f>
        <v>#REF!</v>
      </c>
      <c r="O253" s="200">
        <v>0</v>
      </c>
      <c r="P253" s="200" t="e">
        <f>O253*#REF!</f>
        <v>#REF!</v>
      </c>
      <c r="Q253" s="200">
        <v>0</v>
      </c>
      <c r="R253" s="201" t="e">
        <f>Q253*#REF!</f>
        <v>#REF!</v>
      </c>
      <c r="S253" s="138"/>
      <c r="T253" s="138"/>
      <c r="U253" s="138"/>
      <c r="V253" s="138"/>
      <c r="W253" s="138"/>
      <c r="X253" s="138"/>
      <c r="Y253" s="138"/>
      <c r="Z253" s="138"/>
      <c r="AA253" s="138"/>
      <c r="AB253" s="138"/>
      <c r="AC253" s="138"/>
      <c r="AP253" s="202" t="s">
        <v>83</v>
      </c>
      <c r="AR253" s="202" t="s">
        <v>549</v>
      </c>
      <c r="AS253" s="202" t="s">
        <v>75</v>
      </c>
      <c r="AW253" s="129" t="s">
        <v>125</v>
      </c>
      <c r="BC253" s="203" t="e">
        <f>IF(L253="základní",#REF!,0)</f>
        <v>#REF!</v>
      </c>
      <c r="BD253" s="203">
        <f>IF(L253="snížená",#REF!,0)</f>
        <v>0</v>
      </c>
      <c r="BE253" s="203">
        <f>IF(L253="zákl. přenesená",#REF!,0)</f>
        <v>0</v>
      </c>
      <c r="BF253" s="203">
        <f>IF(L253="sníž. přenesená",#REF!,0)</f>
        <v>0</v>
      </c>
      <c r="BG253" s="203">
        <f>IF(L253="nulová",#REF!,0)</f>
        <v>0</v>
      </c>
      <c r="BH253" s="129" t="s">
        <v>22</v>
      </c>
      <c r="BI253" s="203" t="e">
        <f>ROUND(H253*#REF!,2)</f>
        <v>#REF!</v>
      </c>
      <c r="BJ253" s="129" t="s">
        <v>22</v>
      </c>
      <c r="BK253" s="202" t="s">
        <v>785</v>
      </c>
    </row>
    <row r="254" spans="1:63" s="142" customFormat="1" ht="24" customHeight="1">
      <c r="A254" s="138"/>
      <c r="B254" s="139"/>
      <c r="C254" s="204" t="s">
        <v>786</v>
      </c>
      <c r="D254" s="204" t="s">
        <v>549</v>
      </c>
      <c r="E254" s="205" t="s">
        <v>787</v>
      </c>
      <c r="F254" s="206" t="s">
        <v>788</v>
      </c>
      <c r="G254" s="207" t="s">
        <v>122</v>
      </c>
      <c r="H254" s="83"/>
      <c r="I254" s="206" t="s">
        <v>123</v>
      </c>
      <c r="J254" s="208"/>
      <c r="K254" s="209" t="s">
        <v>3</v>
      </c>
      <c r="L254" s="210" t="s">
        <v>46</v>
      </c>
      <c r="M254" s="199"/>
      <c r="N254" s="200" t="e">
        <f>M254*#REF!</f>
        <v>#REF!</v>
      </c>
      <c r="O254" s="200">
        <v>0</v>
      </c>
      <c r="P254" s="200" t="e">
        <f>O254*#REF!</f>
        <v>#REF!</v>
      </c>
      <c r="Q254" s="200">
        <v>0</v>
      </c>
      <c r="R254" s="201" t="e">
        <f>Q254*#REF!</f>
        <v>#REF!</v>
      </c>
      <c r="S254" s="138"/>
      <c r="T254" s="138"/>
      <c r="U254" s="138"/>
      <c r="V254" s="138"/>
      <c r="W254" s="138"/>
      <c r="X254" s="138"/>
      <c r="Y254" s="138"/>
      <c r="Z254" s="138"/>
      <c r="AA254" s="138"/>
      <c r="AB254" s="138"/>
      <c r="AC254" s="138"/>
      <c r="AP254" s="202" t="s">
        <v>83</v>
      </c>
      <c r="AR254" s="202" t="s">
        <v>549</v>
      </c>
      <c r="AS254" s="202" t="s">
        <v>75</v>
      </c>
      <c r="AW254" s="129" t="s">
        <v>125</v>
      </c>
      <c r="BC254" s="203" t="e">
        <f>IF(L254="základní",#REF!,0)</f>
        <v>#REF!</v>
      </c>
      <c r="BD254" s="203">
        <f>IF(L254="snížená",#REF!,0)</f>
        <v>0</v>
      </c>
      <c r="BE254" s="203">
        <f>IF(L254="zákl. přenesená",#REF!,0)</f>
        <v>0</v>
      </c>
      <c r="BF254" s="203">
        <f>IF(L254="sníž. přenesená",#REF!,0)</f>
        <v>0</v>
      </c>
      <c r="BG254" s="203">
        <f>IF(L254="nulová",#REF!,0)</f>
        <v>0</v>
      </c>
      <c r="BH254" s="129" t="s">
        <v>22</v>
      </c>
      <c r="BI254" s="203" t="e">
        <f>ROUND(H254*#REF!,2)</f>
        <v>#REF!</v>
      </c>
      <c r="BJ254" s="129" t="s">
        <v>22</v>
      </c>
      <c r="BK254" s="202" t="s">
        <v>789</v>
      </c>
    </row>
    <row r="255" spans="1:63" s="142" customFormat="1" ht="24" customHeight="1">
      <c r="A255" s="138"/>
      <c r="B255" s="139"/>
      <c r="C255" s="204" t="s">
        <v>790</v>
      </c>
      <c r="D255" s="204" t="s">
        <v>549</v>
      </c>
      <c r="E255" s="205" t="s">
        <v>791</v>
      </c>
      <c r="F255" s="206" t="s">
        <v>792</v>
      </c>
      <c r="G255" s="207" t="s">
        <v>122</v>
      </c>
      <c r="H255" s="83"/>
      <c r="I255" s="206" t="s">
        <v>123</v>
      </c>
      <c r="J255" s="208"/>
      <c r="K255" s="209" t="s">
        <v>3</v>
      </c>
      <c r="L255" s="210" t="s">
        <v>46</v>
      </c>
      <c r="M255" s="199"/>
      <c r="N255" s="200" t="e">
        <f>M255*#REF!</f>
        <v>#REF!</v>
      </c>
      <c r="O255" s="200">
        <v>0</v>
      </c>
      <c r="P255" s="200" t="e">
        <f>O255*#REF!</f>
        <v>#REF!</v>
      </c>
      <c r="Q255" s="200">
        <v>0</v>
      </c>
      <c r="R255" s="201" t="e">
        <f>Q255*#REF!</f>
        <v>#REF!</v>
      </c>
      <c r="S255" s="138"/>
      <c r="T255" s="138"/>
      <c r="U255" s="138"/>
      <c r="V255" s="138"/>
      <c r="W255" s="138"/>
      <c r="X255" s="138"/>
      <c r="Y255" s="138"/>
      <c r="Z255" s="138"/>
      <c r="AA255" s="138"/>
      <c r="AB255" s="138"/>
      <c r="AC255" s="138"/>
      <c r="AP255" s="202" t="s">
        <v>83</v>
      </c>
      <c r="AR255" s="202" t="s">
        <v>549</v>
      </c>
      <c r="AS255" s="202" t="s">
        <v>75</v>
      </c>
      <c r="AW255" s="129" t="s">
        <v>125</v>
      </c>
      <c r="BC255" s="203" t="e">
        <f>IF(L255="základní",#REF!,0)</f>
        <v>#REF!</v>
      </c>
      <c r="BD255" s="203">
        <f>IF(L255="snížená",#REF!,0)</f>
        <v>0</v>
      </c>
      <c r="BE255" s="203">
        <f>IF(L255="zákl. přenesená",#REF!,0)</f>
        <v>0</v>
      </c>
      <c r="BF255" s="203">
        <f>IF(L255="sníž. přenesená",#REF!,0)</f>
        <v>0</v>
      </c>
      <c r="BG255" s="203">
        <f>IF(L255="nulová",#REF!,0)</f>
        <v>0</v>
      </c>
      <c r="BH255" s="129" t="s">
        <v>22</v>
      </c>
      <c r="BI255" s="203" t="e">
        <f>ROUND(H255*#REF!,2)</f>
        <v>#REF!</v>
      </c>
      <c r="BJ255" s="129" t="s">
        <v>22</v>
      </c>
      <c r="BK255" s="202" t="s">
        <v>793</v>
      </c>
    </row>
    <row r="256" spans="1:63" s="142" customFormat="1" ht="24" customHeight="1">
      <c r="A256" s="138"/>
      <c r="B256" s="139"/>
      <c r="C256" s="204" t="s">
        <v>794</v>
      </c>
      <c r="D256" s="204" t="s">
        <v>549</v>
      </c>
      <c r="E256" s="205" t="s">
        <v>795</v>
      </c>
      <c r="F256" s="206" t="s">
        <v>796</v>
      </c>
      <c r="G256" s="207" t="s">
        <v>122</v>
      </c>
      <c r="H256" s="83"/>
      <c r="I256" s="206" t="s">
        <v>123</v>
      </c>
      <c r="J256" s="208"/>
      <c r="K256" s="209" t="s">
        <v>3</v>
      </c>
      <c r="L256" s="210" t="s">
        <v>46</v>
      </c>
      <c r="M256" s="199"/>
      <c r="N256" s="200" t="e">
        <f>M256*#REF!</f>
        <v>#REF!</v>
      </c>
      <c r="O256" s="200">
        <v>0</v>
      </c>
      <c r="P256" s="200" t="e">
        <f>O256*#REF!</f>
        <v>#REF!</v>
      </c>
      <c r="Q256" s="200">
        <v>0</v>
      </c>
      <c r="R256" s="201" t="e">
        <f>Q256*#REF!</f>
        <v>#REF!</v>
      </c>
      <c r="S256" s="138"/>
      <c r="T256" s="138"/>
      <c r="U256" s="138"/>
      <c r="V256" s="138"/>
      <c r="W256" s="138"/>
      <c r="X256" s="138"/>
      <c r="Y256" s="138"/>
      <c r="Z256" s="138"/>
      <c r="AA256" s="138"/>
      <c r="AB256" s="138"/>
      <c r="AC256" s="138"/>
      <c r="AP256" s="202" t="s">
        <v>83</v>
      </c>
      <c r="AR256" s="202" t="s">
        <v>549</v>
      </c>
      <c r="AS256" s="202" t="s">
        <v>75</v>
      </c>
      <c r="AW256" s="129" t="s">
        <v>125</v>
      </c>
      <c r="BC256" s="203" t="e">
        <f>IF(L256="základní",#REF!,0)</f>
        <v>#REF!</v>
      </c>
      <c r="BD256" s="203">
        <f>IF(L256="snížená",#REF!,0)</f>
        <v>0</v>
      </c>
      <c r="BE256" s="203">
        <f>IF(L256="zákl. přenesená",#REF!,0)</f>
        <v>0</v>
      </c>
      <c r="BF256" s="203">
        <f>IF(L256="sníž. přenesená",#REF!,0)</f>
        <v>0</v>
      </c>
      <c r="BG256" s="203">
        <f>IF(L256="nulová",#REF!,0)</f>
        <v>0</v>
      </c>
      <c r="BH256" s="129" t="s">
        <v>22</v>
      </c>
      <c r="BI256" s="203" t="e">
        <f>ROUND(H256*#REF!,2)</f>
        <v>#REF!</v>
      </c>
      <c r="BJ256" s="129" t="s">
        <v>22</v>
      </c>
      <c r="BK256" s="202" t="s">
        <v>797</v>
      </c>
    </row>
    <row r="257" spans="1:63" s="142" customFormat="1" ht="24" customHeight="1">
      <c r="A257" s="138"/>
      <c r="B257" s="139"/>
      <c r="C257" s="193" t="s">
        <v>798</v>
      </c>
      <c r="D257" s="193" t="s">
        <v>119</v>
      </c>
      <c r="E257" s="194" t="s">
        <v>799</v>
      </c>
      <c r="F257" s="195" t="s">
        <v>800</v>
      </c>
      <c r="G257" s="196" t="s">
        <v>122</v>
      </c>
      <c r="H257" s="82"/>
      <c r="I257" s="195" t="s">
        <v>123</v>
      </c>
      <c r="J257" s="139"/>
      <c r="K257" s="197" t="s">
        <v>3</v>
      </c>
      <c r="L257" s="198" t="s">
        <v>46</v>
      </c>
      <c r="M257" s="199"/>
      <c r="N257" s="200" t="e">
        <f>M257*#REF!</f>
        <v>#REF!</v>
      </c>
      <c r="O257" s="200">
        <v>0</v>
      </c>
      <c r="P257" s="200" t="e">
        <f>O257*#REF!</f>
        <v>#REF!</v>
      </c>
      <c r="Q257" s="200">
        <v>0</v>
      </c>
      <c r="R257" s="201" t="e">
        <f>Q257*#REF!</f>
        <v>#REF!</v>
      </c>
      <c r="S257" s="138"/>
      <c r="T257" s="138"/>
      <c r="U257" s="138"/>
      <c r="V257" s="138"/>
      <c r="W257" s="138"/>
      <c r="X257" s="138"/>
      <c r="Y257" s="138"/>
      <c r="Z257" s="138"/>
      <c r="AA257" s="138"/>
      <c r="AB257" s="138"/>
      <c r="AC257" s="138"/>
      <c r="AP257" s="202" t="s">
        <v>124</v>
      </c>
      <c r="AR257" s="202" t="s">
        <v>119</v>
      </c>
      <c r="AS257" s="202" t="s">
        <v>75</v>
      </c>
      <c r="AW257" s="129" t="s">
        <v>125</v>
      </c>
      <c r="BC257" s="203" t="e">
        <f>IF(L257="základní",#REF!,0)</f>
        <v>#REF!</v>
      </c>
      <c r="BD257" s="203">
        <f>IF(L257="snížená",#REF!,0)</f>
        <v>0</v>
      </c>
      <c r="BE257" s="203">
        <f>IF(L257="zákl. přenesená",#REF!,0)</f>
        <v>0</v>
      </c>
      <c r="BF257" s="203">
        <f>IF(L257="sníž. přenesená",#REF!,0)</f>
        <v>0</v>
      </c>
      <c r="BG257" s="203">
        <f>IF(L257="nulová",#REF!,0)</f>
        <v>0</v>
      </c>
      <c r="BH257" s="129" t="s">
        <v>22</v>
      </c>
      <c r="BI257" s="203" t="e">
        <f>ROUND(H257*#REF!,2)</f>
        <v>#REF!</v>
      </c>
      <c r="BJ257" s="129" t="s">
        <v>124</v>
      </c>
      <c r="BK257" s="202" t="s">
        <v>801</v>
      </c>
    </row>
    <row r="258" spans="1:63" s="142" customFormat="1" ht="60" customHeight="1">
      <c r="A258" s="138"/>
      <c r="B258" s="139"/>
      <c r="C258" s="193" t="s">
        <v>802</v>
      </c>
      <c r="D258" s="193" t="s">
        <v>119</v>
      </c>
      <c r="E258" s="194" t="s">
        <v>803</v>
      </c>
      <c r="F258" s="195" t="s">
        <v>804</v>
      </c>
      <c r="G258" s="196" t="s">
        <v>122</v>
      </c>
      <c r="H258" s="82"/>
      <c r="I258" s="195" t="s">
        <v>123</v>
      </c>
      <c r="J258" s="139"/>
      <c r="K258" s="197" t="s">
        <v>3</v>
      </c>
      <c r="L258" s="198" t="s">
        <v>46</v>
      </c>
      <c r="M258" s="199"/>
      <c r="N258" s="200" t="e">
        <f>M258*#REF!</f>
        <v>#REF!</v>
      </c>
      <c r="O258" s="200">
        <v>0</v>
      </c>
      <c r="P258" s="200" t="e">
        <f>O258*#REF!</f>
        <v>#REF!</v>
      </c>
      <c r="Q258" s="200">
        <v>0</v>
      </c>
      <c r="R258" s="201" t="e">
        <f>Q258*#REF!</f>
        <v>#REF!</v>
      </c>
      <c r="S258" s="138"/>
      <c r="T258" s="138"/>
      <c r="U258" s="138"/>
      <c r="V258" s="138"/>
      <c r="W258" s="138"/>
      <c r="X258" s="138"/>
      <c r="Y258" s="138"/>
      <c r="Z258" s="138"/>
      <c r="AA258" s="138"/>
      <c r="AB258" s="138"/>
      <c r="AC258" s="138"/>
      <c r="AP258" s="202" t="s">
        <v>124</v>
      </c>
      <c r="AR258" s="202" t="s">
        <v>119</v>
      </c>
      <c r="AS258" s="202" t="s">
        <v>75</v>
      </c>
      <c r="AW258" s="129" t="s">
        <v>125</v>
      </c>
      <c r="BC258" s="203" t="e">
        <f>IF(L258="základní",#REF!,0)</f>
        <v>#REF!</v>
      </c>
      <c r="BD258" s="203">
        <f>IF(L258="snížená",#REF!,0)</f>
        <v>0</v>
      </c>
      <c r="BE258" s="203">
        <f>IF(L258="zákl. přenesená",#REF!,0)</f>
        <v>0</v>
      </c>
      <c r="BF258" s="203">
        <f>IF(L258="sníž. přenesená",#REF!,0)</f>
        <v>0</v>
      </c>
      <c r="BG258" s="203">
        <f>IF(L258="nulová",#REF!,0)</f>
        <v>0</v>
      </c>
      <c r="BH258" s="129" t="s">
        <v>22</v>
      </c>
      <c r="BI258" s="203" t="e">
        <f>ROUND(H258*#REF!,2)</f>
        <v>#REF!</v>
      </c>
      <c r="BJ258" s="129" t="s">
        <v>124</v>
      </c>
      <c r="BK258" s="202" t="s">
        <v>805</v>
      </c>
    </row>
    <row r="259" spans="1:63" s="211" customFormat="1" ht="25.9" customHeight="1">
      <c r="B259" s="212"/>
      <c r="D259" s="213" t="s">
        <v>74</v>
      </c>
      <c r="E259" s="214" t="s">
        <v>806</v>
      </c>
      <c r="F259" s="214" t="s">
        <v>807</v>
      </c>
      <c r="J259" s="212"/>
      <c r="K259" s="215"/>
      <c r="L259" s="216"/>
      <c r="M259" s="216"/>
      <c r="N259" s="217" t="e">
        <f>N260</f>
        <v>#REF!</v>
      </c>
      <c r="O259" s="216"/>
      <c r="P259" s="217" t="e">
        <f>P260</f>
        <v>#REF!</v>
      </c>
      <c r="Q259" s="216"/>
      <c r="R259" s="218" t="e">
        <f>R260</f>
        <v>#REF!</v>
      </c>
      <c r="AP259" s="213" t="s">
        <v>22</v>
      </c>
      <c r="AR259" s="219" t="s">
        <v>74</v>
      </c>
      <c r="AS259" s="219" t="s">
        <v>75</v>
      </c>
      <c r="AW259" s="213" t="s">
        <v>125</v>
      </c>
      <c r="BI259" s="220" t="e">
        <f>BI260</f>
        <v>#REF!</v>
      </c>
    </row>
    <row r="260" spans="1:63" s="211" customFormat="1" ht="22.9" customHeight="1">
      <c r="B260" s="212"/>
      <c r="D260" s="213" t="s">
        <v>74</v>
      </c>
      <c r="E260" s="221" t="s">
        <v>22</v>
      </c>
      <c r="F260" s="221" t="s">
        <v>808</v>
      </c>
      <c r="J260" s="212"/>
      <c r="K260" s="215"/>
      <c r="L260" s="216"/>
      <c r="M260" s="216"/>
      <c r="N260" s="217" t="e">
        <f>SUM(N261:N272)</f>
        <v>#REF!</v>
      </c>
      <c r="O260" s="216"/>
      <c r="P260" s="217" t="e">
        <f>SUM(P261:P272)</f>
        <v>#REF!</v>
      </c>
      <c r="Q260" s="216"/>
      <c r="R260" s="218" t="e">
        <f>SUM(R261:R272)</f>
        <v>#REF!</v>
      </c>
      <c r="AP260" s="213" t="s">
        <v>22</v>
      </c>
      <c r="AR260" s="219" t="s">
        <v>74</v>
      </c>
      <c r="AS260" s="219" t="s">
        <v>22</v>
      </c>
      <c r="AW260" s="213" t="s">
        <v>125</v>
      </c>
      <c r="BI260" s="220" t="e">
        <f>SUM(BI261:BI272)</f>
        <v>#REF!</v>
      </c>
    </row>
    <row r="261" spans="1:63" s="142" customFormat="1" ht="24" customHeight="1">
      <c r="A261" s="138"/>
      <c r="B261" s="139"/>
      <c r="C261" s="193" t="s">
        <v>809</v>
      </c>
      <c r="D261" s="193" t="s">
        <v>119</v>
      </c>
      <c r="E261" s="194" t="s">
        <v>810</v>
      </c>
      <c r="F261" s="195" t="s">
        <v>811</v>
      </c>
      <c r="G261" s="196" t="s">
        <v>154</v>
      </c>
      <c r="H261" s="82"/>
      <c r="I261" s="195" t="s">
        <v>123</v>
      </c>
      <c r="J261" s="139"/>
      <c r="K261" s="197" t="s">
        <v>3</v>
      </c>
      <c r="L261" s="198" t="s">
        <v>46</v>
      </c>
      <c r="M261" s="199"/>
      <c r="N261" s="200" t="e">
        <f>M261*#REF!</f>
        <v>#REF!</v>
      </c>
      <c r="O261" s="200">
        <v>0</v>
      </c>
      <c r="P261" s="200" t="e">
        <f>O261*#REF!</f>
        <v>#REF!</v>
      </c>
      <c r="Q261" s="200">
        <v>0</v>
      </c>
      <c r="R261" s="201" t="e">
        <f>Q261*#REF!</f>
        <v>#REF!</v>
      </c>
      <c r="S261" s="138"/>
      <c r="T261" s="138"/>
      <c r="U261" s="138"/>
      <c r="V261" s="138"/>
      <c r="W261" s="138"/>
      <c r="X261" s="138"/>
      <c r="Y261" s="138"/>
      <c r="Z261" s="138"/>
      <c r="AA261" s="138"/>
      <c r="AB261" s="138"/>
      <c r="AC261" s="138"/>
      <c r="AP261" s="202" t="s">
        <v>22</v>
      </c>
      <c r="AR261" s="202" t="s">
        <v>119</v>
      </c>
      <c r="AS261" s="202" t="s">
        <v>83</v>
      </c>
      <c r="AW261" s="129" t="s">
        <v>125</v>
      </c>
      <c r="BC261" s="203" t="e">
        <f>IF(L261="základní",#REF!,0)</f>
        <v>#REF!</v>
      </c>
      <c r="BD261" s="203">
        <f>IF(L261="snížená",#REF!,0)</f>
        <v>0</v>
      </c>
      <c r="BE261" s="203">
        <f>IF(L261="zákl. přenesená",#REF!,0)</f>
        <v>0</v>
      </c>
      <c r="BF261" s="203">
        <f>IF(L261="sníž. přenesená",#REF!,0)</f>
        <v>0</v>
      </c>
      <c r="BG261" s="203">
        <f>IF(L261="nulová",#REF!,0)</f>
        <v>0</v>
      </c>
      <c r="BH261" s="129" t="s">
        <v>22</v>
      </c>
      <c r="BI261" s="203" t="e">
        <f>ROUND(H261*#REF!,2)</f>
        <v>#REF!</v>
      </c>
      <c r="BJ261" s="129" t="s">
        <v>22</v>
      </c>
      <c r="BK261" s="202" t="s">
        <v>812</v>
      </c>
    </row>
    <row r="262" spans="1:63" s="142" customFormat="1" ht="24" customHeight="1">
      <c r="A262" s="138"/>
      <c r="B262" s="139"/>
      <c r="C262" s="193" t="s">
        <v>813</v>
      </c>
      <c r="D262" s="193" t="s">
        <v>119</v>
      </c>
      <c r="E262" s="194" t="s">
        <v>814</v>
      </c>
      <c r="F262" s="195" t="s">
        <v>815</v>
      </c>
      <c r="G262" s="196" t="s">
        <v>154</v>
      </c>
      <c r="H262" s="82"/>
      <c r="I262" s="195" t="s">
        <v>123</v>
      </c>
      <c r="J262" s="139"/>
      <c r="K262" s="197" t="s">
        <v>3</v>
      </c>
      <c r="L262" s="198" t="s">
        <v>46</v>
      </c>
      <c r="M262" s="199"/>
      <c r="N262" s="200" t="e">
        <f>M262*#REF!</f>
        <v>#REF!</v>
      </c>
      <c r="O262" s="200">
        <v>0</v>
      </c>
      <c r="P262" s="200" t="e">
        <f>O262*#REF!</f>
        <v>#REF!</v>
      </c>
      <c r="Q262" s="200">
        <v>0</v>
      </c>
      <c r="R262" s="201" t="e">
        <f>Q262*#REF!</f>
        <v>#REF!</v>
      </c>
      <c r="S262" s="138"/>
      <c r="T262" s="138"/>
      <c r="U262" s="138"/>
      <c r="V262" s="138"/>
      <c r="W262" s="138"/>
      <c r="X262" s="138"/>
      <c r="Y262" s="138"/>
      <c r="Z262" s="138"/>
      <c r="AA262" s="138"/>
      <c r="AB262" s="138"/>
      <c r="AC262" s="138"/>
      <c r="AP262" s="202" t="s">
        <v>22</v>
      </c>
      <c r="AR262" s="202" t="s">
        <v>119</v>
      </c>
      <c r="AS262" s="202" t="s">
        <v>83</v>
      </c>
      <c r="AW262" s="129" t="s">
        <v>125</v>
      </c>
      <c r="BC262" s="203" t="e">
        <f>IF(L262="základní",#REF!,0)</f>
        <v>#REF!</v>
      </c>
      <c r="BD262" s="203">
        <f>IF(L262="snížená",#REF!,0)</f>
        <v>0</v>
      </c>
      <c r="BE262" s="203">
        <f>IF(L262="zákl. přenesená",#REF!,0)</f>
        <v>0</v>
      </c>
      <c r="BF262" s="203">
        <f>IF(L262="sníž. přenesená",#REF!,0)</f>
        <v>0</v>
      </c>
      <c r="BG262" s="203">
        <f>IF(L262="nulová",#REF!,0)</f>
        <v>0</v>
      </c>
      <c r="BH262" s="129" t="s">
        <v>22</v>
      </c>
      <c r="BI262" s="203" t="e">
        <f>ROUND(H262*#REF!,2)</f>
        <v>#REF!</v>
      </c>
      <c r="BJ262" s="129" t="s">
        <v>22</v>
      </c>
      <c r="BK262" s="202" t="s">
        <v>816</v>
      </c>
    </row>
    <row r="263" spans="1:63" s="142" customFormat="1" ht="24" customHeight="1">
      <c r="A263" s="138"/>
      <c r="B263" s="139"/>
      <c r="C263" s="193" t="s">
        <v>817</v>
      </c>
      <c r="D263" s="193" t="s">
        <v>119</v>
      </c>
      <c r="E263" s="194" t="s">
        <v>818</v>
      </c>
      <c r="F263" s="195" t="s">
        <v>819</v>
      </c>
      <c r="G263" s="196" t="s">
        <v>154</v>
      </c>
      <c r="H263" s="82"/>
      <c r="I263" s="195" t="s">
        <v>123</v>
      </c>
      <c r="J263" s="139"/>
      <c r="K263" s="197" t="s">
        <v>3</v>
      </c>
      <c r="L263" s="198" t="s">
        <v>46</v>
      </c>
      <c r="M263" s="199"/>
      <c r="N263" s="200" t="e">
        <f>M263*#REF!</f>
        <v>#REF!</v>
      </c>
      <c r="O263" s="200">
        <v>0</v>
      </c>
      <c r="P263" s="200" t="e">
        <f>O263*#REF!</f>
        <v>#REF!</v>
      </c>
      <c r="Q263" s="200">
        <v>0</v>
      </c>
      <c r="R263" s="201" t="e">
        <f>Q263*#REF!</f>
        <v>#REF!</v>
      </c>
      <c r="S263" s="138"/>
      <c r="T263" s="138"/>
      <c r="U263" s="138"/>
      <c r="V263" s="138"/>
      <c r="W263" s="138"/>
      <c r="X263" s="138"/>
      <c r="Y263" s="138"/>
      <c r="Z263" s="138"/>
      <c r="AA263" s="138"/>
      <c r="AB263" s="138"/>
      <c r="AC263" s="138"/>
      <c r="AP263" s="202" t="s">
        <v>22</v>
      </c>
      <c r="AR263" s="202" t="s">
        <v>119</v>
      </c>
      <c r="AS263" s="202" t="s">
        <v>83</v>
      </c>
      <c r="AW263" s="129" t="s">
        <v>125</v>
      </c>
      <c r="BC263" s="203" t="e">
        <f>IF(L263="základní",#REF!,0)</f>
        <v>#REF!</v>
      </c>
      <c r="BD263" s="203">
        <f>IF(L263="snížená",#REF!,0)</f>
        <v>0</v>
      </c>
      <c r="BE263" s="203">
        <f>IF(L263="zákl. přenesená",#REF!,0)</f>
        <v>0</v>
      </c>
      <c r="BF263" s="203">
        <f>IF(L263="sníž. přenesená",#REF!,0)</f>
        <v>0</v>
      </c>
      <c r="BG263" s="203">
        <f>IF(L263="nulová",#REF!,0)</f>
        <v>0</v>
      </c>
      <c r="BH263" s="129" t="s">
        <v>22</v>
      </c>
      <c r="BI263" s="203" t="e">
        <f>ROUND(H263*#REF!,2)</f>
        <v>#REF!</v>
      </c>
      <c r="BJ263" s="129" t="s">
        <v>22</v>
      </c>
      <c r="BK263" s="202" t="s">
        <v>820</v>
      </c>
    </row>
    <row r="264" spans="1:63" s="142" customFormat="1" ht="24" customHeight="1">
      <c r="A264" s="138"/>
      <c r="B264" s="139"/>
      <c r="C264" s="193" t="s">
        <v>821</v>
      </c>
      <c r="D264" s="193" t="s">
        <v>119</v>
      </c>
      <c r="E264" s="194" t="s">
        <v>822</v>
      </c>
      <c r="F264" s="195" t="s">
        <v>823</v>
      </c>
      <c r="G264" s="196" t="s">
        <v>154</v>
      </c>
      <c r="H264" s="82"/>
      <c r="I264" s="195" t="s">
        <v>123</v>
      </c>
      <c r="J264" s="139"/>
      <c r="K264" s="197" t="s">
        <v>3</v>
      </c>
      <c r="L264" s="198" t="s">
        <v>46</v>
      </c>
      <c r="M264" s="199"/>
      <c r="N264" s="200" t="e">
        <f>M264*#REF!</f>
        <v>#REF!</v>
      </c>
      <c r="O264" s="200">
        <v>0</v>
      </c>
      <c r="P264" s="200" t="e">
        <f>O264*#REF!</f>
        <v>#REF!</v>
      </c>
      <c r="Q264" s="200">
        <v>0</v>
      </c>
      <c r="R264" s="201" t="e">
        <f>Q264*#REF!</f>
        <v>#REF!</v>
      </c>
      <c r="S264" s="138"/>
      <c r="T264" s="138"/>
      <c r="U264" s="138"/>
      <c r="V264" s="138"/>
      <c r="W264" s="138"/>
      <c r="X264" s="138"/>
      <c r="Y264" s="138"/>
      <c r="Z264" s="138"/>
      <c r="AA264" s="138"/>
      <c r="AB264" s="138"/>
      <c r="AC264" s="138"/>
      <c r="AP264" s="202" t="s">
        <v>22</v>
      </c>
      <c r="AR264" s="202" t="s">
        <v>119</v>
      </c>
      <c r="AS264" s="202" t="s">
        <v>83</v>
      </c>
      <c r="AW264" s="129" t="s">
        <v>125</v>
      </c>
      <c r="BC264" s="203" t="e">
        <f>IF(L264="základní",#REF!,0)</f>
        <v>#REF!</v>
      </c>
      <c r="BD264" s="203">
        <f>IF(L264="snížená",#REF!,0)</f>
        <v>0</v>
      </c>
      <c r="BE264" s="203">
        <f>IF(L264="zákl. přenesená",#REF!,0)</f>
        <v>0</v>
      </c>
      <c r="BF264" s="203">
        <f>IF(L264="sníž. přenesená",#REF!,0)</f>
        <v>0</v>
      </c>
      <c r="BG264" s="203">
        <f>IF(L264="nulová",#REF!,0)</f>
        <v>0</v>
      </c>
      <c r="BH264" s="129" t="s">
        <v>22</v>
      </c>
      <c r="BI264" s="203" t="e">
        <f>ROUND(H264*#REF!,2)</f>
        <v>#REF!</v>
      </c>
      <c r="BJ264" s="129" t="s">
        <v>22</v>
      </c>
      <c r="BK264" s="202" t="s">
        <v>824</v>
      </c>
    </row>
    <row r="265" spans="1:63" s="142" customFormat="1" ht="24" customHeight="1">
      <c r="A265" s="138"/>
      <c r="B265" s="139"/>
      <c r="C265" s="193" t="s">
        <v>825</v>
      </c>
      <c r="D265" s="193" t="s">
        <v>119</v>
      </c>
      <c r="E265" s="194" t="s">
        <v>826</v>
      </c>
      <c r="F265" s="195" t="s">
        <v>827</v>
      </c>
      <c r="G265" s="196" t="s">
        <v>154</v>
      </c>
      <c r="H265" s="82"/>
      <c r="I265" s="195" t="s">
        <v>123</v>
      </c>
      <c r="J265" s="139"/>
      <c r="K265" s="197" t="s">
        <v>3</v>
      </c>
      <c r="L265" s="198" t="s">
        <v>46</v>
      </c>
      <c r="M265" s="199"/>
      <c r="N265" s="200" t="e">
        <f>M265*#REF!</f>
        <v>#REF!</v>
      </c>
      <c r="O265" s="200">
        <v>0</v>
      </c>
      <c r="P265" s="200" t="e">
        <f>O265*#REF!</f>
        <v>#REF!</v>
      </c>
      <c r="Q265" s="200">
        <v>0</v>
      </c>
      <c r="R265" s="201" t="e">
        <f>Q265*#REF!</f>
        <v>#REF!</v>
      </c>
      <c r="S265" s="138"/>
      <c r="T265" s="138"/>
      <c r="U265" s="138"/>
      <c r="V265" s="138"/>
      <c r="W265" s="138"/>
      <c r="X265" s="138"/>
      <c r="Y265" s="138"/>
      <c r="Z265" s="138"/>
      <c r="AA265" s="138"/>
      <c r="AB265" s="138"/>
      <c r="AC265" s="138"/>
      <c r="AP265" s="202" t="s">
        <v>22</v>
      </c>
      <c r="AR265" s="202" t="s">
        <v>119</v>
      </c>
      <c r="AS265" s="202" t="s">
        <v>83</v>
      </c>
      <c r="AW265" s="129" t="s">
        <v>125</v>
      </c>
      <c r="BC265" s="203" t="e">
        <f>IF(L265="základní",#REF!,0)</f>
        <v>#REF!</v>
      </c>
      <c r="BD265" s="203">
        <f>IF(L265="snížená",#REF!,0)</f>
        <v>0</v>
      </c>
      <c r="BE265" s="203">
        <f>IF(L265="zákl. přenesená",#REF!,0)</f>
        <v>0</v>
      </c>
      <c r="BF265" s="203">
        <f>IF(L265="sníž. přenesená",#REF!,0)</f>
        <v>0</v>
      </c>
      <c r="BG265" s="203">
        <f>IF(L265="nulová",#REF!,0)</f>
        <v>0</v>
      </c>
      <c r="BH265" s="129" t="s">
        <v>22</v>
      </c>
      <c r="BI265" s="203" t="e">
        <f>ROUND(H265*#REF!,2)</f>
        <v>#REF!</v>
      </c>
      <c r="BJ265" s="129" t="s">
        <v>22</v>
      </c>
      <c r="BK265" s="202" t="s">
        <v>828</v>
      </c>
    </row>
    <row r="266" spans="1:63" s="142" customFormat="1" ht="24" customHeight="1">
      <c r="A266" s="138"/>
      <c r="B266" s="139"/>
      <c r="C266" s="193" t="s">
        <v>829</v>
      </c>
      <c r="D266" s="193" t="s">
        <v>119</v>
      </c>
      <c r="E266" s="194" t="s">
        <v>830</v>
      </c>
      <c r="F266" s="195" t="s">
        <v>831</v>
      </c>
      <c r="G266" s="196" t="s">
        <v>154</v>
      </c>
      <c r="H266" s="82"/>
      <c r="I266" s="195" t="s">
        <v>123</v>
      </c>
      <c r="J266" s="139"/>
      <c r="K266" s="197" t="s">
        <v>3</v>
      </c>
      <c r="L266" s="198" t="s">
        <v>46</v>
      </c>
      <c r="M266" s="199"/>
      <c r="N266" s="200" t="e">
        <f>M266*#REF!</f>
        <v>#REF!</v>
      </c>
      <c r="O266" s="200">
        <v>0</v>
      </c>
      <c r="P266" s="200" t="e">
        <f>O266*#REF!</f>
        <v>#REF!</v>
      </c>
      <c r="Q266" s="200">
        <v>0</v>
      </c>
      <c r="R266" s="201" t="e">
        <f>Q266*#REF!</f>
        <v>#REF!</v>
      </c>
      <c r="S266" s="138"/>
      <c r="T266" s="138"/>
      <c r="U266" s="138"/>
      <c r="V266" s="138"/>
      <c r="W266" s="138"/>
      <c r="X266" s="138"/>
      <c r="Y266" s="138"/>
      <c r="Z266" s="138"/>
      <c r="AA266" s="138"/>
      <c r="AB266" s="138"/>
      <c r="AC266" s="138"/>
      <c r="AP266" s="202" t="s">
        <v>22</v>
      </c>
      <c r="AR266" s="202" t="s">
        <v>119</v>
      </c>
      <c r="AS266" s="202" t="s">
        <v>83</v>
      </c>
      <c r="AW266" s="129" t="s">
        <v>125</v>
      </c>
      <c r="BC266" s="203" t="e">
        <f>IF(L266="základní",#REF!,0)</f>
        <v>#REF!</v>
      </c>
      <c r="BD266" s="203">
        <f>IF(L266="snížená",#REF!,0)</f>
        <v>0</v>
      </c>
      <c r="BE266" s="203">
        <f>IF(L266="zákl. přenesená",#REF!,0)</f>
        <v>0</v>
      </c>
      <c r="BF266" s="203">
        <f>IF(L266="sníž. přenesená",#REF!,0)</f>
        <v>0</v>
      </c>
      <c r="BG266" s="203">
        <f>IF(L266="nulová",#REF!,0)</f>
        <v>0</v>
      </c>
      <c r="BH266" s="129" t="s">
        <v>22</v>
      </c>
      <c r="BI266" s="203" t="e">
        <f>ROUND(H266*#REF!,2)</f>
        <v>#REF!</v>
      </c>
      <c r="BJ266" s="129" t="s">
        <v>22</v>
      </c>
      <c r="BK266" s="202" t="s">
        <v>832</v>
      </c>
    </row>
    <row r="267" spans="1:63" s="142" customFormat="1" ht="24" customHeight="1">
      <c r="A267" s="138"/>
      <c r="B267" s="139"/>
      <c r="C267" s="193" t="s">
        <v>833</v>
      </c>
      <c r="D267" s="193" t="s">
        <v>119</v>
      </c>
      <c r="E267" s="194" t="s">
        <v>834</v>
      </c>
      <c r="F267" s="195" t="s">
        <v>835</v>
      </c>
      <c r="G267" s="196" t="s">
        <v>154</v>
      </c>
      <c r="H267" s="82"/>
      <c r="I267" s="195" t="s">
        <v>123</v>
      </c>
      <c r="J267" s="139"/>
      <c r="K267" s="197" t="s">
        <v>3</v>
      </c>
      <c r="L267" s="198" t="s">
        <v>46</v>
      </c>
      <c r="M267" s="199"/>
      <c r="N267" s="200" t="e">
        <f>M267*#REF!</f>
        <v>#REF!</v>
      </c>
      <c r="O267" s="200">
        <v>0</v>
      </c>
      <c r="P267" s="200" t="e">
        <f>O267*#REF!</f>
        <v>#REF!</v>
      </c>
      <c r="Q267" s="200">
        <v>0</v>
      </c>
      <c r="R267" s="201" t="e">
        <f>Q267*#REF!</f>
        <v>#REF!</v>
      </c>
      <c r="S267" s="138"/>
      <c r="T267" s="138"/>
      <c r="U267" s="138"/>
      <c r="V267" s="138"/>
      <c r="W267" s="138"/>
      <c r="X267" s="138"/>
      <c r="Y267" s="138"/>
      <c r="Z267" s="138"/>
      <c r="AA267" s="138"/>
      <c r="AB267" s="138"/>
      <c r="AC267" s="138"/>
      <c r="AP267" s="202" t="s">
        <v>22</v>
      </c>
      <c r="AR267" s="202" t="s">
        <v>119</v>
      </c>
      <c r="AS267" s="202" t="s">
        <v>83</v>
      </c>
      <c r="AW267" s="129" t="s">
        <v>125</v>
      </c>
      <c r="BC267" s="203" t="e">
        <f>IF(L267="základní",#REF!,0)</f>
        <v>#REF!</v>
      </c>
      <c r="BD267" s="203">
        <f>IF(L267="snížená",#REF!,0)</f>
        <v>0</v>
      </c>
      <c r="BE267" s="203">
        <f>IF(L267="zákl. přenesená",#REF!,0)</f>
        <v>0</v>
      </c>
      <c r="BF267" s="203">
        <f>IF(L267="sníž. přenesená",#REF!,0)</f>
        <v>0</v>
      </c>
      <c r="BG267" s="203">
        <f>IF(L267="nulová",#REF!,0)</f>
        <v>0</v>
      </c>
      <c r="BH267" s="129" t="s">
        <v>22</v>
      </c>
      <c r="BI267" s="203" t="e">
        <f>ROUND(H267*#REF!,2)</f>
        <v>#REF!</v>
      </c>
      <c r="BJ267" s="129" t="s">
        <v>22</v>
      </c>
      <c r="BK267" s="202" t="s">
        <v>836</v>
      </c>
    </row>
    <row r="268" spans="1:63" s="142" customFormat="1" ht="24" customHeight="1">
      <c r="A268" s="138"/>
      <c r="B268" s="139"/>
      <c r="C268" s="193" t="s">
        <v>837</v>
      </c>
      <c r="D268" s="193" t="s">
        <v>119</v>
      </c>
      <c r="E268" s="194" t="s">
        <v>838</v>
      </c>
      <c r="F268" s="195" t="s">
        <v>839</v>
      </c>
      <c r="G268" s="196" t="s">
        <v>154</v>
      </c>
      <c r="H268" s="82"/>
      <c r="I268" s="195" t="s">
        <v>123</v>
      </c>
      <c r="J268" s="139"/>
      <c r="K268" s="197" t="s">
        <v>3</v>
      </c>
      <c r="L268" s="198" t="s">
        <v>46</v>
      </c>
      <c r="M268" s="199"/>
      <c r="N268" s="200" t="e">
        <f>M268*#REF!</f>
        <v>#REF!</v>
      </c>
      <c r="O268" s="200">
        <v>0</v>
      </c>
      <c r="P268" s="200" t="e">
        <f>O268*#REF!</f>
        <v>#REF!</v>
      </c>
      <c r="Q268" s="200">
        <v>0</v>
      </c>
      <c r="R268" s="201" t="e">
        <f>Q268*#REF!</f>
        <v>#REF!</v>
      </c>
      <c r="S268" s="138"/>
      <c r="T268" s="138"/>
      <c r="U268" s="138"/>
      <c r="V268" s="138"/>
      <c r="W268" s="138"/>
      <c r="X268" s="138"/>
      <c r="Y268" s="138"/>
      <c r="Z268" s="138"/>
      <c r="AA268" s="138"/>
      <c r="AB268" s="138"/>
      <c r="AC268" s="138"/>
      <c r="AP268" s="202" t="s">
        <v>22</v>
      </c>
      <c r="AR268" s="202" t="s">
        <v>119</v>
      </c>
      <c r="AS268" s="202" t="s">
        <v>83</v>
      </c>
      <c r="AW268" s="129" t="s">
        <v>125</v>
      </c>
      <c r="BC268" s="203" t="e">
        <f>IF(L268="základní",#REF!,0)</f>
        <v>#REF!</v>
      </c>
      <c r="BD268" s="203">
        <f>IF(L268="snížená",#REF!,0)</f>
        <v>0</v>
      </c>
      <c r="BE268" s="203">
        <f>IF(L268="zákl. přenesená",#REF!,0)</f>
        <v>0</v>
      </c>
      <c r="BF268" s="203">
        <f>IF(L268="sníž. přenesená",#REF!,0)</f>
        <v>0</v>
      </c>
      <c r="BG268" s="203">
        <f>IF(L268="nulová",#REF!,0)</f>
        <v>0</v>
      </c>
      <c r="BH268" s="129" t="s">
        <v>22</v>
      </c>
      <c r="BI268" s="203" t="e">
        <f>ROUND(H268*#REF!,2)</f>
        <v>#REF!</v>
      </c>
      <c r="BJ268" s="129" t="s">
        <v>22</v>
      </c>
      <c r="BK268" s="202" t="s">
        <v>840</v>
      </c>
    </row>
    <row r="269" spans="1:63" s="142" customFormat="1" ht="24" customHeight="1">
      <c r="A269" s="138"/>
      <c r="B269" s="139"/>
      <c r="C269" s="193" t="s">
        <v>841</v>
      </c>
      <c r="D269" s="193" t="s">
        <v>119</v>
      </c>
      <c r="E269" s="194" t="s">
        <v>842</v>
      </c>
      <c r="F269" s="195" t="s">
        <v>843</v>
      </c>
      <c r="G269" s="196" t="s">
        <v>154</v>
      </c>
      <c r="H269" s="82"/>
      <c r="I269" s="195" t="s">
        <v>123</v>
      </c>
      <c r="J269" s="139"/>
      <c r="K269" s="197" t="s">
        <v>3</v>
      </c>
      <c r="L269" s="198" t="s">
        <v>46</v>
      </c>
      <c r="M269" s="199"/>
      <c r="N269" s="200" t="e">
        <f>M269*#REF!</f>
        <v>#REF!</v>
      </c>
      <c r="O269" s="200">
        <v>0</v>
      </c>
      <c r="P269" s="200" t="e">
        <f>O269*#REF!</f>
        <v>#REF!</v>
      </c>
      <c r="Q269" s="200">
        <v>0</v>
      </c>
      <c r="R269" s="201" t="e">
        <f>Q269*#REF!</f>
        <v>#REF!</v>
      </c>
      <c r="S269" s="138"/>
      <c r="T269" s="138"/>
      <c r="U269" s="138"/>
      <c r="V269" s="138"/>
      <c r="W269" s="138"/>
      <c r="X269" s="138"/>
      <c r="Y269" s="138"/>
      <c r="Z269" s="138"/>
      <c r="AA269" s="138"/>
      <c r="AB269" s="138"/>
      <c r="AC269" s="138"/>
      <c r="AP269" s="202" t="s">
        <v>22</v>
      </c>
      <c r="AR269" s="202" t="s">
        <v>119</v>
      </c>
      <c r="AS269" s="202" t="s">
        <v>83</v>
      </c>
      <c r="AW269" s="129" t="s">
        <v>125</v>
      </c>
      <c r="BC269" s="203" t="e">
        <f>IF(L269="základní",#REF!,0)</f>
        <v>#REF!</v>
      </c>
      <c r="BD269" s="203">
        <f>IF(L269="snížená",#REF!,0)</f>
        <v>0</v>
      </c>
      <c r="BE269" s="203">
        <f>IF(L269="zákl. přenesená",#REF!,0)</f>
        <v>0</v>
      </c>
      <c r="BF269" s="203">
        <f>IF(L269="sníž. přenesená",#REF!,0)</f>
        <v>0</v>
      </c>
      <c r="BG269" s="203">
        <f>IF(L269="nulová",#REF!,0)</f>
        <v>0</v>
      </c>
      <c r="BH269" s="129" t="s">
        <v>22</v>
      </c>
      <c r="BI269" s="203" t="e">
        <f>ROUND(H269*#REF!,2)</f>
        <v>#REF!</v>
      </c>
      <c r="BJ269" s="129" t="s">
        <v>22</v>
      </c>
      <c r="BK269" s="202" t="s">
        <v>844</v>
      </c>
    </row>
    <row r="270" spans="1:63" s="142" customFormat="1" ht="24" customHeight="1">
      <c r="A270" s="138"/>
      <c r="B270" s="139"/>
      <c r="C270" s="193" t="s">
        <v>845</v>
      </c>
      <c r="D270" s="193" t="s">
        <v>119</v>
      </c>
      <c r="E270" s="194" t="s">
        <v>846</v>
      </c>
      <c r="F270" s="195" t="s">
        <v>847</v>
      </c>
      <c r="G270" s="196" t="s">
        <v>154</v>
      </c>
      <c r="H270" s="82"/>
      <c r="I270" s="195" t="s">
        <v>123</v>
      </c>
      <c r="J270" s="139"/>
      <c r="K270" s="197" t="s">
        <v>3</v>
      </c>
      <c r="L270" s="198" t="s">
        <v>46</v>
      </c>
      <c r="M270" s="199"/>
      <c r="N270" s="200" t="e">
        <f>M270*#REF!</f>
        <v>#REF!</v>
      </c>
      <c r="O270" s="200">
        <v>0</v>
      </c>
      <c r="P270" s="200" t="e">
        <f>O270*#REF!</f>
        <v>#REF!</v>
      </c>
      <c r="Q270" s="200">
        <v>0</v>
      </c>
      <c r="R270" s="201" t="e">
        <f>Q270*#REF!</f>
        <v>#REF!</v>
      </c>
      <c r="S270" s="138"/>
      <c r="T270" s="138"/>
      <c r="U270" s="138"/>
      <c r="V270" s="138"/>
      <c r="W270" s="138"/>
      <c r="X270" s="138"/>
      <c r="Y270" s="138"/>
      <c r="Z270" s="138"/>
      <c r="AA270" s="138"/>
      <c r="AB270" s="138"/>
      <c r="AC270" s="138"/>
      <c r="AP270" s="202" t="s">
        <v>22</v>
      </c>
      <c r="AR270" s="202" t="s">
        <v>119</v>
      </c>
      <c r="AS270" s="202" t="s">
        <v>83</v>
      </c>
      <c r="AW270" s="129" t="s">
        <v>125</v>
      </c>
      <c r="BC270" s="203" t="e">
        <f>IF(L270="základní",#REF!,0)</f>
        <v>#REF!</v>
      </c>
      <c r="BD270" s="203">
        <f>IF(L270="snížená",#REF!,0)</f>
        <v>0</v>
      </c>
      <c r="BE270" s="203">
        <f>IF(L270="zákl. přenesená",#REF!,0)</f>
        <v>0</v>
      </c>
      <c r="BF270" s="203">
        <f>IF(L270="sníž. přenesená",#REF!,0)</f>
        <v>0</v>
      </c>
      <c r="BG270" s="203">
        <f>IF(L270="nulová",#REF!,0)</f>
        <v>0</v>
      </c>
      <c r="BH270" s="129" t="s">
        <v>22</v>
      </c>
      <c r="BI270" s="203" t="e">
        <f>ROUND(H270*#REF!,2)</f>
        <v>#REF!</v>
      </c>
      <c r="BJ270" s="129" t="s">
        <v>22</v>
      </c>
      <c r="BK270" s="202" t="s">
        <v>848</v>
      </c>
    </row>
    <row r="271" spans="1:63" s="142" customFormat="1" ht="24" customHeight="1">
      <c r="A271" s="138"/>
      <c r="B271" s="139"/>
      <c r="C271" s="193" t="s">
        <v>849</v>
      </c>
      <c r="D271" s="193" t="s">
        <v>119</v>
      </c>
      <c r="E271" s="194" t="s">
        <v>850</v>
      </c>
      <c r="F271" s="195" t="s">
        <v>851</v>
      </c>
      <c r="G271" s="196" t="s">
        <v>154</v>
      </c>
      <c r="H271" s="82"/>
      <c r="I271" s="195" t="s">
        <v>123</v>
      </c>
      <c r="J271" s="139"/>
      <c r="K271" s="197" t="s">
        <v>3</v>
      </c>
      <c r="L271" s="198" t="s">
        <v>46</v>
      </c>
      <c r="M271" s="199"/>
      <c r="N271" s="200" t="e">
        <f>M271*#REF!</f>
        <v>#REF!</v>
      </c>
      <c r="O271" s="200">
        <v>0</v>
      </c>
      <c r="P271" s="200" t="e">
        <f>O271*#REF!</f>
        <v>#REF!</v>
      </c>
      <c r="Q271" s="200">
        <v>0</v>
      </c>
      <c r="R271" s="201" t="e">
        <f>Q271*#REF!</f>
        <v>#REF!</v>
      </c>
      <c r="S271" s="138"/>
      <c r="T271" s="138"/>
      <c r="U271" s="138"/>
      <c r="V271" s="138"/>
      <c r="W271" s="138"/>
      <c r="X271" s="138"/>
      <c r="Y271" s="138"/>
      <c r="Z271" s="138"/>
      <c r="AA271" s="138"/>
      <c r="AB271" s="138"/>
      <c r="AC271" s="138"/>
      <c r="AP271" s="202" t="s">
        <v>22</v>
      </c>
      <c r="AR271" s="202" t="s">
        <v>119</v>
      </c>
      <c r="AS271" s="202" t="s">
        <v>83</v>
      </c>
      <c r="AW271" s="129" t="s">
        <v>125</v>
      </c>
      <c r="BC271" s="203" t="e">
        <f>IF(L271="základní",#REF!,0)</f>
        <v>#REF!</v>
      </c>
      <c r="BD271" s="203">
        <f>IF(L271="snížená",#REF!,0)</f>
        <v>0</v>
      </c>
      <c r="BE271" s="203">
        <f>IF(L271="zákl. přenesená",#REF!,0)</f>
        <v>0</v>
      </c>
      <c r="BF271" s="203">
        <f>IF(L271="sníž. přenesená",#REF!,0)</f>
        <v>0</v>
      </c>
      <c r="BG271" s="203">
        <f>IF(L271="nulová",#REF!,0)</f>
        <v>0</v>
      </c>
      <c r="BH271" s="129" t="s">
        <v>22</v>
      </c>
      <c r="BI271" s="203" t="e">
        <f>ROUND(H271*#REF!,2)</f>
        <v>#REF!</v>
      </c>
      <c r="BJ271" s="129" t="s">
        <v>22</v>
      </c>
      <c r="BK271" s="202" t="s">
        <v>852</v>
      </c>
    </row>
    <row r="272" spans="1:63" s="142" customFormat="1" ht="24" customHeight="1">
      <c r="A272" s="138"/>
      <c r="B272" s="139"/>
      <c r="C272" s="193" t="s">
        <v>853</v>
      </c>
      <c r="D272" s="193" t="s">
        <v>119</v>
      </c>
      <c r="E272" s="194" t="s">
        <v>854</v>
      </c>
      <c r="F272" s="195" t="s">
        <v>855</v>
      </c>
      <c r="G272" s="196" t="s">
        <v>154</v>
      </c>
      <c r="H272" s="82"/>
      <c r="I272" s="195" t="s">
        <v>123</v>
      </c>
      <c r="J272" s="139"/>
      <c r="K272" s="197" t="s">
        <v>3</v>
      </c>
      <c r="L272" s="198" t="s">
        <v>46</v>
      </c>
      <c r="M272" s="199"/>
      <c r="N272" s="200" t="e">
        <f>M272*#REF!</f>
        <v>#REF!</v>
      </c>
      <c r="O272" s="200">
        <v>0</v>
      </c>
      <c r="P272" s="200" t="e">
        <f>O272*#REF!</f>
        <v>#REF!</v>
      </c>
      <c r="Q272" s="200">
        <v>0</v>
      </c>
      <c r="R272" s="201" t="e">
        <f>Q272*#REF!</f>
        <v>#REF!</v>
      </c>
      <c r="S272" s="138"/>
      <c r="T272" s="138"/>
      <c r="U272" s="138"/>
      <c r="V272" s="138"/>
      <c r="W272" s="138"/>
      <c r="X272" s="138"/>
      <c r="Y272" s="138"/>
      <c r="Z272" s="138"/>
      <c r="AA272" s="138"/>
      <c r="AB272" s="138"/>
      <c r="AC272" s="138"/>
      <c r="AP272" s="202" t="s">
        <v>22</v>
      </c>
      <c r="AR272" s="202" t="s">
        <v>119</v>
      </c>
      <c r="AS272" s="202" t="s">
        <v>83</v>
      </c>
      <c r="AW272" s="129" t="s">
        <v>125</v>
      </c>
      <c r="BC272" s="203" t="e">
        <f>IF(L272="základní",#REF!,0)</f>
        <v>#REF!</v>
      </c>
      <c r="BD272" s="203">
        <f>IF(L272="snížená",#REF!,0)</f>
        <v>0</v>
      </c>
      <c r="BE272" s="203">
        <f>IF(L272="zákl. přenesená",#REF!,0)</f>
        <v>0</v>
      </c>
      <c r="BF272" s="203">
        <f>IF(L272="sníž. přenesená",#REF!,0)</f>
        <v>0</v>
      </c>
      <c r="BG272" s="203">
        <f>IF(L272="nulová",#REF!,0)</f>
        <v>0</v>
      </c>
      <c r="BH272" s="129" t="s">
        <v>22</v>
      </c>
      <c r="BI272" s="203" t="e">
        <f>ROUND(H272*#REF!,2)</f>
        <v>#REF!</v>
      </c>
      <c r="BJ272" s="129" t="s">
        <v>22</v>
      </c>
      <c r="BK272" s="202" t="s">
        <v>856</v>
      </c>
    </row>
    <row r="273" spans="1:63" s="211" customFormat="1" ht="25.9" customHeight="1">
      <c r="B273" s="212"/>
      <c r="D273" s="213" t="s">
        <v>74</v>
      </c>
      <c r="E273" s="214" t="s">
        <v>857</v>
      </c>
      <c r="F273" s="214" t="s">
        <v>858</v>
      </c>
      <c r="J273" s="212"/>
      <c r="K273" s="215"/>
      <c r="L273" s="216"/>
      <c r="M273" s="216"/>
      <c r="N273" s="217" t="e">
        <f>SUM(N274:N323)</f>
        <v>#REF!</v>
      </c>
      <c r="O273" s="216"/>
      <c r="P273" s="217" t="e">
        <f>SUM(P274:P323)</f>
        <v>#REF!</v>
      </c>
      <c r="Q273" s="216"/>
      <c r="R273" s="218" t="e">
        <f>SUM(R274:R323)</f>
        <v>#REF!</v>
      </c>
      <c r="AP273" s="213" t="s">
        <v>124</v>
      </c>
      <c r="AR273" s="219" t="s">
        <v>74</v>
      </c>
      <c r="AS273" s="219" t="s">
        <v>75</v>
      </c>
      <c r="AW273" s="213" t="s">
        <v>125</v>
      </c>
      <c r="BI273" s="220" t="e">
        <f>SUM(BI274:BI323)</f>
        <v>#REF!</v>
      </c>
    </row>
    <row r="274" spans="1:63" s="142" customFormat="1" ht="36" customHeight="1">
      <c r="A274" s="138"/>
      <c r="B274" s="139"/>
      <c r="C274" s="193" t="s">
        <v>859</v>
      </c>
      <c r="D274" s="193" t="s">
        <v>119</v>
      </c>
      <c r="E274" s="194" t="s">
        <v>860</v>
      </c>
      <c r="F274" s="195" t="s">
        <v>861</v>
      </c>
      <c r="G274" s="196" t="s">
        <v>122</v>
      </c>
      <c r="H274" s="82"/>
      <c r="I274" s="195" t="s">
        <v>123</v>
      </c>
      <c r="J274" s="139"/>
      <c r="K274" s="197" t="s">
        <v>3</v>
      </c>
      <c r="L274" s="198" t="s">
        <v>46</v>
      </c>
      <c r="M274" s="199"/>
      <c r="N274" s="200" t="e">
        <f>M274*#REF!</f>
        <v>#REF!</v>
      </c>
      <c r="O274" s="200">
        <v>0</v>
      </c>
      <c r="P274" s="200" t="e">
        <f>O274*#REF!</f>
        <v>#REF!</v>
      </c>
      <c r="Q274" s="200">
        <v>0</v>
      </c>
      <c r="R274" s="201" t="e">
        <f>Q274*#REF!</f>
        <v>#REF!</v>
      </c>
      <c r="S274" s="138"/>
      <c r="T274" s="138"/>
      <c r="U274" s="138"/>
      <c r="V274" s="138"/>
      <c r="W274" s="138"/>
      <c r="X274" s="138"/>
      <c r="Y274" s="138"/>
      <c r="Z274" s="138"/>
      <c r="AA274" s="138"/>
      <c r="AB274" s="138"/>
      <c r="AC274" s="138"/>
      <c r="AP274" s="202" t="s">
        <v>22</v>
      </c>
      <c r="AR274" s="202" t="s">
        <v>119</v>
      </c>
      <c r="AS274" s="202" t="s">
        <v>22</v>
      </c>
      <c r="AW274" s="129" t="s">
        <v>125</v>
      </c>
      <c r="BC274" s="203" t="e">
        <f>IF(L274="základní",#REF!,0)</f>
        <v>#REF!</v>
      </c>
      <c r="BD274" s="203">
        <f>IF(L274="snížená",#REF!,0)</f>
        <v>0</v>
      </c>
      <c r="BE274" s="203">
        <f>IF(L274="zákl. přenesená",#REF!,0)</f>
        <v>0</v>
      </c>
      <c r="BF274" s="203">
        <f>IF(L274="sníž. přenesená",#REF!,0)</f>
        <v>0</v>
      </c>
      <c r="BG274" s="203">
        <f>IF(L274="nulová",#REF!,0)</f>
        <v>0</v>
      </c>
      <c r="BH274" s="129" t="s">
        <v>22</v>
      </c>
      <c r="BI274" s="203" t="e">
        <f>ROUND(H274*#REF!,2)</f>
        <v>#REF!</v>
      </c>
      <c r="BJ274" s="129" t="s">
        <v>22</v>
      </c>
      <c r="BK274" s="202" t="s">
        <v>862</v>
      </c>
    </row>
    <row r="275" spans="1:63" s="142" customFormat="1" ht="36" customHeight="1">
      <c r="A275" s="138"/>
      <c r="B275" s="139"/>
      <c r="C275" s="193" t="s">
        <v>863</v>
      </c>
      <c r="D275" s="193" t="s">
        <v>119</v>
      </c>
      <c r="E275" s="194" t="s">
        <v>864</v>
      </c>
      <c r="F275" s="195" t="s">
        <v>865</v>
      </c>
      <c r="G275" s="196" t="s">
        <v>122</v>
      </c>
      <c r="H275" s="82"/>
      <c r="I275" s="195" t="s">
        <v>123</v>
      </c>
      <c r="J275" s="139"/>
      <c r="K275" s="197" t="s">
        <v>3</v>
      </c>
      <c r="L275" s="198" t="s">
        <v>46</v>
      </c>
      <c r="M275" s="199"/>
      <c r="N275" s="200" t="e">
        <f>M275*#REF!</f>
        <v>#REF!</v>
      </c>
      <c r="O275" s="200">
        <v>0</v>
      </c>
      <c r="P275" s="200" t="e">
        <f>O275*#REF!</f>
        <v>#REF!</v>
      </c>
      <c r="Q275" s="200">
        <v>0</v>
      </c>
      <c r="R275" s="201" t="e">
        <f>Q275*#REF!</f>
        <v>#REF!</v>
      </c>
      <c r="S275" s="138"/>
      <c r="T275" s="138"/>
      <c r="U275" s="138"/>
      <c r="V275" s="138"/>
      <c r="W275" s="138"/>
      <c r="X275" s="138"/>
      <c r="Y275" s="138"/>
      <c r="Z275" s="138"/>
      <c r="AA275" s="138"/>
      <c r="AB275" s="138"/>
      <c r="AC275" s="138"/>
      <c r="AP275" s="202" t="s">
        <v>22</v>
      </c>
      <c r="AR275" s="202" t="s">
        <v>119</v>
      </c>
      <c r="AS275" s="202" t="s">
        <v>22</v>
      </c>
      <c r="AW275" s="129" t="s">
        <v>125</v>
      </c>
      <c r="BC275" s="203" t="e">
        <f>IF(L275="základní",#REF!,0)</f>
        <v>#REF!</v>
      </c>
      <c r="BD275" s="203">
        <f>IF(L275="snížená",#REF!,0)</f>
        <v>0</v>
      </c>
      <c r="BE275" s="203">
        <f>IF(L275="zákl. přenesená",#REF!,0)</f>
        <v>0</v>
      </c>
      <c r="BF275" s="203">
        <f>IF(L275="sníž. přenesená",#REF!,0)</f>
        <v>0</v>
      </c>
      <c r="BG275" s="203">
        <f>IF(L275="nulová",#REF!,0)</f>
        <v>0</v>
      </c>
      <c r="BH275" s="129" t="s">
        <v>22</v>
      </c>
      <c r="BI275" s="203" t="e">
        <f>ROUND(H275*#REF!,2)</f>
        <v>#REF!</v>
      </c>
      <c r="BJ275" s="129" t="s">
        <v>22</v>
      </c>
      <c r="BK275" s="202" t="s">
        <v>866</v>
      </c>
    </row>
    <row r="276" spans="1:63" s="142" customFormat="1" ht="24" customHeight="1">
      <c r="A276" s="138"/>
      <c r="B276" s="139"/>
      <c r="C276" s="193" t="s">
        <v>867</v>
      </c>
      <c r="D276" s="193" t="s">
        <v>119</v>
      </c>
      <c r="E276" s="194" t="s">
        <v>868</v>
      </c>
      <c r="F276" s="195" t="s">
        <v>869</v>
      </c>
      <c r="G276" s="196" t="s">
        <v>122</v>
      </c>
      <c r="H276" s="82"/>
      <c r="I276" s="195" t="s">
        <v>123</v>
      </c>
      <c r="J276" s="139"/>
      <c r="K276" s="197" t="s">
        <v>3</v>
      </c>
      <c r="L276" s="198" t="s">
        <v>46</v>
      </c>
      <c r="M276" s="199"/>
      <c r="N276" s="200" t="e">
        <f>M276*#REF!</f>
        <v>#REF!</v>
      </c>
      <c r="O276" s="200">
        <v>0</v>
      </c>
      <c r="P276" s="200" t="e">
        <f>O276*#REF!</f>
        <v>#REF!</v>
      </c>
      <c r="Q276" s="200">
        <v>0</v>
      </c>
      <c r="R276" s="201" t="e">
        <f>Q276*#REF!</f>
        <v>#REF!</v>
      </c>
      <c r="S276" s="138"/>
      <c r="T276" s="138"/>
      <c r="U276" s="138"/>
      <c r="V276" s="138"/>
      <c r="W276" s="138"/>
      <c r="X276" s="138"/>
      <c r="Y276" s="138"/>
      <c r="Z276" s="138"/>
      <c r="AA276" s="138"/>
      <c r="AB276" s="138"/>
      <c r="AC276" s="138"/>
      <c r="AP276" s="202" t="s">
        <v>870</v>
      </c>
      <c r="AR276" s="202" t="s">
        <v>119</v>
      </c>
      <c r="AS276" s="202" t="s">
        <v>22</v>
      </c>
      <c r="AW276" s="129" t="s">
        <v>125</v>
      </c>
      <c r="BC276" s="203" t="e">
        <f>IF(L276="základní",#REF!,0)</f>
        <v>#REF!</v>
      </c>
      <c r="BD276" s="203">
        <f>IF(L276="snížená",#REF!,0)</f>
        <v>0</v>
      </c>
      <c r="BE276" s="203">
        <f>IF(L276="zákl. přenesená",#REF!,0)</f>
        <v>0</v>
      </c>
      <c r="BF276" s="203">
        <f>IF(L276="sníž. přenesená",#REF!,0)</f>
        <v>0</v>
      </c>
      <c r="BG276" s="203">
        <f>IF(L276="nulová",#REF!,0)</f>
        <v>0</v>
      </c>
      <c r="BH276" s="129" t="s">
        <v>22</v>
      </c>
      <c r="BI276" s="203" t="e">
        <f>ROUND(H276*#REF!,2)</f>
        <v>#REF!</v>
      </c>
      <c r="BJ276" s="129" t="s">
        <v>870</v>
      </c>
      <c r="BK276" s="202" t="s">
        <v>871</v>
      </c>
    </row>
    <row r="277" spans="1:63" s="142" customFormat="1" ht="36" customHeight="1">
      <c r="A277" s="138"/>
      <c r="B277" s="139"/>
      <c r="C277" s="193" t="s">
        <v>872</v>
      </c>
      <c r="D277" s="193" t="s">
        <v>119</v>
      </c>
      <c r="E277" s="194" t="s">
        <v>873</v>
      </c>
      <c r="F277" s="195" t="s">
        <v>874</v>
      </c>
      <c r="G277" s="196" t="s">
        <v>122</v>
      </c>
      <c r="H277" s="82"/>
      <c r="I277" s="195" t="s">
        <v>123</v>
      </c>
      <c r="J277" s="139"/>
      <c r="K277" s="197" t="s">
        <v>3</v>
      </c>
      <c r="L277" s="198" t="s">
        <v>46</v>
      </c>
      <c r="M277" s="199"/>
      <c r="N277" s="200" t="e">
        <f>M277*#REF!</f>
        <v>#REF!</v>
      </c>
      <c r="O277" s="200">
        <v>0</v>
      </c>
      <c r="P277" s="200" t="e">
        <f>O277*#REF!</f>
        <v>#REF!</v>
      </c>
      <c r="Q277" s="200">
        <v>0</v>
      </c>
      <c r="R277" s="201" t="e">
        <f>Q277*#REF!</f>
        <v>#REF!</v>
      </c>
      <c r="S277" s="138"/>
      <c r="T277" s="138"/>
      <c r="U277" s="138"/>
      <c r="V277" s="138"/>
      <c r="W277" s="138"/>
      <c r="X277" s="138"/>
      <c r="Y277" s="138"/>
      <c r="Z277" s="138"/>
      <c r="AA277" s="138"/>
      <c r="AB277" s="138"/>
      <c r="AC277" s="138"/>
      <c r="AP277" s="202" t="s">
        <v>22</v>
      </c>
      <c r="AR277" s="202" t="s">
        <v>119</v>
      </c>
      <c r="AS277" s="202" t="s">
        <v>22</v>
      </c>
      <c r="AW277" s="129" t="s">
        <v>125</v>
      </c>
      <c r="BC277" s="203" t="e">
        <f>IF(L277="základní",#REF!,0)</f>
        <v>#REF!</v>
      </c>
      <c r="BD277" s="203">
        <f>IF(L277="snížená",#REF!,0)</f>
        <v>0</v>
      </c>
      <c r="BE277" s="203">
        <f>IF(L277="zákl. přenesená",#REF!,0)</f>
        <v>0</v>
      </c>
      <c r="BF277" s="203">
        <f>IF(L277="sníž. přenesená",#REF!,0)</f>
        <v>0</v>
      </c>
      <c r="BG277" s="203">
        <f>IF(L277="nulová",#REF!,0)</f>
        <v>0</v>
      </c>
      <c r="BH277" s="129" t="s">
        <v>22</v>
      </c>
      <c r="BI277" s="203" t="e">
        <f>ROUND(H277*#REF!,2)</f>
        <v>#REF!</v>
      </c>
      <c r="BJ277" s="129" t="s">
        <v>22</v>
      </c>
      <c r="BK277" s="202" t="s">
        <v>875</v>
      </c>
    </row>
    <row r="278" spans="1:63" s="142" customFormat="1" ht="36" customHeight="1">
      <c r="A278" s="138"/>
      <c r="B278" s="139"/>
      <c r="C278" s="193" t="s">
        <v>876</v>
      </c>
      <c r="D278" s="193" t="s">
        <v>119</v>
      </c>
      <c r="E278" s="194" t="s">
        <v>877</v>
      </c>
      <c r="F278" s="195" t="s">
        <v>878</v>
      </c>
      <c r="G278" s="196" t="s">
        <v>122</v>
      </c>
      <c r="H278" s="82"/>
      <c r="I278" s="195" t="s">
        <v>123</v>
      </c>
      <c r="J278" s="139"/>
      <c r="K278" s="197" t="s">
        <v>3</v>
      </c>
      <c r="L278" s="198" t="s">
        <v>46</v>
      </c>
      <c r="M278" s="199"/>
      <c r="N278" s="200" t="e">
        <f>M278*#REF!</f>
        <v>#REF!</v>
      </c>
      <c r="O278" s="200">
        <v>0</v>
      </c>
      <c r="P278" s="200" t="e">
        <f>O278*#REF!</f>
        <v>#REF!</v>
      </c>
      <c r="Q278" s="200">
        <v>0</v>
      </c>
      <c r="R278" s="201" t="e">
        <f>Q278*#REF!</f>
        <v>#REF!</v>
      </c>
      <c r="S278" s="138"/>
      <c r="T278" s="138"/>
      <c r="U278" s="138"/>
      <c r="V278" s="138"/>
      <c r="W278" s="138"/>
      <c r="X278" s="138"/>
      <c r="Y278" s="138"/>
      <c r="Z278" s="138"/>
      <c r="AA278" s="138"/>
      <c r="AB278" s="138"/>
      <c r="AC278" s="138"/>
      <c r="AP278" s="202" t="s">
        <v>22</v>
      </c>
      <c r="AR278" s="202" t="s">
        <v>119</v>
      </c>
      <c r="AS278" s="202" t="s">
        <v>22</v>
      </c>
      <c r="AW278" s="129" t="s">
        <v>125</v>
      </c>
      <c r="BC278" s="203" t="e">
        <f>IF(L278="základní",#REF!,0)</f>
        <v>#REF!</v>
      </c>
      <c r="BD278" s="203">
        <f>IF(L278="snížená",#REF!,0)</f>
        <v>0</v>
      </c>
      <c r="BE278" s="203">
        <f>IF(L278="zákl. přenesená",#REF!,0)</f>
        <v>0</v>
      </c>
      <c r="BF278" s="203">
        <f>IF(L278="sníž. přenesená",#REF!,0)</f>
        <v>0</v>
      </c>
      <c r="BG278" s="203">
        <f>IF(L278="nulová",#REF!,0)</f>
        <v>0</v>
      </c>
      <c r="BH278" s="129" t="s">
        <v>22</v>
      </c>
      <c r="BI278" s="203" t="e">
        <f>ROUND(H278*#REF!,2)</f>
        <v>#REF!</v>
      </c>
      <c r="BJ278" s="129" t="s">
        <v>22</v>
      </c>
      <c r="BK278" s="202" t="s">
        <v>879</v>
      </c>
    </row>
    <row r="279" spans="1:63" s="142" customFormat="1" ht="36" customHeight="1">
      <c r="A279" s="138"/>
      <c r="B279" s="139"/>
      <c r="C279" s="193" t="s">
        <v>880</v>
      </c>
      <c r="D279" s="193" t="s">
        <v>119</v>
      </c>
      <c r="E279" s="194" t="s">
        <v>881</v>
      </c>
      <c r="F279" s="195" t="s">
        <v>882</v>
      </c>
      <c r="G279" s="196" t="s">
        <v>122</v>
      </c>
      <c r="H279" s="82"/>
      <c r="I279" s="195" t="s">
        <v>123</v>
      </c>
      <c r="J279" s="139"/>
      <c r="K279" s="197" t="s">
        <v>3</v>
      </c>
      <c r="L279" s="198" t="s">
        <v>46</v>
      </c>
      <c r="M279" s="199"/>
      <c r="N279" s="200" t="e">
        <f>M279*#REF!</f>
        <v>#REF!</v>
      </c>
      <c r="O279" s="200">
        <v>0</v>
      </c>
      <c r="P279" s="200" t="e">
        <f>O279*#REF!</f>
        <v>#REF!</v>
      </c>
      <c r="Q279" s="200">
        <v>0</v>
      </c>
      <c r="R279" s="201" t="e">
        <f>Q279*#REF!</f>
        <v>#REF!</v>
      </c>
      <c r="S279" s="138"/>
      <c r="T279" s="138"/>
      <c r="U279" s="138"/>
      <c r="V279" s="138"/>
      <c r="W279" s="138"/>
      <c r="X279" s="138"/>
      <c r="Y279" s="138"/>
      <c r="Z279" s="138"/>
      <c r="AA279" s="138"/>
      <c r="AB279" s="138"/>
      <c r="AC279" s="138"/>
      <c r="AP279" s="202" t="s">
        <v>22</v>
      </c>
      <c r="AR279" s="202" t="s">
        <v>119</v>
      </c>
      <c r="AS279" s="202" t="s">
        <v>22</v>
      </c>
      <c r="AW279" s="129" t="s">
        <v>125</v>
      </c>
      <c r="BC279" s="203" t="e">
        <f>IF(L279="základní",#REF!,0)</f>
        <v>#REF!</v>
      </c>
      <c r="BD279" s="203">
        <f>IF(L279="snížená",#REF!,0)</f>
        <v>0</v>
      </c>
      <c r="BE279" s="203">
        <f>IF(L279="zákl. přenesená",#REF!,0)</f>
        <v>0</v>
      </c>
      <c r="BF279" s="203">
        <f>IF(L279="sníž. přenesená",#REF!,0)</f>
        <v>0</v>
      </c>
      <c r="BG279" s="203">
        <f>IF(L279="nulová",#REF!,0)</f>
        <v>0</v>
      </c>
      <c r="BH279" s="129" t="s">
        <v>22</v>
      </c>
      <c r="BI279" s="203" t="e">
        <f>ROUND(H279*#REF!,2)</f>
        <v>#REF!</v>
      </c>
      <c r="BJ279" s="129" t="s">
        <v>22</v>
      </c>
      <c r="BK279" s="202" t="s">
        <v>883</v>
      </c>
    </row>
    <row r="280" spans="1:63" s="142" customFormat="1" ht="36" customHeight="1">
      <c r="A280" s="138"/>
      <c r="B280" s="139"/>
      <c r="C280" s="193" t="s">
        <v>884</v>
      </c>
      <c r="D280" s="193" t="s">
        <v>119</v>
      </c>
      <c r="E280" s="194" t="s">
        <v>885</v>
      </c>
      <c r="F280" s="195" t="s">
        <v>886</v>
      </c>
      <c r="G280" s="196" t="s">
        <v>122</v>
      </c>
      <c r="H280" s="82"/>
      <c r="I280" s="195" t="s">
        <v>123</v>
      </c>
      <c r="J280" s="139"/>
      <c r="K280" s="197" t="s">
        <v>3</v>
      </c>
      <c r="L280" s="198" t="s">
        <v>46</v>
      </c>
      <c r="M280" s="199"/>
      <c r="N280" s="200" t="e">
        <f>M280*#REF!</f>
        <v>#REF!</v>
      </c>
      <c r="O280" s="200">
        <v>0</v>
      </c>
      <c r="P280" s="200" t="e">
        <f>O280*#REF!</f>
        <v>#REF!</v>
      </c>
      <c r="Q280" s="200">
        <v>0</v>
      </c>
      <c r="R280" s="201" t="e">
        <f>Q280*#REF!</f>
        <v>#REF!</v>
      </c>
      <c r="S280" s="138"/>
      <c r="T280" s="138"/>
      <c r="U280" s="138"/>
      <c r="V280" s="138"/>
      <c r="W280" s="138"/>
      <c r="X280" s="138"/>
      <c r="Y280" s="138"/>
      <c r="Z280" s="138"/>
      <c r="AA280" s="138"/>
      <c r="AB280" s="138"/>
      <c r="AC280" s="138"/>
      <c r="AP280" s="202" t="s">
        <v>22</v>
      </c>
      <c r="AR280" s="202" t="s">
        <v>119</v>
      </c>
      <c r="AS280" s="202" t="s">
        <v>22</v>
      </c>
      <c r="AW280" s="129" t="s">
        <v>125</v>
      </c>
      <c r="BC280" s="203" t="e">
        <f>IF(L280="základní",#REF!,0)</f>
        <v>#REF!</v>
      </c>
      <c r="BD280" s="203">
        <f>IF(L280="snížená",#REF!,0)</f>
        <v>0</v>
      </c>
      <c r="BE280" s="203">
        <f>IF(L280="zákl. přenesená",#REF!,0)</f>
        <v>0</v>
      </c>
      <c r="BF280" s="203">
        <f>IF(L280="sníž. přenesená",#REF!,0)</f>
        <v>0</v>
      </c>
      <c r="BG280" s="203">
        <f>IF(L280="nulová",#REF!,0)</f>
        <v>0</v>
      </c>
      <c r="BH280" s="129" t="s">
        <v>22</v>
      </c>
      <c r="BI280" s="203" t="e">
        <f>ROUND(H280*#REF!,2)</f>
        <v>#REF!</v>
      </c>
      <c r="BJ280" s="129" t="s">
        <v>22</v>
      </c>
      <c r="BK280" s="202" t="s">
        <v>887</v>
      </c>
    </row>
    <row r="281" spans="1:63" s="142" customFormat="1" ht="36" customHeight="1">
      <c r="A281" s="138"/>
      <c r="B281" s="139"/>
      <c r="C281" s="193" t="s">
        <v>888</v>
      </c>
      <c r="D281" s="193" t="s">
        <v>119</v>
      </c>
      <c r="E281" s="194" t="s">
        <v>889</v>
      </c>
      <c r="F281" s="195" t="s">
        <v>890</v>
      </c>
      <c r="G281" s="196" t="s">
        <v>122</v>
      </c>
      <c r="H281" s="82"/>
      <c r="I281" s="195" t="s">
        <v>123</v>
      </c>
      <c r="J281" s="139"/>
      <c r="K281" s="197" t="s">
        <v>3</v>
      </c>
      <c r="L281" s="198" t="s">
        <v>46</v>
      </c>
      <c r="M281" s="199"/>
      <c r="N281" s="200" t="e">
        <f>M281*#REF!</f>
        <v>#REF!</v>
      </c>
      <c r="O281" s="200">
        <v>0</v>
      </c>
      <c r="P281" s="200" t="e">
        <f>O281*#REF!</f>
        <v>#REF!</v>
      </c>
      <c r="Q281" s="200">
        <v>0</v>
      </c>
      <c r="R281" s="201" t="e">
        <f>Q281*#REF!</f>
        <v>#REF!</v>
      </c>
      <c r="S281" s="138"/>
      <c r="T281" s="138"/>
      <c r="U281" s="138"/>
      <c r="V281" s="138"/>
      <c r="W281" s="138"/>
      <c r="X281" s="138"/>
      <c r="Y281" s="138"/>
      <c r="Z281" s="138"/>
      <c r="AA281" s="138"/>
      <c r="AB281" s="138"/>
      <c r="AC281" s="138"/>
      <c r="AP281" s="202" t="s">
        <v>22</v>
      </c>
      <c r="AR281" s="202" t="s">
        <v>119</v>
      </c>
      <c r="AS281" s="202" t="s">
        <v>22</v>
      </c>
      <c r="AW281" s="129" t="s">
        <v>125</v>
      </c>
      <c r="BC281" s="203" t="e">
        <f>IF(L281="základní",#REF!,0)</f>
        <v>#REF!</v>
      </c>
      <c r="BD281" s="203">
        <f>IF(L281="snížená",#REF!,0)</f>
        <v>0</v>
      </c>
      <c r="BE281" s="203">
        <f>IF(L281="zákl. přenesená",#REF!,0)</f>
        <v>0</v>
      </c>
      <c r="BF281" s="203">
        <f>IF(L281="sníž. přenesená",#REF!,0)</f>
        <v>0</v>
      </c>
      <c r="BG281" s="203">
        <f>IF(L281="nulová",#REF!,0)</f>
        <v>0</v>
      </c>
      <c r="BH281" s="129" t="s">
        <v>22</v>
      </c>
      <c r="BI281" s="203" t="e">
        <f>ROUND(H281*#REF!,2)</f>
        <v>#REF!</v>
      </c>
      <c r="BJ281" s="129" t="s">
        <v>22</v>
      </c>
      <c r="BK281" s="202" t="s">
        <v>891</v>
      </c>
    </row>
    <row r="282" spans="1:63" s="142" customFormat="1" ht="36" customHeight="1">
      <c r="A282" s="138"/>
      <c r="B282" s="139"/>
      <c r="C282" s="193" t="s">
        <v>892</v>
      </c>
      <c r="D282" s="193" t="s">
        <v>119</v>
      </c>
      <c r="E282" s="194" t="s">
        <v>893</v>
      </c>
      <c r="F282" s="195" t="s">
        <v>894</v>
      </c>
      <c r="G282" s="196" t="s">
        <v>122</v>
      </c>
      <c r="H282" s="82"/>
      <c r="I282" s="195" t="s">
        <v>123</v>
      </c>
      <c r="J282" s="139"/>
      <c r="K282" s="197" t="s">
        <v>3</v>
      </c>
      <c r="L282" s="198" t="s">
        <v>46</v>
      </c>
      <c r="M282" s="199"/>
      <c r="N282" s="200" t="e">
        <f>M282*#REF!</f>
        <v>#REF!</v>
      </c>
      <c r="O282" s="200">
        <v>0</v>
      </c>
      <c r="P282" s="200" t="e">
        <f>O282*#REF!</f>
        <v>#REF!</v>
      </c>
      <c r="Q282" s="200">
        <v>0</v>
      </c>
      <c r="R282" s="201" t="e">
        <f>Q282*#REF!</f>
        <v>#REF!</v>
      </c>
      <c r="S282" s="138"/>
      <c r="T282" s="138"/>
      <c r="U282" s="138"/>
      <c r="V282" s="138"/>
      <c r="W282" s="138"/>
      <c r="X282" s="138"/>
      <c r="Y282" s="138"/>
      <c r="Z282" s="138"/>
      <c r="AA282" s="138"/>
      <c r="AB282" s="138"/>
      <c r="AC282" s="138"/>
      <c r="AP282" s="202" t="s">
        <v>22</v>
      </c>
      <c r="AR282" s="202" t="s">
        <v>119</v>
      </c>
      <c r="AS282" s="202" t="s">
        <v>22</v>
      </c>
      <c r="AW282" s="129" t="s">
        <v>125</v>
      </c>
      <c r="BC282" s="203" t="e">
        <f>IF(L282="základní",#REF!,0)</f>
        <v>#REF!</v>
      </c>
      <c r="BD282" s="203">
        <f>IF(L282="snížená",#REF!,0)</f>
        <v>0</v>
      </c>
      <c r="BE282" s="203">
        <f>IF(L282="zákl. přenesená",#REF!,0)</f>
        <v>0</v>
      </c>
      <c r="BF282" s="203">
        <f>IF(L282="sníž. přenesená",#REF!,0)</f>
        <v>0</v>
      </c>
      <c r="BG282" s="203">
        <f>IF(L282="nulová",#REF!,0)</f>
        <v>0</v>
      </c>
      <c r="BH282" s="129" t="s">
        <v>22</v>
      </c>
      <c r="BI282" s="203" t="e">
        <f>ROUND(H282*#REF!,2)</f>
        <v>#REF!</v>
      </c>
      <c r="BJ282" s="129" t="s">
        <v>22</v>
      </c>
      <c r="BK282" s="202" t="s">
        <v>895</v>
      </c>
    </row>
    <row r="283" spans="1:63" s="142" customFormat="1" ht="24" customHeight="1">
      <c r="A283" s="138"/>
      <c r="B283" s="139"/>
      <c r="C283" s="193" t="s">
        <v>896</v>
      </c>
      <c r="D283" s="193" t="s">
        <v>119</v>
      </c>
      <c r="E283" s="194" t="s">
        <v>897</v>
      </c>
      <c r="F283" s="195" t="s">
        <v>898</v>
      </c>
      <c r="G283" s="196" t="s">
        <v>122</v>
      </c>
      <c r="H283" s="82"/>
      <c r="I283" s="195" t="s">
        <v>123</v>
      </c>
      <c r="J283" s="139"/>
      <c r="K283" s="197" t="s">
        <v>3</v>
      </c>
      <c r="L283" s="198" t="s">
        <v>46</v>
      </c>
      <c r="M283" s="199"/>
      <c r="N283" s="200" t="e">
        <f>M283*#REF!</f>
        <v>#REF!</v>
      </c>
      <c r="O283" s="200">
        <v>0</v>
      </c>
      <c r="P283" s="200" t="e">
        <f>O283*#REF!</f>
        <v>#REF!</v>
      </c>
      <c r="Q283" s="200">
        <v>0</v>
      </c>
      <c r="R283" s="201" t="e">
        <f>Q283*#REF!</f>
        <v>#REF!</v>
      </c>
      <c r="S283" s="138"/>
      <c r="T283" s="138"/>
      <c r="U283" s="138"/>
      <c r="V283" s="138"/>
      <c r="W283" s="138"/>
      <c r="X283" s="138"/>
      <c r="Y283" s="138"/>
      <c r="Z283" s="138"/>
      <c r="AA283" s="138"/>
      <c r="AB283" s="138"/>
      <c r="AC283" s="138"/>
      <c r="AP283" s="202" t="s">
        <v>22</v>
      </c>
      <c r="AR283" s="202" t="s">
        <v>119</v>
      </c>
      <c r="AS283" s="202" t="s">
        <v>22</v>
      </c>
      <c r="AW283" s="129" t="s">
        <v>125</v>
      </c>
      <c r="BC283" s="203" t="e">
        <f>IF(L283="základní",#REF!,0)</f>
        <v>#REF!</v>
      </c>
      <c r="BD283" s="203">
        <f>IF(L283="snížená",#REF!,0)</f>
        <v>0</v>
      </c>
      <c r="BE283" s="203">
        <f>IF(L283="zákl. přenesená",#REF!,0)</f>
        <v>0</v>
      </c>
      <c r="BF283" s="203">
        <f>IF(L283="sníž. přenesená",#REF!,0)</f>
        <v>0</v>
      </c>
      <c r="BG283" s="203">
        <f>IF(L283="nulová",#REF!,0)</f>
        <v>0</v>
      </c>
      <c r="BH283" s="129" t="s">
        <v>22</v>
      </c>
      <c r="BI283" s="203" t="e">
        <f>ROUND(H283*#REF!,2)</f>
        <v>#REF!</v>
      </c>
      <c r="BJ283" s="129" t="s">
        <v>22</v>
      </c>
      <c r="BK283" s="202" t="s">
        <v>899</v>
      </c>
    </row>
    <row r="284" spans="1:63" s="142" customFormat="1" ht="60" customHeight="1">
      <c r="A284" s="138"/>
      <c r="B284" s="139"/>
      <c r="C284" s="193" t="s">
        <v>900</v>
      </c>
      <c r="D284" s="193" t="s">
        <v>119</v>
      </c>
      <c r="E284" s="194" t="s">
        <v>901</v>
      </c>
      <c r="F284" s="195" t="s">
        <v>902</v>
      </c>
      <c r="G284" s="196" t="s">
        <v>122</v>
      </c>
      <c r="H284" s="82"/>
      <c r="I284" s="195" t="s">
        <v>123</v>
      </c>
      <c r="J284" s="139"/>
      <c r="K284" s="197" t="s">
        <v>3</v>
      </c>
      <c r="L284" s="198" t="s">
        <v>46</v>
      </c>
      <c r="M284" s="199"/>
      <c r="N284" s="200" t="e">
        <f>M284*#REF!</f>
        <v>#REF!</v>
      </c>
      <c r="O284" s="200">
        <v>0</v>
      </c>
      <c r="P284" s="200" t="e">
        <f>O284*#REF!</f>
        <v>#REF!</v>
      </c>
      <c r="Q284" s="200">
        <v>0</v>
      </c>
      <c r="R284" s="201" t="e">
        <f>Q284*#REF!</f>
        <v>#REF!</v>
      </c>
      <c r="S284" s="138"/>
      <c r="T284" s="138"/>
      <c r="U284" s="138"/>
      <c r="V284" s="138"/>
      <c r="W284" s="138"/>
      <c r="X284" s="138"/>
      <c r="Y284" s="138"/>
      <c r="Z284" s="138"/>
      <c r="AA284" s="138"/>
      <c r="AB284" s="138"/>
      <c r="AC284" s="138"/>
      <c r="AP284" s="202" t="s">
        <v>22</v>
      </c>
      <c r="AR284" s="202" t="s">
        <v>119</v>
      </c>
      <c r="AS284" s="202" t="s">
        <v>22</v>
      </c>
      <c r="AW284" s="129" t="s">
        <v>125</v>
      </c>
      <c r="BC284" s="203" t="e">
        <f>IF(L284="základní",#REF!,0)</f>
        <v>#REF!</v>
      </c>
      <c r="BD284" s="203">
        <f>IF(L284="snížená",#REF!,0)</f>
        <v>0</v>
      </c>
      <c r="BE284" s="203">
        <f>IF(L284="zákl. přenesená",#REF!,0)</f>
        <v>0</v>
      </c>
      <c r="BF284" s="203">
        <f>IF(L284="sníž. přenesená",#REF!,0)</f>
        <v>0</v>
      </c>
      <c r="BG284" s="203">
        <f>IF(L284="nulová",#REF!,0)</f>
        <v>0</v>
      </c>
      <c r="BH284" s="129" t="s">
        <v>22</v>
      </c>
      <c r="BI284" s="203" t="e">
        <f>ROUND(H284*#REF!,2)</f>
        <v>#REF!</v>
      </c>
      <c r="BJ284" s="129" t="s">
        <v>22</v>
      </c>
      <c r="BK284" s="202" t="s">
        <v>903</v>
      </c>
    </row>
    <row r="285" spans="1:63" s="142" customFormat="1" ht="24" customHeight="1">
      <c r="A285" s="138"/>
      <c r="B285" s="139"/>
      <c r="C285" s="193" t="s">
        <v>904</v>
      </c>
      <c r="D285" s="193" t="s">
        <v>119</v>
      </c>
      <c r="E285" s="194" t="s">
        <v>905</v>
      </c>
      <c r="F285" s="195" t="s">
        <v>906</v>
      </c>
      <c r="G285" s="196" t="s">
        <v>122</v>
      </c>
      <c r="H285" s="82"/>
      <c r="I285" s="195" t="s">
        <v>123</v>
      </c>
      <c r="J285" s="139"/>
      <c r="K285" s="197" t="s">
        <v>3</v>
      </c>
      <c r="L285" s="198" t="s">
        <v>46</v>
      </c>
      <c r="M285" s="199"/>
      <c r="N285" s="200" t="e">
        <f>M285*#REF!</f>
        <v>#REF!</v>
      </c>
      <c r="O285" s="200">
        <v>0</v>
      </c>
      <c r="P285" s="200" t="e">
        <f>O285*#REF!</f>
        <v>#REF!</v>
      </c>
      <c r="Q285" s="200">
        <v>0</v>
      </c>
      <c r="R285" s="201" t="e">
        <f>Q285*#REF!</f>
        <v>#REF!</v>
      </c>
      <c r="S285" s="138"/>
      <c r="T285" s="138"/>
      <c r="U285" s="138"/>
      <c r="V285" s="138"/>
      <c r="W285" s="138"/>
      <c r="X285" s="138"/>
      <c r="Y285" s="138"/>
      <c r="Z285" s="138"/>
      <c r="AA285" s="138"/>
      <c r="AB285" s="138"/>
      <c r="AC285" s="138"/>
      <c r="AP285" s="202" t="s">
        <v>22</v>
      </c>
      <c r="AR285" s="202" t="s">
        <v>119</v>
      </c>
      <c r="AS285" s="202" t="s">
        <v>22</v>
      </c>
      <c r="AW285" s="129" t="s">
        <v>125</v>
      </c>
      <c r="BC285" s="203" t="e">
        <f>IF(L285="základní",#REF!,0)</f>
        <v>#REF!</v>
      </c>
      <c r="BD285" s="203">
        <f>IF(L285="snížená",#REF!,0)</f>
        <v>0</v>
      </c>
      <c r="BE285" s="203">
        <f>IF(L285="zákl. přenesená",#REF!,0)</f>
        <v>0</v>
      </c>
      <c r="BF285" s="203">
        <f>IF(L285="sníž. přenesená",#REF!,0)</f>
        <v>0</v>
      </c>
      <c r="BG285" s="203">
        <f>IF(L285="nulová",#REF!,0)</f>
        <v>0</v>
      </c>
      <c r="BH285" s="129" t="s">
        <v>22</v>
      </c>
      <c r="BI285" s="203" t="e">
        <f>ROUND(H285*#REF!,2)</f>
        <v>#REF!</v>
      </c>
      <c r="BJ285" s="129" t="s">
        <v>22</v>
      </c>
      <c r="BK285" s="202" t="s">
        <v>907</v>
      </c>
    </row>
    <row r="286" spans="1:63" s="142" customFormat="1" ht="24" customHeight="1">
      <c r="A286" s="138"/>
      <c r="B286" s="139"/>
      <c r="C286" s="193" t="s">
        <v>908</v>
      </c>
      <c r="D286" s="193" t="s">
        <v>119</v>
      </c>
      <c r="E286" s="194" t="s">
        <v>909</v>
      </c>
      <c r="F286" s="195" t="s">
        <v>910</v>
      </c>
      <c r="G286" s="196" t="s">
        <v>122</v>
      </c>
      <c r="H286" s="82"/>
      <c r="I286" s="195" t="s">
        <v>123</v>
      </c>
      <c r="J286" s="139"/>
      <c r="K286" s="197" t="s">
        <v>3</v>
      </c>
      <c r="L286" s="198" t="s">
        <v>46</v>
      </c>
      <c r="M286" s="199"/>
      <c r="N286" s="200" t="e">
        <f>M286*#REF!</f>
        <v>#REF!</v>
      </c>
      <c r="O286" s="200">
        <v>0</v>
      </c>
      <c r="P286" s="200" t="e">
        <f>O286*#REF!</f>
        <v>#REF!</v>
      </c>
      <c r="Q286" s="200">
        <v>0</v>
      </c>
      <c r="R286" s="201" t="e">
        <f>Q286*#REF!</f>
        <v>#REF!</v>
      </c>
      <c r="S286" s="138"/>
      <c r="T286" s="138"/>
      <c r="U286" s="138"/>
      <c r="V286" s="138"/>
      <c r="W286" s="138"/>
      <c r="X286" s="138"/>
      <c r="Y286" s="138"/>
      <c r="Z286" s="138"/>
      <c r="AA286" s="138"/>
      <c r="AB286" s="138"/>
      <c r="AC286" s="138"/>
      <c r="AP286" s="202" t="s">
        <v>22</v>
      </c>
      <c r="AR286" s="202" t="s">
        <v>119</v>
      </c>
      <c r="AS286" s="202" t="s">
        <v>22</v>
      </c>
      <c r="AW286" s="129" t="s">
        <v>125</v>
      </c>
      <c r="BC286" s="203" t="e">
        <f>IF(L286="základní",#REF!,0)</f>
        <v>#REF!</v>
      </c>
      <c r="BD286" s="203">
        <f>IF(L286="snížená",#REF!,0)</f>
        <v>0</v>
      </c>
      <c r="BE286" s="203">
        <f>IF(L286="zákl. přenesená",#REF!,0)</f>
        <v>0</v>
      </c>
      <c r="BF286" s="203">
        <f>IF(L286="sníž. přenesená",#REF!,0)</f>
        <v>0</v>
      </c>
      <c r="BG286" s="203">
        <f>IF(L286="nulová",#REF!,0)</f>
        <v>0</v>
      </c>
      <c r="BH286" s="129" t="s">
        <v>22</v>
      </c>
      <c r="BI286" s="203" t="e">
        <f>ROUND(H286*#REF!,2)</f>
        <v>#REF!</v>
      </c>
      <c r="BJ286" s="129" t="s">
        <v>22</v>
      </c>
      <c r="BK286" s="202" t="s">
        <v>911</v>
      </c>
    </row>
    <row r="287" spans="1:63" s="142" customFormat="1" ht="24" customHeight="1">
      <c r="A287" s="138"/>
      <c r="B287" s="139"/>
      <c r="C287" s="193" t="s">
        <v>912</v>
      </c>
      <c r="D287" s="193" t="s">
        <v>119</v>
      </c>
      <c r="E287" s="194" t="s">
        <v>913</v>
      </c>
      <c r="F287" s="195" t="s">
        <v>914</v>
      </c>
      <c r="G287" s="196" t="s">
        <v>122</v>
      </c>
      <c r="H287" s="82"/>
      <c r="I287" s="195" t="s">
        <v>123</v>
      </c>
      <c r="J287" s="139"/>
      <c r="K287" s="197" t="s">
        <v>3</v>
      </c>
      <c r="L287" s="198" t="s">
        <v>46</v>
      </c>
      <c r="M287" s="199"/>
      <c r="N287" s="200" t="e">
        <f>M287*#REF!</f>
        <v>#REF!</v>
      </c>
      <c r="O287" s="200">
        <v>0</v>
      </c>
      <c r="P287" s="200" t="e">
        <f>O287*#REF!</f>
        <v>#REF!</v>
      </c>
      <c r="Q287" s="200">
        <v>0</v>
      </c>
      <c r="R287" s="201" t="e">
        <f>Q287*#REF!</f>
        <v>#REF!</v>
      </c>
      <c r="S287" s="138"/>
      <c r="T287" s="138"/>
      <c r="U287" s="138"/>
      <c r="V287" s="138"/>
      <c r="W287" s="138"/>
      <c r="X287" s="138"/>
      <c r="Y287" s="138"/>
      <c r="Z287" s="138"/>
      <c r="AA287" s="138"/>
      <c r="AB287" s="138"/>
      <c r="AC287" s="138"/>
      <c r="AP287" s="202" t="s">
        <v>870</v>
      </c>
      <c r="AR287" s="202" t="s">
        <v>119</v>
      </c>
      <c r="AS287" s="202" t="s">
        <v>22</v>
      </c>
      <c r="AW287" s="129" t="s">
        <v>125</v>
      </c>
      <c r="BC287" s="203" t="e">
        <f>IF(L287="základní",#REF!,0)</f>
        <v>#REF!</v>
      </c>
      <c r="BD287" s="203">
        <f>IF(L287="snížená",#REF!,0)</f>
        <v>0</v>
      </c>
      <c r="BE287" s="203">
        <f>IF(L287="zákl. přenesená",#REF!,0)</f>
        <v>0</v>
      </c>
      <c r="BF287" s="203">
        <f>IF(L287="sníž. přenesená",#REF!,0)</f>
        <v>0</v>
      </c>
      <c r="BG287" s="203">
        <f>IF(L287="nulová",#REF!,0)</f>
        <v>0</v>
      </c>
      <c r="BH287" s="129" t="s">
        <v>22</v>
      </c>
      <c r="BI287" s="203" t="e">
        <f>ROUND(H287*#REF!,2)</f>
        <v>#REF!</v>
      </c>
      <c r="BJ287" s="129" t="s">
        <v>870</v>
      </c>
      <c r="BK287" s="202" t="s">
        <v>915</v>
      </c>
    </row>
    <row r="288" spans="1:63" s="142" customFormat="1" ht="24" customHeight="1">
      <c r="A288" s="138"/>
      <c r="B288" s="139"/>
      <c r="C288" s="193" t="s">
        <v>916</v>
      </c>
      <c r="D288" s="193" t="s">
        <v>119</v>
      </c>
      <c r="E288" s="194" t="s">
        <v>917</v>
      </c>
      <c r="F288" s="195" t="s">
        <v>918</v>
      </c>
      <c r="G288" s="196" t="s">
        <v>122</v>
      </c>
      <c r="H288" s="82"/>
      <c r="I288" s="195" t="s">
        <v>123</v>
      </c>
      <c r="J288" s="139"/>
      <c r="K288" s="197" t="s">
        <v>3</v>
      </c>
      <c r="L288" s="198" t="s">
        <v>46</v>
      </c>
      <c r="M288" s="199"/>
      <c r="N288" s="200" t="e">
        <f>M288*#REF!</f>
        <v>#REF!</v>
      </c>
      <c r="O288" s="200">
        <v>0</v>
      </c>
      <c r="P288" s="200" t="e">
        <f>O288*#REF!</f>
        <v>#REF!</v>
      </c>
      <c r="Q288" s="200">
        <v>0</v>
      </c>
      <c r="R288" s="201" t="e">
        <f>Q288*#REF!</f>
        <v>#REF!</v>
      </c>
      <c r="S288" s="138"/>
      <c r="T288" s="138"/>
      <c r="U288" s="138"/>
      <c r="V288" s="138"/>
      <c r="W288" s="138"/>
      <c r="X288" s="138"/>
      <c r="Y288" s="138"/>
      <c r="Z288" s="138"/>
      <c r="AA288" s="138"/>
      <c r="AB288" s="138"/>
      <c r="AC288" s="138"/>
      <c r="AP288" s="202" t="s">
        <v>870</v>
      </c>
      <c r="AR288" s="202" t="s">
        <v>119</v>
      </c>
      <c r="AS288" s="202" t="s">
        <v>22</v>
      </c>
      <c r="AW288" s="129" t="s">
        <v>125</v>
      </c>
      <c r="BC288" s="203" t="e">
        <f>IF(L288="základní",#REF!,0)</f>
        <v>#REF!</v>
      </c>
      <c r="BD288" s="203">
        <f>IF(L288="snížená",#REF!,0)</f>
        <v>0</v>
      </c>
      <c r="BE288" s="203">
        <f>IF(L288="zákl. přenesená",#REF!,0)</f>
        <v>0</v>
      </c>
      <c r="BF288" s="203">
        <f>IF(L288="sníž. přenesená",#REF!,0)</f>
        <v>0</v>
      </c>
      <c r="BG288" s="203">
        <f>IF(L288="nulová",#REF!,0)</f>
        <v>0</v>
      </c>
      <c r="BH288" s="129" t="s">
        <v>22</v>
      </c>
      <c r="BI288" s="203" t="e">
        <f>ROUND(H288*#REF!,2)</f>
        <v>#REF!</v>
      </c>
      <c r="BJ288" s="129" t="s">
        <v>870</v>
      </c>
      <c r="BK288" s="202" t="s">
        <v>919</v>
      </c>
    </row>
    <row r="289" spans="1:63" s="142" customFormat="1" ht="24" customHeight="1">
      <c r="A289" s="138"/>
      <c r="B289" s="139"/>
      <c r="C289" s="193" t="s">
        <v>920</v>
      </c>
      <c r="D289" s="193" t="s">
        <v>119</v>
      </c>
      <c r="E289" s="194" t="s">
        <v>921</v>
      </c>
      <c r="F289" s="195" t="s">
        <v>922</v>
      </c>
      <c r="G289" s="196" t="s">
        <v>122</v>
      </c>
      <c r="H289" s="82"/>
      <c r="I289" s="195" t="s">
        <v>123</v>
      </c>
      <c r="J289" s="139"/>
      <c r="K289" s="197" t="s">
        <v>3</v>
      </c>
      <c r="L289" s="198" t="s">
        <v>46</v>
      </c>
      <c r="M289" s="199"/>
      <c r="N289" s="200" t="e">
        <f>M289*#REF!</f>
        <v>#REF!</v>
      </c>
      <c r="O289" s="200">
        <v>0</v>
      </c>
      <c r="P289" s="200" t="e">
        <f>O289*#REF!</f>
        <v>#REF!</v>
      </c>
      <c r="Q289" s="200">
        <v>0</v>
      </c>
      <c r="R289" s="201" t="e">
        <f>Q289*#REF!</f>
        <v>#REF!</v>
      </c>
      <c r="S289" s="138"/>
      <c r="T289" s="138"/>
      <c r="U289" s="138"/>
      <c r="V289" s="138"/>
      <c r="W289" s="138"/>
      <c r="X289" s="138"/>
      <c r="Y289" s="138"/>
      <c r="Z289" s="138"/>
      <c r="AA289" s="138"/>
      <c r="AB289" s="138"/>
      <c r="AC289" s="138"/>
      <c r="AP289" s="202" t="s">
        <v>870</v>
      </c>
      <c r="AR289" s="202" t="s">
        <v>119</v>
      </c>
      <c r="AS289" s="202" t="s">
        <v>22</v>
      </c>
      <c r="AW289" s="129" t="s">
        <v>125</v>
      </c>
      <c r="BC289" s="203" t="e">
        <f>IF(L289="základní",#REF!,0)</f>
        <v>#REF!</v>
      </c>
      <c r="BD289" s="203">
        <f>IF(L289="snížená",#REF!,0)</f>
        <v>0</v>
      </c>
      <c r="BE289" s="203">
        <f>IF(L289="zákl. přenesená",#REF!,0)</f>
        <v>0</v>
      </c>
      <c r="BF289" s="203">
        <f>IF(L289="sníž. přenesená",#REF!,0)</f>
        <v>0</v>
      </c>
      <c r="BG289" s="203">
        <f>IF(L289="nulová",#REF!,0)</f>
        <v>0</v>
      </c>
      <c r="BH289" s="129" t="s">
        <v>22</v>
      </c>
      <c r="BI289" s="203" t="e">
        <f>ROUND(H289*#REF!,2)</f>
        <v>#REF!</v>
      </c>
      <c r="BJ289" s="129" t="s">
        <v>870</v>
      </c>
      <c r="BK289" s="202" t="s">
        <v>923</v>
      </c>
    </row>
    <row r="290" spans="1:63" s="142" customFormat="1" ht="24" customHeight="1">
      <c r="A290" s="138"/>
      <c r="B290" s="139"/>
      <c r="C290" s="193" t="s">
        <v>924</v>
      </c>
      <c r="D290" s="193" t="s">
        <v>119</v>
      </c>
      <c r="E290" s="194" t="s">
        <v>925</v>
      </c>
      <c r="F290" s="195" t="s">
        <v>926</v>
      </c>
      <c r="G290" s="196" t="s">
        <v>122</v>
      </c>
      <c r="H290" s="82"/>
      <c r="I290" s="195" t="s">
        <v>123</v>
      </c>
      <c r="J290" s="139"/>
      <c r="K290" s="197" t="s">
        <v>3</v>
      </c>
      <c r="L290" s="198" t="s">
        <v>46</v>
      </c>
      <c r="M290" s="199"/>
      <c r="N290" s="200" t="e">
        <f>M290*#REF!</f>
        <v>#REF!</v>
      </c>
      <c r="O290" s="200">
        <v>0</v>
      </c>
      <c r="P290" s="200" t="e">
        <f>O290*#REF!</f>
        <v>#REF!</v>
      </c>
      <c r="Q290" s="200">
        <v>0</v>
      </c>
      <c r="R290" s="201" t="e">
        <f>Q290*#REF!</f>
        <v>#REF!</v>
      </c>
      <c r="S290" s="138"/>
      <c r="T290" s="138"/>
      <c r="U290" s="138"/>
      <c r="V290" s="138"/>
      <c r="W290" s="138"/>
      <c r="X290" s="138"/>
      <c r="Y290" s="138"/>
      <c r="Z290" s="138"/>
      <c r="AA290" s="138"/>
      <c r="AB290" s="138"/>
      <c r="AC290" s="138"/>
      <c r="AP290" s="202" t="s">
        <v>870</v>
      </c>
      <c r="AR290" s="202" t="s">
        <v>119</v>
      </c>
      <c r="AS290" s="202" t="s">
        <v>22</v>
      </c>
      <c r="AW290" s="129" t="s">
        <v>125</v>
      </c>
      <c r="BC290" s="203" t="e">
        <f>IF(L290="základní",#REF!,0)</f>
        <v>#REF!</v>
      </c>
      <c r="BD290" s="203">
        <f>IF(L290="snížená",#REF!,0)</f>
        <v>0</v>
      </c>
      <c r="BE290" s="203">
        <f>IF(L290="zákl. přenesená",#REF!,0)</f>
        <v>0</v>
      </c>
      <c r="BF290" s="203">
        <f>IF(L290="sníž. přenesená",#REF!,0)</f>
        <v>0</v>
      </c>
      <c r="BG290" s="203">
        <f>IF(L290="nulová",#REF!,0)</f>
        <v>0</v>
      </c>
      <c r="BH290" s="129" t="s">
        <v>22</v>
      </c>
      <c r="BI290" s="203" t="e">
        <f>ROUND(H290*#REF!,2)</f>
        <v>#REF!</v>
      </c>
      <c r="BJ290" s="129" t="s">
        <v>870</v>
      </c>
      <c r="BK290" s="202" t="s">
        <v>927</v>
      </c>
    </row>
    <row r="291" spans="1:63" s="142" customFormat="1" ht="72" customHeight="1">
      <c r="A291" s="138"/>
      <c r="B291" s="139"/>
      <c r="C291" s="193" t="s">
        <v>928</v>
      </c>
      <c r="D291" s="193" t="s">
        <v>119</v>
      </c>
      <c r="E291" s="194" t="s">
        <v>929</v>
      </c>
      <c r="F291" s="195" t="s">
        <v>930</v>
      </c>
      <c r="G291" s="196" t="s">
        <v>122</v>
      </c>
      <c r="H291" s="82"/>
      <c r="I291" s="195" t="s">
        <v>123</v>
      </c>
      <c r="J291" s="139"/>
      <c r="K291" s="197" t="s">
        <v>3</v>
      </c>
      <c r="L291" s="198" t="s">
        <v>46</v>
      </c>
      <c r="M291" s="199"/>
      <c r="N291" s="200" t="e">
        <f>M291*#REF!</f>
        <v>#REF!</v>
      </c>
      <c r="O291" s="200">
        <v>0</v>
      </c>
      <c r="P291" s="200" t="e">
        <f>O291*#REF!</f>
        <v>#REF!</v>
      </c>
      <c r="Q291" s="200">
        <v>0</v>
      </c>
      <c r="R291" s="201" t="e">
        <f>Q291*#REF!</f>
        <v>#REF!</v>
      </c>
      <c r="S291" s="138"/>
      <c r="T291" s="138"/>
      <c r="U291" s="138"/>
      <c r="V291" s="138"/>
      <c r="W291" s="138"/>
      <c r="X291" s="138"/>
      <c r="Y291" s="138"/>
      <c r="Z291" s="138"/>
      <c r="AA291" s="138"/>
      <c r="AB291" s="138"/>
      <c r="AC291" s="138"/>
      <c r="AP291" s="202" t="s">
        <v>870</v>
      </c>
      <c r="AR291" s="202" t="s">
        <v>119</v>
      </c>
      <c r="AS291" s="202" t="s">
        <v>22</v>
      </c>
      <c r="AW291" s="129" t="s">
        <v>125</v>
      </c>
      <c r="BC291" s="203" t="e">
        <f>IF(L291="základní",#REF!,0)</f>
        <v>#REF!</v>
      </c>
      <c r="BD291" s="203">
        <f>IF(L291="snížená",#REF!,0)</f>
        <v>0</v>
      </c>
      <c r="BE291" s="203">
        <f>IF(L291="zákl. přenesená",#REF!,0)</f>
        <v>0</v>
      </c>
      <c r="BF291" s="203">
        <f>IF(L291="sníž. přenesená",#REF!,0)</f>
        <v>0</v>
      </c>
      <c r="BG291" s="203">
        <f>IF(L291="nulová",#REF!,0)</f>
        <v>0</v>
      </c>
      <c r="BH291" s="129" t="s">
        <v>22</v>
      </c>
      <c r="BI291" s="203" t="e">
        <f>ROUND(H291*#REF!,2)</f>
        <v>#REF!</v>
      </c>
      <c r="BJ291" s="129" t="s">
        <v>870</v>
      </c>
      <c r="BK291" s="202" t="s">
        <v>931</v>
      </c>
    </row>
    <row r="292" spans="1:63" s="142" customFormat="1" ht="96" customHeight="1">
      <c r="A292" s="138"/>
      <c r="B292" s="139"/>
      <c r="C292" s="193" t="s">
        <v>932</v>
      </c>
      <c r="D292" s="193" t="s">
        <v>119</v>
      </c>
      <c r="E292" s="194" t="s">
        <v>933</v>
      </c>
      <c r="F292" s="195" t="s">
        <v>934</v>
      </c>
      <c r="G292" s="196" t="s">
        <v>122</v>
      </c>
      <c r="H292" s="82"/>
      <c r="I292" s="195" t="s">
        <v>123</v>
      </c>
      <c r="J292" s="139"/>
      <c r="K292" s="197" t="s">
        <v>3</v>
      </c>
      <c r="L292" s="198" t="s">
        <v>46</v>
      </c>
      <c r="M292" s="199"/>
      <c r="N292" s="200" t="e">
        <f>M292*#REF!</f>
        <v>#REF!</v>
      </c>
      <c r="O292" s="200">
        <v>0</v>
      </c>
      <c r="P292" s="200" t="e">
        <f>O292*#REF!</f>
        <v>#REF!</v>
      </c>
      <c r="Q292" s="200">
        <v>0</v>
      </c>
      <c r="R292" s="201" t="e">
        <f>Q292*#REF!</f>
        <v>#REF!</v>
      </c>
      <c r="S292" s="138"/>
      <c r="T292" s="138"/>
      <c r="U292" s="138"/>
      <c r="V292" s="138"/>
      <c r="W292" s="138"/>
      <c r="X292" s="138"/>
      <c r="Y292" s="138"/>
      <c r="Z292" s="138"/>
      <c r="AA292" s="138"/>
      <c r="AB292" s="138"/>
      <c r="AC292" s="138"/>
      <c r="AP292" s="202" t="s">
        <v>870</v>
      </c>
      <c r="AR292" s="202" t="s">
        <v>119</v>
      </c>
      <c r="AS292" s="202" t="s">
        <v>22</v>
      </c>
      <c r="AW292" s="129" t="s">
        <v>125</v>
      </c>
      <c r="BC292" s="203" t="e">
        <f>IF(L292="základní",#REF!,0)</f>
        <v>#REF!</v>
      </c>
      <c r="BD292" s="203">
        <f>IF(L292="snížená",#REF!,0)</f>
        <v>0</v>
      </c>
      <c r="BE292" s="203">
        <f>IF(L292="zákl. přenesená",#REF!,0)</f>
        <v>0</v>
      </c>
      <c r="BF292" s="203">
        <f>IF(L292="sníž. přenesená",#REF!,0)</f>
        <v>0</v>
      </c>
      <c r="BG292" s="203">
        <f>IF(L292="nulová",#REF!,0)</f>
        <v>0</v>
      </c>
      <c r="BH292" s="129" t="s">
        <v>22</v>
      </c>
      <c r="BI292" s="203" t="e">
        <f>ROUND(H292*#REF!,2)</f>
        <v>#REF!</v>
      </c>
      <c r="BJ292" s="129" t="s">
        <v>870</v>
      </c>
      <c r="BK292" s="202" t="s">
        <v>935</v>
      </c>
    </row>
    <row r="293" spans="1:63" s="142" customFormat="1" ht="96" customHeight="1">
      <c r="A293" s="138"/>
      <c r="B293" s="139"/>
      <c r="C293" s="193" t="s">
        <v>936</v>
      </c>
      <c r="D293" s="193" t="s">
        <v>119</v>
      </c>
      <c r="E293" s="194" t="s">
        <v>937</v>
      </c>
      <c r="F293" s="195" t="s">
        <v>938</v>
      </c>
      <c r="G293" s="196" t="s">
        <v>122</v>
      </c>
      <c r="H293" s="82"/>
      <c r="I293" s="195" t="s">
        <v>123</v>
      </c>
      <c r="J293" s="139"/>
      <c r="K293" s="197" t="s">
        <v>3</v>
      </c>
      <c r="L293" s="198" t="s">
        <v>46</v>
      </c>
      <c r="M293" s="199"/>
      <c r="N293" s="200" t="e">
        <f>M293*#REF!</f>
        <v>#REF!</v>
      </c>
      <c r="O293" s="200">
        <v>0</v>
      </c>
      <c r="P293" s="200" t="e">
        <f>O293*#REF!</f>
        <v>#REF!</v>
      </c>
      <c r="Q293" s="200">
        <v>0</v>
      </c>
      <c r="R293" s="201" t="e">
        <f>Q293*#REF!</f>
        <v>#REF!</v>
      </c>
      <c r="S293" s="138"/>
      <c r="T293" s="138"/>
      <c r="U293" s="138"/>
      <c r="V293" s="138"/>
      <c r="W293" s="138"/>
      <c r="X293" s="138"/>
      <c r="Y293" s="138"/>
      <c r="Z293" s="138"/>
      <c r="AA293" s="138"/>
      <c r="AB293" s="138"/>
      <c r="AC293" s="138"/>
      <c r="AP293" s="202" t="s">
        <v>870</v>
      </c>
      <c r="AR293" s="202" t="s">
        <v>119</v>
      </c>
      <c r="AS293" s="202" t="s">
        <v>22</v>
      </c>
      <c r="AW293" s="129" t="s">
        <v>125</v>
      </c>
      <c r="BC293" s="203" t="e">
        <f>IF(L293="základní",#REF!,0)</f>
        <v>#REF!</v>
      </c>
      <c r="BD293" s="203">
        <f>IF(L293="snížená",#REF!,0)</f>
        <v>0</v>
      </c>
      <c r="BE293" s="203">
        <f>IF(L293="zákl. přenesená",#REF!,0)</f>
        <v>0</v>
      </c>
      <c r="BF293" s="203">
        <f>IF(L293="sníž. přenesená",#REF!,0)</f>
        <v>0</v>
      </c>
      <c r="BG293" s="203">
        <f>IF(L293="nulová",#REF!,0)</f>
        <v>0</v>
      </c>
      <c r="BH293" s="129" t="s">
        <v>22</v>
      </c>
      <c r="BI293" s="203" t="e">
        <f>ROUND(H293*#REF!,2)</f>
        <v>#REF!</v>
      </c>
      <c r="BJ293" s="129" t="s">
        <v>870</v>
      </c>
      <c r="BK293" s="202" t="s">
        <v>939</v>
      </c>
    </row>
    <row r="294" spans="1:63" s="142" customFormat="1" ht="108" customHeight="1">
      <c r="A294" s="138"/>
      <c r="B294" s="139"/>
      <c r="C294" s="193" t="s">
        <v>940</v>
      </c>
      <c r="D294" s="193" t="s">
        <v>119</v>
      </c>
      <c r="E294" s="194" t="s">
        <v>941</v>
      </c>
      <c r="F294" s="195" t="s">
        <v>942</v>
      </c>
      <c r="G294" s="196" t="s">
        <v>122</v>
      </c>
      <c r="H294" s="82"/>
      <c r="I294" s="195" t="s">
        <v>123</v>
      </c>
      <c r="J294" s="139"/>
      <c r="K294" s="197" t="s">
        <v>3</v>
      </c>
      <c r="L294" s="198" t="s">
        <v>46</v>
      </c>
      <c r="M294" s="199"/>
      <c r="N294" s="200" t="e">
        <f>M294*#REF!</f>
        <v>#REF!</v>
      </c>
      <c r="O294" s="200">
        <v>0</v>
      </c>
      <c r="P294" s="200" t="e">
        <f>O294*#REF!</f>
        <v>#REF!</v>
      </c>
      <c r="Q294" s="200">
        <v>0</v>
      </c>
      <c r="R294" s="201" t="e">
        <f>Q294*#REF!</f>
        <v>#REF!</v>
      </c>
      <c r="S294" s="138"/>
      <c r="T294" s="138"/>
      <c r="U294" s="138"/>
      <c r="V294" s="138"/>
      <c r="W294" s="138"/>
      <c r="X294" s="138"/>
      <c r="Y294" s="138"/>
      <c r="Z294" s="138"/>
      <c r="AA294" s="138"/>
      <c r="AB294" s="138"/>
      <c r="AC294" s="138"/>
      <c r="AP294" s="202" t="s">
        <v>870</v>
      </c>
      <c r="AR294" s="202" t="s">
        <v>119</v>
      </c>
      <c r="AS294" s="202" t="s">
        <v>22</v>
      </c>
      <c r="AW294" s="129" t="s">
        <v>125</v>
      </c>
      <c r="BC294" s="203" t="e">
        <f>IF(L294="základní",#REF!,0)</f>
        <v>#REF!</v>
      </c>
      <c r="BD294" s="203">
        <f>IF(L294="snížená",#REF!,0)</f>
        <v>0</v>
      </c>
      <c r="BE294" s="203">
        <f>IF(L294="zákl. přenesená",#REF!,0)</f>
        <v>0</v>
      </c>
      <c r="BF294" s="203">
        <f>IF(L294="sníž. přenesená",#REF!,0)</f>
        <v>0</v>
      </c>
      <c r="BG294" s="203">
        <f>IF(L294="nulová",#REF!,0)</f>
        <v>0</v>
      </c>
      <c r="BH294" s="129" t="s">
        <v>22</v>
      </c>
      <c r="BI294" s="203" t="e">
        <f>ROUND(H294*#REF!,2)</f>
        <v>#REF!</v>
      </c>
      <c r="BJ294" s="129" t="s">
        <v>870</v>
      </c>
      <c r="BK294" s="202" t="s">
        <v>943</v>
      </c>
    </row>
    <row r="295" spans="1:63" s="142" customFormat="1" ht="24" customHeight="1">
      <c r="A295" s="138"/>
      <c r="B295" s="139"/>
      <c r="C295" s="193" t="s">
        <v>944</v>
      </c>
      <c r="D295" s="193" t="s">
        <v>119</v>
      </c>
      <c r="E295" s="194" t="s">
        <v>521</v>
      </c>
      <c r="F295" s="195" t="s">
        <v>522</v>
      </c>
      <c r="G295" s="196" t="s">
        <v>122</v>
      </c>
      <c r="H295" s="82"/>
      <c r="I295" s="195" t="s">
        <v>123</v>
      </c>
      <c r="J295" s="139"/>
      <c r="K295" s="197" t="s">
        <v>3</v>
      </c>
      <c r="L295" s="198" t="s">
        <v>46</v>
      </c>
      <c r="M295" s="199"/>
      <c r="N295" s="200" t="e">
        <f>M295*#REF!</f>
        <v>#REF!</v>
      </c>
      <c r="O295" s="200">
        <v>0</v>
      </c>
      <c r="P295" s="200" t="e">
        <f>O295*#REF!</f>
        <v>#REF!</v>
      </c>
      <c r="Q295" s="200">
        <v>0</v>
      </c>
      <c r="R295" s="201" t="e">
        <f>Q295*#REF!</f>
        <v>#REF!</v>
      </c>
      <c r="S295" s="138"/>
      <c r="T295" s="138"/>
      <c r="U295" s="138"/>
      <c r="V295" s="138"/>
      <c r="W295" s="138"/>
      <c r="X295" s="138"/>
      <c r="Y295" s="138"/>
      <c r="Z295" s="138"/>
      <c r="AA295" s="138"/>
      <c r="AB295" s="138"/>
      <c r="AC295" s="138"/>
      <c r="AP295" s="202" t="s">
        <v>22</v>
      </c>
      <c r="AR295" s="202" t="s">
        <v>119</v>
      </c>
      <c r="AS295" s="202" t="s">
        <v>22</v>
      </c>
      <c r="AW295" s="129" t="s">
        <v>125</v>
      </c>
      <c r="BC295" s="203" t="e">
        <f>IF(L295="základní",#REF!,0)</f>
        <v>#REF!</v>
      </c>
      <c r="BD295" s="203">
        <f>IF(L295="snížená",#REF!,0)</f>
        <v>0</v>
      </c>
      <c r="BE295" s="203">
        <f>IF(L295="zákl. přenesená",#REF!,0)</f>
        <v>0</v>
      </c>
      <c r="BF295" s="203">
        <f>IF(L295="sníž. přenesená",#REF!,0)</f>
        <v>0</v>
      </c>
      <c r="BG295" s="203">
        <f>IF(L295="nulová",#REF!,0)</f>
        <v>0</v>
      </c>
      <c r="BH295" s="129" t="s">
        <v>22</v>
      </c>
      <c r="BI295" s="203" t="e">
        <f>ROUND(H295*#REF!,2)</f>
        <v>#REF!</v>
      </c>
      <c r="BJ295" s="129" t="s">
        <v>22</v>
      </c>
      <c r="BK295" s="202" t="s">
        <v>945</v>
      </c>
    </row>
    <row r="296" spans="1:63" s="142" customFormat="1" ht="24" customHeight="1">
      <c r="A296" s="138"/>
      <c r="B296" s="139"/>
      <c r="C296" s="193" t="s">
        <v>946</v>
      </c>
      <c r="D296" s="193" t="s">
        <v>119</v>
      </c>
      <c r="E296" s="194" t="s">
        <v>947</v>
      </c>
      <c r="F296" s="195" t="s">
        <v>948</v>
      </c>
      <c r="G296" s="196" t="s">
        <v>122</v>
      </c>
      <c r="H296" s="82"/>
      <c r="I296" s="195" t="s">
        <v>123</v>
      </c>
      <c r="J296" s="139"/>
      <c r="K296" s="197" t="s">
        <v>3</v>
      </c>
      <c r="L296" s="198" t="s">
        <v>46</v>
      </c>
      <c r="M296" s="199"/>
      <c r="N296" s="200" t="e">
        <f>M296*#REF!</f>
        <v>#REF!</v>
      </c>
      <c r="O296" s="200">
        <v>0</v>
      </c>
      <c r="P296" s="200" t="e">
        <f>O296*#REF!</f>
        <v>#REF!</v>
      </c>
      <c r="Q296" s="200">
        <v>0</v>
      </c>
      <c r="R296" s="201" t="e">
        <f>Q296*#REF!</f>
        <v>#REF!</v>
      </c>
      <c r="S296" s="138"/>
      <c r="T296" s="138"/>
      <c r="U296" s="138"/>
      <c r="V296" s="138"/>
      <c r="W296" s="138"/>
      <c r="X296" s="138"/>
      <c r="Y296" s="138"/>
      <c r="Z296" s="138"/>
      <c r="AA296" s="138"/>
      <c r="AB296" s="138"/>
      <c r="AC296" s="138"/>
      <c r="AP296" s="202" t="s">
        <v>870</v>
      </c>
      <c r="AR296" s="202" t="s">
        <v>119</v>
      </c>
      <c r="AS296" s="202" t="s">
        <v>22</v>
      </c>
      <c r="AW296" s="129" t="s">
        <v>125</v>
      </c>
      <c r="BC296" s="203" t="e">
        <f>IF(L296="základní",#REF!,0)</f>
        <v>#REF!</v>
      </c>
      <c r="BD296" s="203">
        <f>IF(L296="snížená",#REF!,0)</f>
        <v>0</v>
      </c>
      <c r="BE296" s="203">
        <f>IF(L296="zákl. přenesená",#REF!,0)</f>
        <v>0</v>
      </c>
      <c r="BF296" s="203">
        <f>IF(L296="sníž. přenesená",#REF!,0)</f>
        <v>0</v>
      </c>
      <c r="BG296" s="203">
        <f>IF(L296="nulová",#REF!,0)</f>
        <v>0</v>
      </c>
      <c r="BH296" s="129" t="s">
        <v>22</v>
      </c>
      <c r="BI296" s="203" t="e">
        <f>ROUND(H296*#REF!,2)</f>
        <v>#REF!</v>
      </c>
      <c r="BJ296" s="129" t="s">
        <v>870</v>
      </c>
      <c r="BK296" s="202" t="s">
        <v>949</v>
      </c>
    </row>
    <row r="297" spans="1:63" s="142" customFormat="1" ht="24" customHeight="1">
      <c r="A297" s="138"/>
      <c r="B297" s="139"/>
      <c r="C297" s="193" t="s">
        <v>950</v>
      </c>
      <c r="D297" s="193" t="s">
        <v>119</v>
      </c>
      <c r="E297" s="194" t="s">
        <v>951</v>
      </c>
      <c r="F297" s="195" t="s">
        <v>952</v>
      </c>
      <c r="G297" s="196" t="s">
        <v>122</v>
      </c>
      <c r="H297" s="82"/>
      <c r="I297" s="195" t="s">
        <v>123</v>
      </c>
      <c r="J297" s="139"/>
      <c r="K297" s="197" t="s">
        <v>3</v>
      </c>
      <c r="L297" s="198" t="s">
        <v>46</v>
      </c>
      <c r="M297" s="199"/>
      <c r="N297" s="200" t="e">
        <f>M297*#REF!</f>
        <v>#REF!</v>
      </c>
      <c r="O297" s="200">
        <v>0</v>
      </c>
      <c r="P297" s="200" t="e">
        <f>O297*#REF!</f>
        <v>#REF!</v>
      </c>
      <c r="Q297" s="200">
        <v>0</v>
      </c>
      <c r="R297" s="201" t="e">
        <f>Q297*#REF!</f>
        <v>#REF!</v>
      </c>
      <c r="S297" s="138"/>
      <c r="T297" s="138"/>
      <c r="U297" s="138"/>
      <c r="V297" s="138"/>
      <c r="W297" s="138"/>
      <c r="X297" s="138"/>
      <c r="Y297" s="138"/>
      <c r="Z297" s="138"/>
      <c r="AA297" s="138"/>
      <c r="AB297" s="138"/>
      <c r="AC297" s="138"/>
      <c r="AP297" s="202" t="s">
        <v>870</v>
      </c>
      <c r="AR297" s="202" t="s">
        <v>119</v>
      </c>
      <c r="AS297" s="202" t="s">
        <v>22</v>
      </c>
      <c r="AW297" s="129" t="s">
        <v>125</v>
      </c>
      <c r="BC297" s="203" t="e">
        <f>IF(L297="základní",#REF!,0)</f>
        <v>#REF!</v>
      </c>
      <c r="BD297" s="203">
        <f>IF(L297="snížená",#REF!,0)</f>
        <v>0</v>
      </c>
      <c r="BE297" s="203">
        <f>IF(L297="zákl. přenesená",#REF!,0)</f>
        <v>0</v>
      </c>
      <c r="BF297" s="203">
        <f>IF(L297="sníž. přenesená",#REF!,0)</f>
        <v>0</v>
      </c>
      <c r="BG297" s="203">
        <f>IF(L297="nulová",#REF!,0)</f>
        <v>0</v>
      </c>
      <c r="BH297" s="129" t="s">
        <v>22</v>
      </c>
      <c r="BI297" s="203" t="e">
        <f>ROUND(H297*#REF!,2)</f>
        <v>#REF!</v>
      </c>
      <c r="BJ297" s="129" t="s">
        <v>870</v>
      </c>
      <c r="BK297" s="202" t="s">
        <v>953</v>
      </c>
    </row>
    <row r="298" spans="1:63" s="142" customFormat="1" ht="36" customHeight="1">
      <c r="A298" s="138"/>
      <c r="B298" s="139"/>
      <c r="C298" s="193" t="s">
        <v>954</v>
      </c>
      <c r="D298" s="193" t="s">
        <v>119</v>
      </c>
      <c r="E298" s="194" t="s">
        <v>955</v>
      </c>
      <c r="F298" s="195" t="s">
        <v>956</v>
      </c>
      <c r="G298" s="196" t="s">
        <v>122</v>
      </c>
      <c r="H298" s="82"/>
      <c r="I298" s="195" t="s">
        <v>123</v>
      </c>
      <c r="J298" s="139"/>
      <c r="K298" s="197" t="s">
        <v>3</v>
      </c>
      <c r="L298" s="198" t="s">
        <v>46</v>
      </c>
      <c r="M298" s="199"/>
      <c r="N298" s="200" t="e">
        <f>M298*#REF!</f>
        <v>#REF!</v>
      </c>
      <c r="O298" s="200">
        <v>0</v>
      </c>
      <c r="P298" s="200" t="e">
        <f>O298*#REF!</f>
        <v>#REF!</v>
      </c>
      <c r="Q298" s="200">
        <v>0</v>
      </c>
      <c r="R298" s="201" t="e">
        <f>Q298*#REF!</f>
        <v>#REF!</v>
      </c>
      <c r="S298" s="138"/>
      <c r="T298" s="138"/>
      <c r="U298" s="138"/>
      <c r="V298" s="138"/>
      <c r="W298" s="138"/>
      <c r="X298" s="138"/>
      <c r="Y298" s="138"/>
      <c r="Z298" s="138"/>
      <c r="AA298" s="138"/>
      <c r="AB298" s="138"/>
      <c r="AC298" s="138"/>
      <c r="AP298" s="202" t="s">
        <v>870</v>
      </c>
      <c r="AR298" s="202" t="s">
        <v>119</v>
      </c>
      <c r="AS298" s="202" t="s">
        <v>22</v>
      </c>
      <c r="AW298" s="129" t="s">
        <v>125</v>
      </c>
      <c r="BC298" s="203" t="e">
        <f>IF(L298="základní",#REF!,0)</f>
        <v>#REF!</v>
      </c>
      <c r="BD298" s="203">
        <f>IF(L298="snížená",#REF!,0)</f>
        <v>0</v>
      </c>
      <c r="BE298" s="203">
        <f>IF(L298="zákl. přenesená",#REF!,0)</f>
        <v>0</v>
      </c>
      <c r="BF298" s="203">
        <f>IF(L298="sníž. přenesená",#REF!,0)</f>
        <v>0</v>
      </c>
      <c r="BG298" s="203">
        <f>IF(L298="nulová",#REF!,0)</f>
        <v>0</v>
      </c>
      <c r="BH298" s="129" t="s">
        <v>22</v>
      </c>
      <c r="BI298" s="203" t="e">
        <f>ROUND(H298*#REF!,2)</f>
        <v>#REF!</v>
      </c>
      <c r="BJ298" s="129" t="s">
        <v>870</v>
      </c>
      <c r="BK298" s="202" t="s">
        <v>957</v>
      </c>
    </row>
    <row r="299" spans="1:63" s="142" customFormat="1" ht="36" customHeight="1">
      <c r="A299" s="138"/>
      <c r="B299" s="139"/>
      <c r="C299" s="193" t="s">
        <v>958</v>
      </c>
      <c r="D299" s="193" t="s">
        <v>119</v>
      </c>
      <c r="E299" s="194" t="s">
        <v>959</v>
      </c>
      <c r="F299" s="195" t="s">
        <v>960</v>
      </c>
      <c r="G299" s="196" t="s">
        <v>122</v>
      </c>
      <c r="H299" s="82"/>
      <c r="I299" s="195" t="s">
        <v>123</v>
      </c>
      <c r="J299" s="139"/>
      <c r="K299" s="197" t="s">
        <v>3</v>
      </c>
      <c r="L299" s="198" t="s">
        <v>46</v>
      </c>
      <c r="M299" s="199"/>
      <c r="N299" s="200" t="e">
        <f>M299*#REF!</f>
        <v>#REF!</v>
      </c>
      <c r="O299" s="200">
        <v>0</v>
      </c>
      <c r="P299" s="200" t="e">
        <f>O299*#REF!</f>
        <v>#REF!</v>
      </c>
      <c r="Q299" s="200">
        <v>0</v>
      </c>
      <c r="R299" s="201" t="e">
        <f>Q299*#REF!</f>
        <v>#REF!</v>
      </c>
      <c r="S299" s="138"/>
      <c r="T299" s="138"/>
      <c r="U299" s="138"/>
      <c r="V299" s="138"/>
      <c r="W299" s="138"/>
      <c r="X299" s="138"/>
      <c r="Y299" s="138"/>
      <c r="Z299" s="138"/>
      <c r="AA299" s="138"/>
      <c r="AB299" s="138"/>
      <c r="AC299" s="138"/>
      <c r="AP299" s="202" t="s">
        <v>870</v>
      </c>
      <c r="AR299" s="202" t="s">
        <v>119</v>
      </c>
      <c r="AS299" s="202" t="s">
        <v>22</v>
      </c>
      <c r="AW299" s="129" t="s">
        <v>125</v>
      </c>
      <c r="BC299" s="203" t="e">
        <f>IF(L299="základní",#REF!,0)</f>
        <v>#REF!</v>
      </c>
      <c r="BD299" s="203">
        <f>IF(L299="snížená",#REF!,0)</f>
        <v>0</v>
      </c>
      <c r="BE299" s="203">
        <f>IF(L299="zákl. přenesená",#REF!,0)</f>
        <v>0</v>
      </c>
      <c r="BF299" s="203">
        <f>IF(L299="sníž. přenesená",#REF!,0)</f>
        <v>0</v>
      </c>
      <c r="BG299" s="203">
        <f>IF(L299="nulová",#REF!,0)</f>
        <v>0</v>
      </c>
      <c r="BH299" s="129" t="s">
        <v>22</v>
      </c>
      <c r="BI299" s="203" t="e">
        <f>ROUND(H299*#REF!,2)</f>
        <v>#REF!</v>
      </c>
      <c r="BJ299" s="129" t="s">
        <v>870</v>
      </c>
      <c r="BK299" s="202" t="s">
        <v>961</v>
      </c>
    </row>
    <row r="300" spans="1:63" s="142" customFormat="1" ht="24" customHeight="1">
      <c r="A300" s="138"/>
      <c r="B300" s="139"/>
      <c r="C300" s="193" t="s">
        <v>962</v>
      </c>
      <c r="D300" s="193" t="s">
        <v>119</v>
      </c>
      <c r="E300" s="194" t="s">
        <v>963</v>
      </c>
      <c r="F300" s="195" t="s">
        <v>964</v>
      </c>
      <c r="G300" s="196" t="s">
        <v>122</v>
      </c>
      <c r="H300" s="82"/>
      <c r="I300" s="195" t="s">
        <v>123</v>
      </c>
      <c r="J300" s="139"/>
      <c r="K300" s="197" t="s">
        <v>3</v>
      </c>
      <c r="L300" s="198" t="s">
        <v>46</v>
      </c>
      <c r="M300" s="199"/>
      <c r="N300" s="200" t="e">
        <f>M300*#REF!</f>
        <v>#REF!</v>
      </c>
      <c r="O300" s="200">
        <v>0</v>
      </c>
      <c r="P300" s="200" t="e">
        <f>O300*#REF!</f>
        <v>#REF!</v>
      </c>
      <c r="Q300" s="200">
        <v>0</v>
      </c>
      <c r="R300" s="201" t="e">
        <f>Q300*#REF!</f>
        <v>#REF!</v>
      </c>
      <c r="S300" s="138"/>
      <c r="T300" s="138"/>
      <c r="U300" s="138"/>
      <c r="V300" s="138"/>
      <c r="W300" s="138"/>
      <c r="X300" s="138"/>
      <c r="Y300" s="138"/>
      <c r="Z300" s="138"/>
      <c r="AA300" s="138"/>
      <c r="AB300" s="138"/>
      <c r="AC300" s="138"/>
      <c r="AP300" s="202" t="s">
        <v>870</v>
      </c>
      <c r="AR300" s="202" t="s">
        <v>119</v>
      </c>
      <c r="AS300" s="202" t="s">
        <v>22</v>
      </c>
      <c r="AW300" s="129" t="s">
        <v>125</v>
      </c>
      <c r="BC300" s="203" t="e">
        <f>IF(L300="základní",#REF!,0)</f>
        <v>#REF!</v>
      </c>
      <c r="BD300" s="203">
        <f>IF(L300="snížená",#REF!,0)</f>
        <v>0</v>
      </c>
      <c r="BE300" s="203">
        <f>IF(L300="zákl. přenesená",#REF!,0)</f>
        <v>0</v>
      </c>
      <c r="BF300" s="203">
        <f>IF(L300="sníž. přenesená",#REF!,0)</f>
        <v>0</v>
      </c>
      <c r="BG300" s="203">
        <f>IF(L300="nulová",#REF!,0)</f>
        <v>0</v>
      </c>
      <c r="BH300" s="129" t="s">
        <v>22</v>
      </c>
      <c r="BI300" s="203" t="e">
        <f>ROUND(H300*#REF!,2)</f>
        <v>#REF!</v>
      </c>
      <c r="BJ300" s="129" t="s">
        <v>870</v>
      </c>
      <c r="BK300" s="202" t="s">
        <v>965</v>
      </c>
    </row>
    <row r="301" spans="1:63" s="142" customFormat="1" ht="24" customHeight="1">
      <c r="A301" s="138"/>
      <c r="B301" s="139"/>
      <c r="C301" s="193" t="s">
        <v>966</v>
      </c>
      <c r="D301" s="193" t="s">
        <v>119</v>
      </c>
      <c r="E301" s="194" t="s">
        <v>967</v>
      </c>
      <c r="F301" s="195" t="s">
        <v>968</v>
      </c>
      <c r="G301" s="196" t="s">
        <v>122</v>
      </c>
      <c r="H301" s="82"/>
      <c r="I301" s="195" t="s">
        <v>123</v>
      </c>
      <c r="J301" s="139"/>
      <c r="K301" s="197" t="s">
        <v>3</v>
      </c>
      <c r="L301" s="198" t="s">
        <v>46</v>
      </c>
      <c r="M301" s="199"/>
      <c r="N301" s="200" t="e">
        <f>M301*#REF!</f>
        <v>#REF!</v>
      </c>
      <c r="O301" s="200">
        <v>0</v>
      </c>
      <c r="P301" s="200" t="e">
        <f>O301*#REF!</f>
        <v>#REF!</v>
      </c>
      <c r="Q301" s="200">
        <v>0</v>
      </c>
      <c r="R301" s="201" t="e">
        <f>Q301*#REF!</f>
        <v>#REF!</v>
      </c>
      <c r="S301" s="138"/>
      <c r="T301" s="138"/>
      <c r="U301" s="138"/>
      <c r="V301" s="138"/>
      <c r="W301" s="138"/>
      <c r="X301" s="138"/>
      <c r="Y301" s="138"/>
      <c r="Z301" s="138"/>
      <c r="AA301" s="138"/>
      <c r="AB301" s="138"/>
      <c r="AC301" s="138"/>
      <c r="AP301" s="202" t="s">
        <v>870</v>
      </c>
      <c r="AR301" s="202" t="s">
        <v>119</v>
      </c>
      <c r="AS301" s="202" t="s">
        <v>22</v>
      </c>
      <c r="AW301" s="129" t="s">
        <v>125</v>
      </c>
      <c r="BC301" s="203" t="e">
        <f>IF(L301="základní",#REF!,0)</f>
        <v>#REF!</v>
      </c>
      <c r="BD301" s="203">
        <f>IF(L301="snížená",#REF!,0)</f>
        <v>0</v>
      </c>
      <c r="BE301" s="203">
        <f>IF(L301="zákl. přenesená",#REF!,0)</f>
        <v>0</v>
      </c>
      <c r="BF301" s="203">
        <f>IF(L301="sníž. přenesená",#REF!,0)</f>
        <v>0</v>
      </c>
      <c r="BG301" s="203">
        <f>IF(L301="nulová",#REF!,0)</f>
        <v>0</v>
      </c>
      <c r="BH301" s="129" t="s">
        <v>22</v>
      </c>
      <c r="BI301" s="203" t="e">
        <f>ROUND(H301*#REF!,2)</f>
        <v>#REF!</v>
      </c>
      <c r="BJ301" s="129" t="s">
        <v>870</v>
      </c>
      <c r="BK301" s="202" t="s">
        <v>969</v>
      </c>
    </row>
    <row r="302" spans="1:63" s="142" customFormat="1" ht="24" customHeight="1">
      <c r="A302" s="138"/>
      <c r="B302" s="139"/>
      <c r="C302" s="193" t="s">
        <v>970</v>
      </c>
      <c r="D302" s="193" t="s">
        <v>119</v>
      </c>
      <c r="E302" s="194" t="s">
        <v>971</v>
      </c>
      <c r="F302" s="195" t="s">
        <v>972</v>
      </c>
      <c r="G302" s="196" t="s">
        <v>122</v>
      </c>
      <c r="H302" s="82"/>
      <c r="I302" s="195" t="s">
        <v>123</v>
      </c>
      <c r="J302" s="139"/>
      <c r="K302" s="197" t="s">
        <v>3</v>
      </c>
      <c r="L302" s="198" t="s">
        <v>46</v>
      </c>
      <c r="M302" s="199"/>
      <c r="N302" s="200" t="e">
        <f>M302*#REF!</f>
        <v>#REF!</v>
      </c>
      <c r="O302" s="200">
        <v>0</v>
      </c>
      <c r="P302" s="200" t="e">
        <f>O302*#REF!</f>
        <v>#REF!</v>
      </c>
      <c r="Q302" s="200">
        <v>0</v>
      </c>
      <c r="R302" s="201" t="e">
        <f>Q302*#REF!</f>
        <v>#REF!</v>
      </c>
      <c r="S302" s="138"/>
      <c r="T302" s="138"/>
      <c r="U302" s="138"/>
      <c r="V302" s="138"/>
      <c r="W302" s="138"/>
      <c r="X302" s="138"/>
      <c r="Y302" s="138"/>
      <c r="Z302" s="138"/>
      <c r="AA302" s="138"/>
      <c r="AB302" s="138"/>
      <c r="AC302" s="138"/>
      <c r="AP302" s="202" t="s">
        <v>870</v>
      </c>
      <c r="AR302" s="202" t="s">
        <v>119</v>
      </c>
      <c r="AS302" s="202" t="s">
        <v>22</v>
      </c>
      <c r="AW302" s="129" t="s">
        <v>125</v>
      </c>
      <c r="BC302" s="203" t="e">
        <f>IF(L302="základní",#REF!,0)</f>
        <v>#REF!</v>
      </c>
      <c r="BD302" s="203">
        <f>IF(L302="snížená",#REF!,0)</f>
        <v>0</v>
      </c>
      <c r="BE302" s="203">
        <f>IF(L302="zákl. přenesená",#REF!,0)</f>
        <v>0</v>
      </c>
      <c r="BF302" s="203">
        <f>IF(L302="sníž. přenesená",#REF!,0)</f>
        <v>0</v>
      </c>
      <c r="BG302" s="203">
        <f>IF(L302="nulová",#REF!,0)</f>
        <v>0</v>
      </c>
      <c r="BH302" s="129" t="s">
        <v>22</v>
      </c>
      <c r="BI302" s="203" t="e">
        <f>ROUND(H302*#REF!,2)</f>
        <v>#REF!</v>
      </c>
      <c r="BJ302" s="129" t="s">
        <v>870</v>
      </c>
      <c r="BK302" s="202" t="s">
        <v>973</v>
      </c>
    </row>
    <row r="303" spans="1:63" s="142" customFormat="1" ht="24" customHeight="1">
      <c r="A303" s="138"/>
      <c r="B303" s="139"/>
      <c r="C303" s="193" t="s">
        <v>974</v>
      </c>
      <c r="D303" s="193" t="s">
        <v>119</v>
      </c>
      <c r="E303" s="194" t="s">
        <v>975</v>
      </c>
      <c r="F303" s="195" t="s">
        <v>976</v>
      </c>
      <c r="G303" s="196" t="s">
        <v>122</v>
      </c>
      <c r="H303" s="82"/>
      <c r="I303" s="195" t="s">
        <v>123</v>
      </c>
      <c r="J303" s="139"/>
      <c r="K303" s="197" t="s">
        <v>3</v>
      </c>
      <c r="L303" s="198" t="s">
        <v>46</v>
      </c>
      <c r="M303" s="199"/>
      <c r="N303" s="200" t="e">
        <f>M303*#REF!</f>
        <v>#REF!</v>
      </c>
      <c r="O303" s="200">
        <v>0</v>
      </c>
      <c r="P303" s="200" t="e">
        <f>O303*#REF!</f>
        <v>#REF!</v>
      </c>
      <c r="Q303" s="200">
        <v>0</v>
      </c>
      <c r="R303" s="201" t="e">
        <f>Q303*#REF!</f>
        <v>#REF!</v>
      </c>
      <c r="S303" s="138"/>
      <c r="T303" s="138"/>
      <c r="U303" s="138"/>
      <c r="V303" s="138"/>
      <c r="W303" s="138"/>
      <c r="X303" s="138"/>
      <c r="Y303" s="138"/>
      <c r="Z303" s="138"/>
      <c r="AA303" s="138"/>
      <c r="AB303" s="138"/>
      <c r="AC303" s="138"/>
      <c r="AP303" s="202" t="s">
        <v>870</v>
      </c>
      <c r="AR303" s="202" t="s">
        <v>119</v>
      </c>
      <c r="AS303" s="202" t="s">
        <v>22</v>
      </c>
      <c r="AW303" s="129" t="s">
        <v>125</v>
      </c>
      <c r="BC303" s="203" t="e">
        <f>IF(L303="základní",#REF!,0)</f>
        <v>#REF!</v>
      </c>
      <c r="BD303" s="203">
        <f>IF(L303="snížená",#REF!,0)</f>
        <v>0</v>
      </c>
      <c r="BE303" s="203">
        <f>IF(L303="zákl. přenesená",#REF!,0)</f>
        <v>0</v>
      </c>
      <c r="BF303" s="203">
        <f>IF(L303="sníž. přenesená",#REF!,0)</f>
        <v>0</v>
      </c>
      <c r="BG303" s="203">
        <f>IF(L303="nulová",#REF!,0)</f>
        <v>0</v>
      </c>
      <c r="BH303" s="129" t="s">
        <v>22</v>
      </c>
      <c r="BI303" s="203" t="e">
        <f>ROUND(H303*#REF!,2)</f>
        <v>#REF!</v>
      </c>
      <c r="BJ303" s="129" t="s">
        <v>870</v>
      </c>
      <c r="BK303" s="202" t="s">
        <v>977</v>
      </c>
    </row>
    <row r="304" spans="1:63" s="142" customFormat="1" ht="24" customHeight="1">
      <c r="A304" s="138"/>
      <c r="B304" s="139"/>
      <c r="C304" s="193" t="s">
        <v>978</v>
      </c>
      <c r="D304" s="193" t="s">
        <v>119</v>
      </c>
      <c r="E304" s="194" t="s">
        <v>979</v>
      </c>
      <c r="F304" s="195" t="s">
        <v>980</v>
      </c>
      <c r="G304" s="196" t="s">
        <v>122</v>
      </c>
      <c r="H304" s="82"/>
      <c r="I304" s="195" t="s">
        <v>123</v>
      </c>
      <c r="J304" s="139"/>
      <c r="K304" s="197" t="s">
        <v>3</v>
      </c>
      <c r="L304" s="198" t="s">
        <v>46</v>
      </c>
      <c r="M304" s="199"/>
      <c r="N304" s="200" t="e">
        <f>M304*#REF!</f>
        <v>#REF!</v>
      </c>
      <c r="O304" s="200">
        <v>0</v>
      </c>
      <c r="P304" s="200" t="e">
        <f>O304*#REF!</f>
        <v>#REF!</v>
      </c>
      <c r="Q304" s="200">
        <v>0</v>
      </c>
      <c r="R304" s="201" t="e">
        <f>Q304*#REF!</f>
        <v>#REF!</v>
      </c>
      <c r="S304" s="138"/>
      <c r="T304" s="138"/>
      <c r="U304" s="138"/>
      <c r="V304" s="138"/>
      <c r="W304" s="138"/>
      <c r="X304" s="138"/>
      <c r="Y304" s="138"/>
      <c r="Z304" s="138"/>
      <c r="AA304" s="138"/>
      <c r="AB304" s="138"/>
      <c r="AC304" s="138"/>
      <c r="AP304" s="202" t="s">
        <v>870</v>
      </c>
      <c r="AR304" s="202" t="s">
        <v>119</v>
      </c>
      <c r="AS304" s="202" t="s">
        <v>22</v>
      </c>
      <c r="AW304" s="129" t="s">
        <v>125</v>
      </c>
      <c r="BC304" s="203" t="e">
        <f>IF(L304="základní",#REF!,0)</f>
        <v>#REF!</v>
      </c>
      <c r="BD304" s="203">
        <f>IF(L304="snížená",#REF!,0)</f>
        <v>0</v>
      </c>
      <c r="BE304" s="203">
        <f>IF(L304="zákl. přenesená",#REF!,0)</f>
        <v>0</v>
      </c>
      <c r="BF304" s="203">
        <f>IF(L304="sníž. přenesená",#REF!,0)</f>
        <v>0</v>
      </c>
      <c r="BG304" s="203">
        <f>IF(L304="nulová",#REF!,0)</f>
        <v>0</v>
      </c>
      <c r="BH304" s="129" t="s">
        <v>22</v>
      </c>
      <c r="BI304" s="203" t="e">
        <f>ROUND(H304*#REF!,2)</f>
        <v>#REF!</v>
      </c>
      <c r="BJ304" s="129" t="s">
        <v>870</v>
      </c>
      <c r="BK304" s="202" t="s">
        <v>981</v>
      </c>
    </row>
    <row r="305" spans="1:63" s="142" customFormat="1" ht="24" customHeight="1">
      <c r="A305" s="138"/>
      <c r="B305" s="139"/>
      <c r="C305" s="193" t="s">
        <v>982</v>
      </c>
      <c r="D305" s="193" t="s">
        <v>119</v>
      </c>
      <c r="E305" s="194" t="s">
        <v>983</v>
      </c>
      <c r="F305" s="195" t="s">
        <v>984</v>
      </c>
      <c r="G305" s="196" t="s">
        <v>122</v>
      </c>
      <c r="H305" s="82"/>
      <c r="I305" s="195" t="s">
        <v>123</v>
      </c>
      <c r="J305" s="139"/>
      <c r="K305" s="197" t="s">
        <v>3</v>
      </c>
      <c r="L305" s="198" t="s">
        <v>46</v>
      </c>
      <c r="M305" s="199"/>
      <c r="N305" s="200" t="e">
        <f>M305*#REF!</f>
        <v>#REF!</v>
      </c>
      <c r="O305" s="200">
        <v>0</v>
      </c>
      <c r="P305" s="200" t="e">
        <f>O305*#REF!</f>
        <v>#REF!</v>
      </c>
      <c r="Q305" s="200">
        <v>0</v>
      </c>
      <c r="R305" s="201" t="e">
        <f>Q305*#REF!</f>
        <v>#REF!</v>
      </c>
      <c r="S305" s="138"/>
      <c r="T305" s="138"/>
      <c r="U305" s="138"/>
      <c r="V305" s="138"/>
      <c r="W305" s="138"/>
      <c r="X305" s="138"/>
      <c r="Y305" s="138"/>
      <c r="Z305" s="138"/>
      <c r="AA305" s="138"/>
      <c r="AB305" s="138"/>
      <c r="AC305" s="138"/>
      <c r="AP305" s="202" t="s">
        <v>870</v>
      </c>
      <c r="AR305" s="202" t="s">
        <v>119</v>
      </c>
      <c r="AS305" s="202" t="s">
        <v>22</v>
      </c>
      <c r="AW305" s="129" t="s">
        <v>125</v>
      </c>
      <c r="BC305" s="203" t="e">
        <f>IF(L305="základní",#REF!,0)</f>
        <v>#REF!</v>
      </c>
      <c r="BD305" s="203">
        <f>IF(L305="snížená",#REF!,0)</f>
        <v>0</v>
      </c>
      <c r="BE305" s="203">
        <f>IF(L305="zákl. přenesená",#REF!,0)</f>
        <v>0</v>
      </c>
      <c r="BF305" s="203">
        <f>IF(L305="sníž. přenesená",#REF!,0)</f>
        <v>0</v>
      </c>
      <c r="BG305" s="203">
        <f>IF(L305="nulová",#REF!,0)</f>
        <v>0</v>
      </c>
      <c r="BH305" s="129" t="s">
        <v>22</v>
      </c>
      <c r="BI305" s="203" t="e">
        <f>ROUND(H305*#REF!,2)</f>
        <v>#REF!</v>
      </c>
      <c r="BJ305" s="129" t="s">
        <v>870</v>
      </c>
      <c r="BK305" s="202" t="s">
        <v>985</v>
      </c>
    </row>
    <row r="306" spans="1:63" s="142" customFormat="1" ht="24" customHeight="1">
      <c r="A306" s="138"/>
      <c r="B306" s="139"/>
      <c r="C306" s="193" t="s">
        <v>986</v>
      </c>
      <c r="D306" s="193" t="s">
        <v>119</v>
      </c>
      <c r="E306" s="194" t="s">
        <v>987</v>
      </c>
      <c r="F306" s="195" t="s">
        <v>988</v>
      </c>
      <c r="G306" s="196" t="s">
        <v>122</v>
      </c>
      <c r="H306" s="82"/>
      <c r="I306" s="195" t="s">
        <v>123</v>
      </c>
      <c r="J306" s="139"/>
      <c r="K306" s="197" t="s">
        <v>3</v>
      </c>
      <c r="L306" s="198" t="s">
        <v>46</v>
      </c>
      <c r="M306" s="199"/>
      <c r="N306" s="200" t="e">
        <f>M306*#REF!</f>
        <v>#REF!</v>
      </c>
      <c r="O306" s="200">
        <v>0</v>
      </c>
      <c r="P306" s="200" t="e">
        <f>O306*#REF!</f>
        <v>#REF!</v>
      </c>
      <c r="Q306" s="200">
        <v>0</v>
      </c>
      <c r="R306" s="201" t="e">
        <f>Q306*#REF!</f>
        <v>#REF!</v>
      </c>
      <c r="S306" s="138"/>
      <c r="T306" s="138"/>
      <c r="U306" s="138"/>
      <c r="V306" s="138"/>
      <c r="W306" s="138"/>
      <c r="X306" s="138"/>
      <c r="Y306" s="138"/>
      <c r="Z306" s="138"/>
      <c r="AA306" s="138"/>
      <c r="AB306" s="138"/>
      <c r="AC306" s="138"/>
      <c r="AP306" s="202" t="s">
        <v>870</v>
      </c>
      <c r="AR306" s="202" t="s">
        <v>119</v>
      </c>
      <c r="AS306" s="202" t="s">
        <v>22</v>
      </c>
      <c r="AW306" s="129" t="s">
        <v>125</v>
      </c>
      <c r="BC306" s="203" t="e">
        <f>IF(L306="základní",#REF!,0)</f>
        <v>#REF!</v>
      </c>
      <c r="BD306" s="203">
        <f>IF(L306="snížená",#REF!,0)</f>
        <v>0</v>
      </c>
      <c r="BE306" s="203">
        <f>IF(L306="zákl. přenesená",#REF!,0)</f>
        <v>0</v>
      </c>
      <c r="BF306" s="203">
        <f>IF(L306="sníž. přenesená",#REF!,0)</f>
        <v>0</v>
      </c>
      <c r="BG306" s="203">
        <f>IF(L306="nulová",#REF!,0)</f>
        <v>0</v>
      </c>
      <c r="BH306" s="129" t="s">
        <v>22</v>
      </c>
      <c r="BI306" s="203" t="e">
        <f>ROUND(H306*#REF!,2)</f>
        <v>#REF!</v>
      </c>
      <c r="BJ306" s="129" t="s">
        <v>870</v>
      </c>
      <c r="BK306" s="202" t="s">
        <v>989</v>
      </c>
    </row>
    <row r="307" spans="1:63" s="142" customFormat="1" ht="24" customHeight="1">
      <c r="A307" s="138"/>
      <c r="B307" s="139"/>
      <c r="C307" s="193" t="s">
        <v>990</v>
      </c>
      <c r="D307" s="193" t="s">
        <v>119</v>
      </c>
      <c r="E307" s="194" t="s">
        <v>991</v>
      </c>
      <c r="F307" s="195" t="s">
        <v>992</v>
      </c>
      <c r="G307" s="196" t="s">
        <v>122</v>
      </c>
      <c r="H307" s="82"/>
      <c r="I307" s="195" t="s">
        <v>123</v>
      </c>
      <c r="J307" s="139"/>
      <c r="K307" s="197" t="s">
        <v>3</v>
      </c>
      <c r="L307" s="198" t="s">
        <v>46</v>
      </c>
      <c r="M307" s="199"/>
      <c r="N307" s="200" t="e">
        <f>M307*#REF!</f>
        <v>#REF!</v>
      </c>
      <c r="O307" s="200">
        <v>0</v>
      </c>
      <c r="P307" s="200" t="e">
        <f>O307*#REF!</f>
        <v>#REF!</v>
      </c>
      <c r="Q307" s="200">
        <v>0</v>
      </c>
      <c r="R307" s="201" t="e">
        <f>Q307*#REF!</f>
        <v>#REF!</v>
      </c>
      <c r="S307" s="138"/>
      <c r="T307" s="138"/>
      <c r="U307" s="138"/>
      <c r="V307" s="138"/>
      <c r="W307" s="138"/>
      <c r="X307" s="138"/>
      <c r="Y307" s="138"/>
      <c r="Z307" s="138"/>
      <c r="AA307" s="138"/>
      <c r="AB307" s="138"/>
      <c r="AC307" s="138"/>
      <c r="AP307" s="202" t="s">
        <v>870</v>
      </c>
      <c r="AR307" s="202" t="s">
        <v>119</v>
      </c>
      <c r="AS307" s="202" t="s">
        <v>22</v>
      </c>
      <c r="AW307" s="129" t="s">
        <v>125</v>
      </c>
      <c r="BC307" s="203" t="e">
        <f>IF(L307="základní",#REF!,0)</f>
        <v>#REF!</v>
      </c>
      <c r="BD307" s="203">
        <f>IF(L307="snížená",#REF!,0)</f>
        <v>0</v>
      </c>
      <c r="BE307" s="203">
        <f>IF(L307="zákl. přenesená",#REF!,0)</f>
        <v>0</v>
      </c>
      <c r="BF307" s="203">
        <f>IF(L307="sníž. přenesená",#REF!,0)</f>
        <v>0</v>
      </c>
      <c r="BG307" s="203">
        <f>IF(L307="nulová",#REF!,0)</f>
        <v>0</v>
      </c>
      <c r="BH307" s="129" t="s">
        <v>22</v>
      </c>
      <c r="BI307" s="203" t="e">
        <f>ROUND(H307*#REF!,2)</f>
        <v>#REF!</v>
      </c>
      <c r="BJ307" s="129" t="s">
        <v>870</v>
      </c>
      <c r="BK307" s="202" t="s">
        <v>993</v>
      </c>
    </row>
    <row r="308" spans="1:63" s="142" customFormat="1" ht="36" customHeight="1">
      <c r="A308" s="138"/>
      <c r="B308" s="139"/>
      <c r="C308" s="193" t="s">
        <v>994</v>
      </c>
      <c r="D308" s="193" t="s">
        <v>119</v>
      </c>
      <c r="E308" s="194" t="s">
        <v>541</v>
      </c>
      <c r="F308" s="195" t="s">
        <v>542</v>
      </c>
      <c r="G308" s="196" t="s">
        <v>122</v>
      </c>
      <c r="H308" s="82"/>
      <c r="I308" s="195" t="s">
        <v>123</v>
      </c>
      <c r="J308" s="139"/>
      <c r="K308" s="197" t="s">
        <v>3</v>
      </c>
      <c r="L308" s="198" t="s">
        <v>46</v>
      </c>
      <c r="M308" s="199"/>
      <c r="N308" s="200" t="e">
        <f>M308*#REF!</f>
        <v>#REF!</v>
      </c>
      <c r="O308" s="200">
        <v>0</v>
      </c>
      <c r="P308" s="200" t="e">
        <f>O308*#REF!</f>
        <v>#REF!</v>
      </c>
      <c r="Q308" s="200">
        <v>0</v>
      </c>
      <c r="R308" s="201" t="e">
        <f>Q308*#REF!</f>
        <v>#REF!</v>
      </c>
      <c r="S308" s="138"/>
      <c r="T308" s="138"/>
      <c r="U308" s="138"/>
      <c r="V308" s="138"/>
      <c r="W308" s="138"/>
      <c r="X308" s="138"/>
      <c r="Y308" s="138"/>
      <c r="Z308" s="138"/>
      <c r="AA308" s="138"/>
      <c r="AB308" s="138"/>
      <c r="AC308" s="138"/>
      <c r="AP308" s="202" t="s">
        <v>22</v>
      </c>
      <c r="AR308" s="202" t="s">
        <v>119</v>
      </c>
      <c r="AS308" s="202" t="s">
        <v>22</v>
      </c>
      <c r="AW308" s="129" t="s">
        <v>125</v>
      </c>
      <c r="BC308" s="203" t="e">
        <f>IF(L308="základní",#REF!,0)</f>
        <v>#REF!</v>
      </c>
      <c r="BD308" s="203">
        <f>IF(L308="snížená",#REF!,0)</f>
        <v>0</v>
      </c>
      <c r="BE308" s="203">
        <f>IF(L308="zákl. přenesená",#REF!,0)</f>
        <v>0</v>
      </c>
      <c r="BF308" s="203">
        <f>IF(L308="sníž. přenesená",#REF!,0)</f>
        <v>0</v>
      </c>
      <c r="BG308" s="203">
        <f>IF(L308="nulová",#REF!,0)</f>
        <v>0</v>
      </c>
      <c r="BH308" s="129" t="s">
        <v>22</v>
      </c>
      <c r="BI308" s="203" t="e">
        <f>ROUND(H308*#REF!,2)</f>
        <v>#REF!</v>
      </c>
      <c r="BJ308" s="129" t="s">
        <v>22</v>
      </c>
      <c r="BK308" s="202" t="s">
        <v>995</v>
      </c>
    </row>
    <row r="309" spans="1:63" s="142" customFormat="1" ht="48" customHeight="1">
      <c r="A309" s="138"/>
      <c r="B309" s="139"/>
      <c r="C309" s="193" t="s">
        <v>996</v>
      </c>
      <c r="D309" s="193" t="s">
        <v>119</v>
      </c>
      <c r="E309" s="194" t="s">
        <v>997</v>
      </c>
      <c r="F309" s="195" t="s">
        <v>998</v>
      </c>
      <c r="G309" s="196" t="s">
        <v>122</v>
      </c>
      <c r="H309" s="82"/>
      <c r="I309" s="195" t="s">
        <v>123</v>
      </c>
      <c r="J309" s="139"/>
      <c r="K309" s="197" t="s">
        <v>3</v>
      </c>
      <c r="L309" s="198" t="s">
        <v>46</v>
      </c>
      <c r="M309" s="199"/>
      <c r="N309" s="200" t="e">
        <f>M309*#REF!</f>
        <v>#REF!</v>
      </c>
      <c r="O309" s="200">
        <v>0</v>
      </c>
      <c r="P309" s="200" t="e">
        <f>O309*#REF!</f>
        <v>#REF!</v>
      </c>
      <c r="Q309" s="200">
        <v>0</v>
      </c>
      <c r="R309" s="201" t="e">
        <f>Q309*#REF!</f>
        <v>#REF!</v>
      </c>
      <c r="S309" s="138"/>
      <c r="T309" s="138"/>
      <c r="U309" s="138"/>
      <c r="V309" s="138"/>
      <c r="W309" s="138"/>
      <c r="X309" s="138"/>
      <c r="Y309" s="138"/>
      <c r="Z309" s="138"/>
      <c r="AA309" s="138"/>
      <c r="AB309" s="138"/>
      <c r="AC309" s="138"/>
      <c r="AP309" s="202" t="s">
        <v>870</v>
      </c>
      <c r="AR309" s="202" t="s">
        <v>119</v>
      </c>
      <c r="AS309" s="202" t="s">
        <v>22</v>
      </c>
      <c r="AW309" s="129" t="s">
        <v>125</v>
      </c>
      <c r="BC309" s="203" t="e">
        <f>IF(L309="základní",#REF!,0)</f>
        <v>#REF!</v>
      </c>
      <c r="BD309" s="203">
        <f>IF(L309="snížená",#REF!,0)</f>
        <v>0</v>
      </c>
      <c r="BE309" s="203">
        <f>IF(L309="zákl. přenesená",#REF!,0)</f>
        <v>0</v>
      </c>
      <c r="BF309" s="203">
        <f>IF(L309="sníž. přenesená",#REF!,0)</f>
        <v>0</v>
      </c>
      <c r="BG309" s="203">
        <f>IF(L309="nulová",#REF!,0)</f>
        <v>0</v>
      </c>
      <c r="BH309" s="129" t="s">
        <v>22</v>
      </c>
      <c r="BI309" s="203" t="e">
        <f>ROUND(H309*#REF!,2)</f>
        <v>#REF!</v>
      </c>
      <c r="BJ309" s="129" t="s">
        <v>870</v>
      </c>
      <c r="BK309" s="202" t="s">
        <v>999</v>
      </c>
    </row>
    <row r="310" spans="1:63" s="142" customFormat="1" ht="48" customHeight="1">
      <c r="A310" s="138"/>
      <c r="B310" s="139"/>
      <c r="C310" s="193" t="s">
        <v>1000</v>
      </c>
      <c r="D310" s="193" t="s">
        <v>119</v>
      </c>
      <c r="E310" s="194" t="s">
        <v>1001</v>
      </c>
      <c r="F310" s="195" t="s">
        <v>1002</v>
      </c>
      <c r="G310" s="196" t="s">
        <v>122</v>
      </c>
      <c r="H310" s="82"/>
      <c r="I310" s="195" t="s">
        <v>123</v>
      </c>
      <c r="J310" s="139"/>
      <c r="K310" s="197" t="s">
        <v>3</v>
      </c>
      <c r="L310" s="198" t="s">
        <v>46</v>
      </c>
      <c r="M310" s="199"/>
      <c r="N310" s="200" t="e">
        <f>M310*#REF!</f>
        <v>#REF!</v>
      </c>
      <c r="O310" s="200">
        <v>0</v>
      </c>
      <c r="P310" s="200" t="e">
        <f>O310*#REF!</f>
        <v>#REF!</v>
      </c>
      <c r="Q310" s="200">
        <v>0</v>
      </c>
      <c r="R310" s="201" t="e">
        <f>Q310*#REF!</f>
        <v>#REF!</v>
      </c>
      <c r="S310" s="138"/>
      <c r="T310" s="138"/>
      <c r="U310" s="138"/>
      <c r="V310" s="138"/>
      <c r="W310" s="138"/>
      <c r="X310" s="138"/>
      <c r="Y310" s="138"/>
      <c r="Z310" s="138"/>
      <c r="AA310" s="138"/>
      <c r="AB310" s="138"/>
      <c r="AC310" s="138"/>
      <c r="AP310" s="202" t="s">
        <v>870</v>
      </c>
      <c r="AR310" s="202" t="s">
        <v>119</v>
      </c>
      <c r="AS310" s="202" t="s">
        <v>22</v>
      </c>
      <c r="AW310" s="129" t="s">
        <v>125</v>
      </c>
      <c r="BC310" s="203" t="e">
        <f>IF(L310="základní",#REF!,0)</f>
        <v>#REF!</v>
      </c>
      <c r="BD310" s="203">
        <f>IF(L310="snížená",#REF!,0)</f>
        <v>0</v>
      </c>
      <c r="BE310" s="203">
        <f>IF(L310="zákl. přenesená",#REF!,0)</f>
        <v>0</v>
      </c>
      <c r="BF310" s="203">
        <f>IF(L310="sníž. přenesená",#REF!,0)</f>
        <v>0</v>
      </c>
      <c r="BG310" s="203">
        <f>IF(L310="nulová",#REF!,0)</f>
        <v>0</v>
      </c>
      <c r="BH310" s="129" t="s">
        <v>22</v>
      </c>
      <c r="BI310" s="203" t="e">
        <f>ROUND(H310*#REF!,2)</f>
        <v>#REF!</v>
      </c>
      <c r="BJ310" s="129" t="s">
        <v>870</v>
      </c>
      <c r="BK310" s="202" t="s">
        <v>1003</v>
      </c>
    </row>
    <row r="311" spans="1:63" s="142" customFormat="1" ht="48" customHeight="1">
      <c r="A311" s="138"/>
      <c r="B311" s="139"/>
      <c r="C311" s="193" t="s">
        <v>1004</v>
      </c>
      <c r="D311" s="193" t="s">
        <v>119</v>
      </c>
      <c r="E311" s="194" t="s">
        <v>1005</v>
      </c>
      <c r="F311" s="195" t="s">
        <v>1006</v>
      </c>
      <c r="G311" s="196" t="s">
        <v>122</v>
      </c>
      <c r="H311" s="82"/>
      <c r="I311" s="195" t="s">
        <v>123</v>
      </c>
      <c r="J311" s="139"/>
      <c r="K311" s="197" t="s">
        <v>3</v>
      </c>
      <c r="L311" s="198" t="s">
        <v>46</v>
      </c>
      <c r="M311" s="199"/>
      <c r="N311" s="200" t="e">
        <f>M311*#REF!</f>
        <v>#REF!</v>
      </c>
      <c r="O311" s="200">
        <v>0</v>
      </c>
      <c r="P311" s="200" t="e">
        <f>O311*#REF!</f>
        <v>#REF!</v>
      </c>
      <c r="Q311" s="200">
        <v>0</v>
      </c>
      <c r="R311" s="201" t="e">
        <f>Q311*#REF!</f>
        <v>#REF!</v>
      </c>
      <c r="S311" s="138"/>
      <c r="T311" s="138"/>
      <c r="U311" s="138"/>
      <c r="V311" s="138"/>
      <c r="W311" s="138"/>
      <c r="X311" s="138"/>
      <c r="Y311" s="138"/>
      <c r="Z311" s="138"/>
      <c r="AA311" s="138"/>
      <c r="AB311" s="138"/>
      <c r="AC311" s="138"/>
      <c r="AP311" s="202" t="s">
        <v>870</v>
      </c>
      <c r="AR311" s="202" t="s">
        <v>119</v>
      </c>
      <c r="AS311" s="202" t="s">
        <v>22</v>
      </c>
      <c r="AW311" s="129" t="s">
        <v>125</v>
      </c>
      <c r="BC311" s="203" t="e">
        <f>IF(L311="základní",#REF!,0)</f>
        <v>#REF!</v>
      </c>
      <c r="BD311" s="203">
        <f>IF(L311="snížená",#REF!,0)</f>
        <v>0</v>
      </c>
      <c r="BE311" s="203">
        <f>IF(L311="zákl. přenesená",#REF!,0)</f>
        <v>0</v>
      </c>
      <c r="BF311" s="203">
        <f>IF(L311="sníž. přenesená",#REF!,0)</f>
        <v>0</v>
      </c>
      <c r="BG311" s="203">
        <f>IF(L311="nulová",#REF!,0)</f>
        <v>0</v>
      </c>
      <c r="BH311" s="129" t="s">
        <v>22</v>
      </c>
      <c r="BI311" s="203" t="e">
        <f>ROUND(H311*#REF!,2)</f>
        <v>#REF!</v>
      </c>
      <c r="BJ311" s="129" t="s">
        <v>870</v>
      </c>
      <c r="BK311" s="202" t="s">
        <v>1007</v>
      </c>
    </row>
    <row r="312" spans="1:63" s="142" customFormat="1" ht="48" customHeight="1">
      <c r="A312" s="138"/>
      <c r="B312" s="139"/>
      <c r="C312" s="193" t="s">
        <v>1008</v>
      </c>
      <c r="D312" s="193" t="s">
        <v>119</v>
      </c>
      <c r="E312" s="194" t="s">
        <v>1009</v>
      </c>
      <c r="F312" s="195" t="s">
        <v>1010</v>
      </c>
      <c r="G312" s="196" t="s">
        <v>122</v>
      </c>
      <c r="H312" s="82"/>
      <c r="I312" s="195" t="s">
        <v>123</v>
      </c>
      <c r="J312" s="139"/>
      <c r="K312" s="197" t="s">
        <v>3</v>
      </c>
      <c r="L312" s="198" t="s">
        <v>46</v>
      </c>
      <c r="M312" s="199"/>
      <c r="N312" s="200" t="e">
        <f>M312*#REF!</f>
        <v>#REF!</v>
      </c>
      <c r="O312" s="200">
        <v>0</v>
      </c>
      <c r="P312" s="200" t="e">
        <f>O312*#REF!</f>
        <v>#REF!</v>
      </c>
      <c r="Q312" s="200">
        <v>0</v>
      </c>
      <c r="R312" s="201" t="e">
        <f>Q312*#REF!</f>
        <v>#REF!</v>
      </c>
      <c r="S312" s="138"/>
      <c r="T312" s="138"/>
      <c r="U312" s="138"/>
      <c r="V312" s="138"/>
      <c r="W312" s="138"/>
      <c r="X312" s="138"/>
      <c r="Y312" s="138"/>
      <c r="Z312" s="138"/>
      <c r="AA312" s="138"/>
      <c r="AB312" s="138"/>
      <c r="AC312" s="138"/>
      <c r="AP312" s="202" t="s">
        <v>870</v>
      </c>
      <c r="AR312" s="202" t="s">
        <v>119</v>
      </c>
      <c r="AS312" s="202" t="s">
        <v>22</v>
      </c>
      <c r="AW312" s="129" t="s">
        <v>125</v>
      </c>
      <c r="BC312" s="203" t="e">
        <f>IF(L312="základní",#REF!,0)</f>
        <v>#REF!</v>
      </c>
      <c r="BD312" s="203">
        <f>IF(L312="snížená",#REF!,0)</f>
        <v>0</v>
      </c>
      <c r="BE312" s="203">
        <f>IF(L312="zákl. přenesená",#REF!,0)</f>
        <v>0</v>
      </c>
      <c r="BF312" s="203">
        <f>IF(L312="sníž. přenesená",#REF!,0)</f>
        <v>0</v>
      </c>
      <c r="BG312" s="203">
        <f>IF(L312="nulová",#REF!,0)</f>
        <v>0</v>
      </c>
      <c r="BH312" s="129" t="s">
        <v>22</v>
      </c>
      <c r="BI312" s="203" t="e">
        <f>ROUND(H312*#REF!,2)</f>
        <v>#REF!</v>
      </c>
      <c r="BJ312" s="129" t="s">
        <v>870</v>
      </c>
      <c r="BK312" s="202" t="s">
        <v>1011</v>
      </c>
    </row>
    <row r="313" spans="1:63" s="142" customFormat="1" ht="48" customHeight="1">
      <c r="A313" s="138"/>
      <c r="B313" s="139"/>
      <c r="C313" s="193" t="s">
        <v>1012</v>
      </c>
      <c r="D313" s="193" t="s">
        <v>119</v>
      </c>
      <c r="E313" s="194" t="s">
        <v>1013</v>
      </c>
      <c r="F313" s="195" t="s">
        <v>1014</v>
      </c>
      <c r="G313" s="196" t="s">
        <v>122</v>
      </c>
      <c r="H313" s="82"/>
      <c r="I313" s="195" t="s">
        <v>123</v>
      </c>
      <c r="J313" s="139"/>
      <c r="K313" s="197" t="s">
        <v>3</v>
      </c>
      <c r="L313" s="198" t="s">
        <v>46</v>
      </c>
      <c r="M313" s="199"/>
      <c r="N313" s="200" t="e">
        <f>M313*#REF!</f>
        <v>#REF!</v>
      </c>
      <c r="O313" s="200">
        <v>0</v>
      </c>
      <c r="P313" s="200" t="e">
        <f>O313*#REF!</f>
        <v>#REF!</v>
      </c>
      <c r="Q313" s="200">
        <v>0</v>
      </c>
      <c r="R313" s="201" t="e">
        <f>Q313*#REF!</f>
        <v>#REF!</v>
      </c>
      <c r="S313" s="138"/>
      <c r="T313" s="138"/>
      <c r="U313" s="138"/>
      <c r="V313" s="138"/>
      <c r="W313" s="138"/>
      <c r="X313" s="138"/>
      <c r="Y313" s="138"/>
      <c r="Z313" s="138"/>
      <c r="AA313" s="138"/>
      <c r="AB313" s="138"/>
      <c r="AC313" s="138"/>
      <c r="AP313" s="202" t="s">
        <v>870</v>
      </c>
      <c r="AR313" s="202" t="s">
        <v>119</v>
      </c>
      <c r="AS313" s="202" t="s">
        <v>22</v>
      </c>
      <c r="AW313" s="129" t="s">
        <v>125</v>
      </c>
      <c r="BC313" s="203" t="e">
        <f>IF(L313="základní",#REF!,0)</f>
        <v>#REF!</v>
      </c>
      <c r="BD313" s="203">
        <f>IF(L313="snížená",#REF!,0)</f>
        <v>0</v>
      </c>
      <c r="BE313" s="203">
        <f>IF(L313="zákl. přenesená",#REF!,0)</f>
        <v>0</v>
      </c>
      <c r="BF313" s="203">
        <f>IF(L313="sníž. přenesená",#REF!,0)</f>
        <v>0</v>
      </c>
      <c r="BG313" s="203">
        <f>IF(L313="nulová",#REF!,0)</f>
        <v>0</v>
      </c>
      <c r="BH313" s="129" t="s">
        <v>22</v>
      </c>
      <c r="BI313" s="203" t="e">
        <f>ROUND(H313*#REF!,2)</f>
        <v>#REF!</v>
      </c>
      <c r="BJ313" s="129" t="s">
        <v>870</v>
      </c>
      <c r="BK313" s="202" t="s">
        <v>1015</v>
      </c>
    </row>
    <row r="314" spans="1:63" s="142" customFormat="1" ht="24" customHeight="1">
      <c r="A314" s="138"/>
      <c r="B314" s="139"/>
      <c r="C314" s="193" t="s">
        <v>1016</v>
      </c>
      <c r="D314" s="193" t="s">
        <v>119</v>
      </c>
      <c r="E314" s="194" t="s">
        <v>1017</v>
      </c>
      <c r="F314" s="195" t="s">
        <v>1018</v>
      </c>
      <c r="G314" s="196" t="s">
        <v>122</v>
      </c>
      <c r="H314" s="82"/>
      <c r="I314" s="195" t="s">
        <v>123</v>
      </c>
      <c r="J314" s="139"/>
      <c r="K314" s="197" t="s">
        <v>3</v>
      </c>
      <c r="L314" s="198" t="s">
        <v>46</v>
      </c>
      <c r="M314" s="199"/>
      <c r="N314" s="200" t="e">
        <f>M314*#REF!</f>
        <v>#REF!</v>
      </c>
      <c r="O314" s="200">
        <v>0</v>
      </c>
      <c r="P314" s="200" t="e">
        <f>O314*#REF!</f>
        <v>#REF!</v>
      </c>
      <c r="Q314" s="200">
        <v>0</v>
      </c>
      <c r="R314" s="201" t="e">
        <f>Q314*#REF!</f>
        <v>#REF!</v>
      </c>
      <c r="S314" s="138"/>
      <c r="T314" s="138"/>
      <c r="U314" s="138"/>
      <c r="V314" s="138"/>
      <c r="W314" s="138"/>
      <c r="X314" s="138"/>
      <c r="Y314" s="138"/>
      <c r="Z314" s="138"/>
      <c r="AA314" s="138"/>
      <c r="AB314" s="138"/>
      <c r="AC314" s="138"/>
      <c r="AP314" s="202" t="s">
        <v>870</v>
      </c>
      <c r="AR314" s="202" t="s">
        <v>119</v>
      </c>
      <c r="AS314" s="202" t="s">
        <v>22</v>
      </c>
      <c r="AW314" s="129" t="s">
        <v>125</v>
      </c>
      <c r="BC314" s="203" t="e">
        <f>IF(L314="základní",#REF!,0)</f>
        <v>#REF!</v>
      </c>
      <c r="BD314" s="203">
        <f>IF(L314="snížená",#REF!,0)</f>
        <v>0</v>
      </c>
      <c r="BE314" s="203">
        <f>IF(L314="zákl. přenesená",#REF!,0)</f>
        <v>0</v>
      </c>
      <c r="BF314" s="203">
        <f>IF(L314="sníž. přenesená",#REF!,0)</f>
        <v>0</v>
      </c>
      <c r="BG314" s="203">
        <f>IF(L314="nulová",#REF!,0)</f>
        <v>0</v>
      </c>
      <c r="BH314" s="129" t="s">
        <v>22</v>
      </c>
      <c r="BI314" s="203" t="e">
        <f>ROUND(H314*#REF!,2)</f>
        <v>#REF!</v>
      </c>
      <c r="BJ314" s="129" t="s">
        <v>870</v>
      </c>
      <c r="BK314" s="202" t="s">
        <v>1019</v>
      </c>
    </row>
    <row r="315" spans="1:63" s="142" customFormat="1" ht="24" customHeight="1">
      <c r="A315" s="138"/>
      <c r="B315" s="139"/>
      <c r="C315" s="193" t="s">
        <v>1020</v>
      </c>
      <c r="D315" s="193" t="s">
        <v>119</v>
      </c>
      <c r="E315" s="194" t="s">
        <v>1021</v>
      </c>
      <c r="F315" s="195" t="s">
        <v>1022</v>
      </c>
      <c r="G315" s="196" t="s">
        <v>122</v>
      </c>
      <c r="H315" s="82"/>
      <c r="I315" s="195" t="s">
        <v>123</v>
      </c>
      <c r="J315" s="139"/>
      <c r="K315" s="197" t="s">
        <v>3</v>
      </c>
      <c r="L315" s="198" t="s">
        <v>46</v>
      </c>
      <c r="M315" s="199"/>
      <c r="N315" s="200" t="e">
        <f>M315*#REF!</f>
        <v>#REF!</v>
      </c>
      <c r="O315" s="200">
        <v>0</v>
      </c>
      <c r="P315" s="200" t="e">
        <f>O315*#REF!</f>
        <v>#REF!</v>
      </c>
      <c r="Q315" s="200">
        <v>0</v>
      </c>
      <c r="R315" s="201" t="e">
        <f>Q315*#REF!</f>
        <v>#REF!</v>
      </c>
      <c r="S315" s="138"/>
      <c r="T315" s="138"/>
      <c r="U315" s="138"/>
      <c r="V315" s="138"/>
      <c r="W315" s="138"/>
      <c r="X315" s="138"/>
      <c r="Y315" s="138"/>
      <c r="Z315" s="138"/>
      <c r="AA315" s="138"/>
      <c r="AB315" s="138"/>
      <c r="AC315" s="138"/>
      <c r="AP315" s="202" t="s">
        <v>870</v>
      </c>
      <c r="AR315" s="202" t="s">
        <v>119</v>
      </c>
      <c r="AS315" s="202" t="s">
        <v>22</v>
      </c>
      <c r="AW315" s="129" t="s">
        <v>125</v>
      </c>
      <c r="BC315" s="203" t="e">
        <f>IF(L315="základní",#REF!,0)</f>
        <v>#REF!</v>
      </c>
      <c r="BD315" s="203">
        <f>IF(L315="snížená",#REF!,0)</f>
        <v>0</v>
      </c>
      <c r="BE315" s="203">
        <f>IF(L315="zákl. přenesená",#REF!,0)</f>
        <v>0</v>
      </c>
      <c r="BF315" s="203">
        <f>IF(L315="sníž. přenesená",#REF!,0)</f>
        <v>0</v>
      </c>
      <c r="BG315" s="203">
        <f>IF(L315="nulová",#REF!,0)</f>
        <v>0</v>
      </c>
      <c r="BH315" s="129" t="s">
        <v>22</v>
      </c>
      <c r="BI315" s="203" t="e">
        <f>ROUND(H315*#REF!,2)</f>
        <v>#REF!</v>
      </c>
      <c r="BJ315" s="129" t="s">
        <v>870</v>
      </c>
      <c r="BK315" s="202" t="s">
        <v>1023</v>
      </c>
    </row>
    <row r="316" spans="1:63" s="142" customFormat="1" ht="24" customHeight="1">
      <c r="A316" s="138"/>
      <c r="B316" s="139"/>
      <c r="C316" s="193" t="s">
        <v>1024</v>
      </c>
      <c r="D316" s="193" t="s">
        <v>119</v>
      </c>
      <c r="E316" s="194" t="s">
        <v>1025</v>
      </c>
      <c r="F316" s="195" t="s">
        <v>1026</v>
      </c>
      <c r="G316" s="196" t="s">
        <v>122</v>
      </c>
      <c r="H316" s="82"/>
      <c r="I316" s="195" t="s">
        <v>123</v>
      </c>
      <c r="J316" s="139"/>
      <c r="K316" s="197" t="s">
        <v>3</v>
      </c>
      <c r="L316" s="198" t="s">
        <v>46</v>
      </c>
      <c r="M316" s="199"/>
      <c r="N316" s="200" t="e">
        <f>M316*#REF!</f>
        <v>#REF!</v>
      </c>
      <c r="O316" s="200">
        <v>0</v>
      </c>
      <c r="P316" s="200" t="e">
        <f>O316*#REF!</f>
        <v>#REF!</v>
      </c>
      <c r="Q316" s="200">
        <v>0</v>
      </c>
      <c r="R316" s="201" t="e">
        <f>Q316*#REF!</f>
        <v>#REF!</v>
      </c>
      <c r="S316" s="138"/>
      <c r="T316" s="138"/>
      <c r="U316" s="138"/>
      <c r="V316" s="138"/>
      <c r="W316" s="138"/>
      <c r="X316" s="138"/>
      <c r="Y316" s="138"/>
      <c r="Z316" s="138"/>
      <c r="AA316" s="138"/>
      <c r="AB316" s="138"/>
      <c r="AC316" s="138"/>
      <c r="AP316" s="202" t="s">
        <v>870</v>
      </c>
      <c r="AR316" s="202" t="s">
        <v>119</v>
      </c>
      <c r="AS316" s="202" t="s">
        <v>22</v>
      </c>
      <c r="AW316" s="129" t="s">
        <v>125</v>
      </c>
      <c r="BC316" s="203" t="e">
        <f>IF(L316="základní",#REF!,0)</f>
        <v>#REF!</v>
      </c>
      <c r="BD316" s="203">
        <f>IF(L316="snížená",#REF!,0)</f>
        <v>0</v>
      </c>
      <c r="BE316" s="203">
        <f>IF(L316="zákl. přenesená",#REF!,0)</f>
        <v>0</v>
      </c>
      <c r="BF316" s="203">
        <f>IF(L316="sníž. přenesená",#REF!,0)</f>
        <v>0</v>
      </c>
      <c r="BG316" s="203">
        <f>IF(L316="nulová",#REF!,0)</f>
        <v>0</v>
      </c>
      <c r="BH316" s="129" t="s">
        <v>22</v>
      </c>
      <c r="BI316" s="203" t="e">
        <f>ROUND(H316*#REF!,2)</f>
        <v>#REF!</v>
      </c>
      <c r="BJ316" s="129" t="s">
        <v>870</v>
      </c>
      <c r="BK316" s="202" t="s">
        <v>1027</v>
      </c>
    </row>
    <row r="317" spans="1:63" s="142" customFormat="1" ht="24" customHeight="1">
      <c r="A317" s="138"/>
      <c r="B317" s="139"/>
      <c r="C317" s="193" t="s">
        <v>1028</v>
      </c>
      <c r="D317" s="193" t="s">
        <v>119</v>
      </c>
      <c r="E317" s="194" t="s">
        <v>1029</v>
      </c>
      <c r="F317" s="195" t="s">
        <v>1030</v>
      </c>
      <c r="G317" s="196" t="s">
        <v>122</v>
      </c>
      <c r="H317" s="82"/>
      <c r="I317" s="195" t="s">
        <v>123</v>
      </c>
      <c r="J317" s="139"/>
      <c r="K317" s="197" t="s">
        <v>3</v>
      </c>
      <c r="L317" s="198" t="s">
        <v>46</v>
      </c>
      <c r="M317" s="199"/>
      <c r="N317" s="200" t="e">
        <f>M317*#REF!</f>
        <v>#REF!</v>
      </c>
      <c r="O317" s="200">
        <v>0</v>
      </c>
      <c r="P317" s="200" t="e">
        <f>O317*#REF!</f>
        <v>#REF!</v>
      </c>
      <c r="Q317" s="200">
        <v>0</v>
      </c>
      <c r="R317" s="201" t="e">
        <f>Q317*#REF!</f>
        <v>#REF!</v>
      </c>
      <c r="S317" s="138"/>
      <c r="T317" s="138"/>
      <c r="U317" s="138"/>
      <c r="V317" s="138"/>
      <c r="W317" s="138"/>
      <c r="X317" s="138"/>
      <c r="Y317" s="138"/>
      <c r="Z317" s="138"/>
      <c r="AA317" s="138"/>
      <c r="AB317" s="138"/>
      <c r="AC317" s="138"/>
      <c r="AP317" s="202" t="s">
        <v>870</v>
      </c>
      <c r="AR317" s="202" t="s">
        <v>119</v>
      </c>
      <c r="AS317" s="202" t="s">
        <v>22</v>
      </c>
      <c r="AW317" s="129" t="s">
        <v>125</v>
      </c>
      <c r="BC317" s="203" t="e">
        <f>IF(L317="základní",#REF!,0)</f>
        <v>#REF!</v>
      </c>
      <c r="BD317" s="203">
        <f>IF(L317="snížená",#REF!,0)</f>
        <v>0</v>
      </c>
      <c r="BE317" s="203">
        <f>IF(L317="zákl. přenesená",#REF!,0)</f>
        <v>0</v>
      </c>
      <c r="BF317" s="203">
        <f>IF(L317="sníž. přenesená",#REF!,0)</f>
        <v>0</v>
      </c>
      <c r="BG317" s="203">
        <f>IF(L317="nulová",#REF!,0)</f>
        <v>0</v>
      </c>
      <c r="BH317" s="129" t="s">
        <v>22</v>
      </c>
      <c r="BI317" s="203" t="e">
        <f>ROUND(H317*#REF!,2)</f>
        <v>#REF!</v>
      </c>
      <c r="BJ317" s="129" t="s">
        <v>870</v>
      </c>
      <c r="BK317" s="202" t="s">
        <v>1031</v>
      </c>
    </row>
    <row r="318" spans="1:63" s="142" customFormat="1" ht="24" customHeight="1">
      <c r="A318" s="138"/>
      <c r="B318" s="139"/>
      <c r="C318" s="193" t="s">
        <v>1032</v>
      </c>
      <c r="D318" s="193" t="s">
        <v>119</v>
      </c>
      <c r="E318" s="194" t="s">
        <v>1033</v>
      </c>
      <c r="F318" s="195" t="s">
        <v>1034</v>
      </c>
      <c r="G318" s="196" t="s">
        <v>122</v>
      </c>
      <c r="H318" s="82"/>
      <c r="I318" s="195" t="s">
        <v>123</v>
      </c>
      <c r="J318" s="139"/>
      <c r="K318" s="197" t="s">
        <v>3</v>
      </c>
      <c r="L318" s="198" t="s">
        <v>46</v>
      </c>
      <c r="M318" s="199"/>
      <c r="N318" s="200" t="e">
        <f>M318*#REF!</f>
        <v>#REF!</v>
      </c>
      <c r="O318" s="200">
        <v>0</v>
      </c>
      <c r="P318" s="200" t="e">
        <f>O318*#REF!</f>
        <v>#REF!</v>
      </c>
      <c r="Q318" s="200">
        <v>0</v>
      </c>
      <c r="R318" s="201" t="e">
        <f>Q318*#REF!</f>
        <v>#REF!</v>
      </c>
      <c r="S318" s="138"/>
      <c r="T318" s="138"/>
      <c r="U318" s="138"/>
      <c r="V318" s="138"/>
      <c r="W318" s="138"/>
      <c r="X318" s="138"/>
      <c r="Y318" s="138"/>
      <c r="Z318" s="138"/>
      <c r="AA318" s="138"/>
      <c r="AB318" s="138"/>
      <c r="AC318" s="138"/>
      <c r="AP318" s="202" t="s">
        <v>870</v>
      </c>
      <c r="AR318" s="202" t="s">
        <v>119</v>
      </c>
      <c r="AS318" s="202" t="s">
        <v>22</v>
      </c>
      <c r="AW318" s="129" t="s">
        <v>125</v>
      </c>
      <c r="BC318" s="203" t="e">
        <f>IF(L318="základní",#REF!,0)</f>
        <v>#REF!</v>
      </c>
      <c r="BD318" s="203">
        <f>IF(L318="snížená",#REF!,0)</f>
        <v>0</v>
      </c>
      <c r="BE318" s="203">
        <f>IF(L318="zákl. přenesená",#REF!,0)</f>
        <v>0</v>
      </c>
      <c r="BF318" s="203">
        <f>IF(L318="sníž. přenesená",#REF!,0)</f>
        <v>0</v>
      </c>
      <c r="BG318" s="203">
        <f>IF(L318="nulová",#REF!,0)</f>
        <v>0</v>
      </c>
      <c r="BH318" s="129" t="s">
        <v>22</v>
      </c>
      <c r="BI318" s="203" t="e">
        <f>ROUND(H318*#REF!,2)</f>
        <v>#REF!</v>
      </c>
      <c r="BJ318" s="129" t="s">
        <v>870</v>
      </c>
      <c r="BK318" s="202" t="s">
        <v>1035</v>
      </c>
    </row>
    <row r="319" spans="1:63" s="142" customFormat="1" ht="24" customHeight="1">
      <c r="A319" s="138"/>
      <c r="B319" s="139"/>
      <c r="C319" s="193" t="s">
        <v>1036</v>
      </c>
      <c r="D319" s="193" t="s">
        <v>119</v>
      </c>
      <c r="E319" s="194" t="s">
        <v>1037</v>
      </c>
      <c r="F319" s="195" t="s">
        <v>1038</v>
      </c>
      <c r="G319" s="196" t="s">
        <v>122</v>
      </c>
      <c r="H319" s="82"/>
      <c r="I319" s="195" t="s">
        <v>123</v>
      </c>
      <c r="J319" s="139"/>
      <c r="K319" s="197" t="s">
        <v>3</v>
      </c>
      <c r="L319" s="198" t="s">
        <v>46</v>
      </c>
      <c r="M319" s="199"/>
      <c r="N319" s="200" t="e">
        <f>M319*#REF!</f>
        <v>#REF!</v>
      </c>
      <c r="O319" s="200">
        <v>0</v>
      </c>
      <c r="P319" s="200" t="e">
        <f>O319*#REF!</f>
        <v>#REF!</v>
      </c>
      <c r="Q319" s="200">
        <v>0</v>
      </c>
      <c r="R319" s="201" t="e">
        <f>Q319*#REF!</f>
        <v>#REF!</v>
      </c>
      <c r="S319" s="138"/>
      <c r="T319" s="138"/>
      <c r="U319" s="138"/>
      <c r="V319" s="138"/>
      <c r="W319" s="138"/>
      <c r="X319" s="138"/>
      <c r="Y319" s="138"/>
      <c r="Z319" s="138"/>
      <c r="AA319" s="138"/>
      <c r="AB319" s="138"/>
      <c r="AC319" s="138"/>
      <c r="AP319" s="202" t="s">
        <v>870</v>
      </c>
      <c r="AR319" s="202" t="s">
        <v>119</v>
      </c>
      <c r="AS319" s="202" t="s">
        <v>22</v>
      </c>
      <c r="AW319" s="129" t="s">
        <v>125</v>
      </c>
      <c r="BC319" s="203" t="e">
        <f>IF(L319="základní",#REF!,0)</f>
        <v>#REF!</v>
      </c>
      <c r="BD319" s="203">
        <f>IF(L319="snížená",#REF!,0)</f>
        <v>0</v>
      </c>
      <c r="BE319" s="203">
        <f>IF(L319="zákl. přenesená",#REF!,0)</f>
        <v>0</v>
      </c>
      <c r="BF319" s="203">
        <f>IF(L319="sníž. přenesená",#REF!,0)</f>
        <v>0</v>
      </c>
      <c r="BG319" s="203">
        <f>IF(L319="nulová",#REF!,0)</f>
        <v>0</v>
      </c>
      <c r="BH319" s="129" t="s">
        <v>22</v>
      </c>
      <c r="BI319" s="203" t="e">
        <f>ROUND(H319*#REF!,2)</f>
        <v>#REF!</v>
      </c>
      <c r="BJ319" s="129" t="s">
        <v>870</v>
      </c>
      <c r="BK319" s="202" t="s">
        <v>1039</v>
      </c>
    </row>
    <row r="320" spans="1:63" s="142" customFormat="1" ht="24" customHeight="1">
      <c r="A320" s="138"/>
      <c r="B320" s="139"/>
      <c r="C320" s="193" t="s">
        <v>1040</v>
      </c>
      <c r="D320" s="193" t="s">
        <v>119</v>
      </c>
      <c r="E320" s="194" t="s">
        <v>1041</v>
      </c>
      <c r="F320" s="195" t="s">
        <v>1042</v>
      </c>
      <c r="G320" s="196" t="s">
        <v>122</v>
      </c>
      <c r="H320" s="82"/>
      <c r="I320" s="195" t="s">
        <v>123</v>
      </c>
      <c r="J320" s="139"/>
      <c r="K320" s="197" t="s">
        <v>3</v>
      </c>
      <c r="L320" s="198" t="s">
        <v>46</v>
      </c>
      <c r="M320" s="199"/>
      <c r="N320" s="200" t="e">
        <f>M320*#REF!</f>
        <v>#REF!</v>
      </c>
      <c r="O320" s="200">
        <v>0</v>
      </c>
      <c r="P320" s="200" t="e">
        <f>O320*#REF!</f>
        <v>#REF!</v>
      </c>
      <c r="Q320" s="200">
        <v>0</v>
      </c>
      <c r="R320" s="201" t="e">
        <f>Q320*#REF!</f>
        <v>#REF!</v>
      </c>
      <c r="S320" s="138"/>
      <c r="T320" s="138"/>
      <c r="U320" s="138"/>
      <c r="V320" s="138"/>
      <c r="W320" s="138"/>
      <c r="X320" s="138"/>
      <c r="Y320" s="138"/>
      <c r="Z320" s="138"/>
      <c r="AA320" s="138"/>
      <c r="AB320" s="138"/>
      <c r="AC320" s="138"/>
      <c r="AP320" s="202" t="s">
        <v>870</v>
      </c>
      <c r="AR320" s="202" t="s">
        <v>119</v>
      </c>
      <c r="AS320" s="202" t="s">
        <v>22</v>
      </c>
      <c r="AW320" s="129" t="s">
        <v>125</v>
      </c>
      <c r="BC320" s="203" t="e">
        <f>IF(L320="základní",#REF!,0)</f>
        <v>#REF!</v>
      </c>
      <c r="BD320" s="203">
        <f>IF(L320="snížená",#REF!,0)</f>
        <v>0</v>
      </c>
      <c r="BE320" s="203">
        <f>IF(L320="zákl. přenesená",#REF!,0)</f>
        <v>0</v>
      </c>
      <c r="BF320" s="203">
        <f>IF(L320="sníž. přenesená",#REF!,0)</f>
        <v>0</v>
      </c>
      <c r="BG320" s="203">
        <f>IF(L320="nulová",#REF!,0)</f>
        <v>0</v>
      </c>
      <c r="BH320" s="129" t="s">
        <v>22</v>
      </c>
      <c r="BI320" s="203" t="e">
        <f>ROUND(H320*#REF!,2)</f>
        <v>#REF!</v>
      </c>
      <c r="BJ320" s="129" t="s">
        <v>870</v>
      </c>
      <c r="BK320" s="202" t="s">
        <v>1043</v>
      </c>
    </row>
    <row r="321" spans="1:63" s="142" customFormat="1" ht="24" customHeight="1">
      <c r="A321" s="138"/>
      <c r="B321" s="139"/>
      <c r="C321" s="193" t="s">
        <v>1044</v>
      </c>
      <c r="D321" s="193" t="s">
        <v>119</v>
      </c>
      <c r="E321" s="194" t="s">
        <v>1045</v>
      </c>
      <c r="F321" s="195" t="s">
        <v>1046</v>
      </c>
      <c r="G321" s="196" t="s">
        <v>122</v>
      </c>
      <c r="H321" s="82"/>
      <c r="I321" s="195" t="s">
        <v>123</v>
      </c>
      <c r="J321" s="139"/>
      <c r="K321" s="197" t="s">
        <v>3</v>
      </c>
      <c r="L321" s="198" t="s">
        <v>46</v>
      </c>
      <c r="M321" s="199"/>
      <c r="N321" s="200" t="e">
        <f>M321*#REF!</f>
        <v>#REF!</v>
      </c>
      <c r="O321" s="200">
        <v>0</v>
      </c>
      <c r="P321" s="200" t="e">
        <f>O321*#REF!</f>
        <v>#REF!</v>
      </c>
      <c r="Q321" s="200">
        <v>0</v>
      </c>
      <c r="R321" s="201" t="e">
        <f>Q321*#REF!</f>
        <v>#REF!</v>
      </c>
      <c r="S321" s="138"/>
      <c r="T321" s="138"/>
      <c r="U321" s="138"/>
      <c r="V321" s="138"/>
      <c r="W321" s="138"/>
      <c r="X321" s="138"/>
      <c r="Y321" s="138"/>
      <c r="Z321" s="138"/>
      <c r="AA321" s="138"/>
      <c r="AB321" s="138"/>
      <c r="AC321" s="138"/>
      <c r="AP321" s="202" t="s">
        <v>870</v>
      </c>
      <c r="AR321" s="202" t="s">
        <v>119</v>
      </c>
      <c r="AS321" s="202" t="s">
        <v>22</v>
      </c>
      <c r="AW321" s="129" t="s">
        <v>125</v>
      </c>
      <c r="BC321" s="203" t="e">
        <f>IF(L321="základní",#REF!,0)</f>
        <v>#REF!</v>
      </c>
      <c r="BD321" s="203">
        <f>IF(L321="snížená",#REF!,0)</f>
        <v>0</v>
      </c>
      <c r="BE321" s="203">
        <f>IF(L321="zákl. přenesená",#REF!,0)</f>
        <v>0</v>
      </c>
      <c r="BF321" s="203">
        <f>IF(L321="sníž. přenesená",#REF!,0)</f>
        <v>0</v>
      </c>
      <c r="BG321" s="203">
        <f>IF(L321="nulová",#REF!,0)</f>
        <v>0</v>
      </c>
      <c r="BH321" s="129" t="s">
        <v>22</v>
      </c>
      <c r="BI321" s="203" t="e">
        <f>ROUND(H321*#REF!,2)</f>
        <v>#REF!</v>
      </c>
      <c r="BJ321" s="129" t="s">
        <v>870</v>
      </c>
      <c r="BK321" s="202" t="s">
        <v>1047</v>
      </c>
    </row>
    <row r="322" spans="1:63" s="142" customFormat="1" ht="24" customHeight="1">
      <c r="A322" s="138"/>
      <c r="B322" s="139"/>
      <c r="C322" s="193" t="s">
        <v>1048</v>
      </c>
      <c r="D322" s="193" t="s">
        <v>119</v>
      </c>
      <c r="E322" s="194" t="s">
        <v>1049</v>
      </c>
      <c r="F322" s="195" t="s">
        <v>1050</v>
      </c>
      <c r="G322" s="196" t="s">
        <v>122</v>
      </c>
      <c r="H322" s="82"/>
      <c r="I322" s="195" t="s">
        <v>123</v>
      </c>
      <c r="J322" s="139"/>
      <c r="K322" s="197" t="s">
        <v>3</v>
      </c>
      <c r="L322" s="198" t="s">
        <v>46</v>
      </c>
      <c r="M322" s="199"/>
      <c r="N322" s="200" t="e">
        <f>M322*#REF!</f>
        <v>#REF!</v>
      </c>
      <c r="O322" s="200">
        <v>0</v>
      </c>
      <c r="P322" s="200" t="e">
        <f>O322*#REF!</f>
        <v>#REF!</v>
      </c>
      <c r="Q322" s="200">
        <v>0</v>
      </c>
      <c r="R322" s="201" t="e">
        <f>Q322*#REF!</f>
        <v>#REF!</v>
      </c>
      <c r="S322" s="138"/>
      <c r="T322" s="138"/>
      <c r="U322" s="138"/>
      <c r="V322" s="138"/>
      <c r="W322" s="138"/>
      <c r="X322" s="138"/>
      <c r="Y322" s="138"/>
      <c r="Z322" s="138"/>
      <c r="AA322" s="138"/>
      <c r="AB322" s="138"/>
      <c r="AC322" s="138"/>
      <c r="AP322" s="202" t="s">
        <v>870</v>
      </c>
      <c r="AR322" s="202" t="s">
        <v>119</v>
      </c>
      <c r="AS322" s="202" t="s">
        <v>22</v>
      </c>
      <c r="AW322" s="129" t="s">
        <v>125</v>
      </c>
      <c r="BC322" s="203" t="e">
        <f>IF(L322="základní",#REF!,0)</f>
        <v>#REF!</v>
      </c>
      <c r="BD322" s="203">
        <f>IF(L322="snížená",#REF!,0)</f>
        <v>0</v>
      </c>
      <c r="BE322" s="203">
        <f>IF(L322="zákl. přenesená",#REF!,0)</f>
        <v>0</v>
      </c>
      <c r="BF322" s="203">
        <f>IF(L322="sníž. přenesená",#REF!,0)</f>
        <v>0</v>
      </c>
      <c r="BG322" s="203">
        <f>IF(L322="nulová",#REF!,0)</f>
        <v>0</v>
      </c>
      <c r="BH322" s="129" t="s">
        <v>22</v>
      </c>
      <c r="BI322" s="203" t="e">
        <f>ROUND(H322*#REF!,2)</f>
        <v>#REF!</v>
      </c>
      <c r="BJ322" s="129" t="s">
        <v>870</v>
      </c>
      <c r="BK322" s="202" t="s">
        <v>1051</v>
      </c>
    </row>
    <row r="323" spans="1:63" s="142" customFormat="1" ht="24" customHeight="1">
      <c r="A323" s="138"/>
      <c r="B323" s="139"/>
      <c r="C323" s="193" t="s">
        <v>1052</v>
      </c>
      <c r="D323" s="193" t="s">
        <v>119</v>
      </c>
      <c r="E323" s="194" t="s">
        <v>1053</v>
      </c>
      <c r="F323" s="195" t="s">
        <v>1054</v>
      </c>
      <c r="G323" s="196" t="s">
        <v>122</v>
      </c>
      <c r="H323" s="82"/>
      <c r="I323" s="195" t="s">
        <v>123</v>
      </c>
      <c r="J323" s="139"/>
      <c r="K323" s="222" t="s">
        <v>3</v>
      </c>
      <c r="L323" s="223" t="s">
        <v>46</v>
      </c>
      <c r="M323" s="224"/>
      <c r="N323" s="225" t="e">
        <f>M323*#REF!</f>
        <v>#REF!</v>
      </c>
      <c r="O323" s="225">
        <v>0</v>
      </c>
      <c r="P323" s="225" t="e">
        <f>O323*#REF!</f>
        <v>#REF!</v>
      </c>
      <c r="Q323" s="225">
        <v>0</v>
      </c>
      <c r="R323" s="226" t="e">
        <f>Q323*#REF!</f>
        <v>#REF!</v>
      </c>
      <c r="S323" s="138"/>
      <c r="T323" s="138"/>
      <c r="U323" s="138"/>
      <c r="V323" s="138"/>
      <c r="W323" s="138"/>
      <c r="X323" s="138"/>
      <c r="Y323" s="138"/>
      <c r="Z323" s="138"/>
      <c r="AA323" s="138"/>
      <c r="AB323" s="138"/>
      <c r="AC323" s="138"/>
      <c r="AP323" s="202" t="s">
        <v>870</v>
      </c>
      <c r="AR323" s="202" t="s">
        <v>119</v>
      </c>
      <c r="AS323" s="202" t="s">
        <v>22</v>
      </c>
      <c r="AW323" s="129" t="s">
        <v>125</v>
      </c>
      <c r="BC323" s="203" t="e">
        <f>IF(L323="základní",#REF!,0)</f>
        <v>#REF!</v>
      </c>
      <c r="BD323" s="203">
        <f>IF(L323="snížená",#REF!,0)</f>
        <v>0</v>
      </c>
      <c r="BE323" s="203">
        <f>IF(L323="zákl. přenesená",#REF!,0)</f>
        <v>0</v>
      </c>
      <c r="BF323" s="203">
        <f>IF(L323="sníž. přenesená",#REF!,0)</f>
        <v>0</v>
      </c>
      <c r="BG323" s="203">
        <f>IF(L323="nulová",#REF!,0)</f>
        <v>0</v>
      </c>
      <c r="BH323" s="129" t="s">
        <v>22</v>
      </c>
      <c r="BI323" s="203" t="e">
        <f>ROUND(H323*#REF!,2)</f>
        <v>#REF!</v>
      </c>
      <c r="BJ323" s="129" t="s">
        <v>870</v>
      </c>
      <c r="BK323" s="202" t="s">
        <v>1055</v>
      </c>
    </row>
    <row r="324" spans="1:63" s="142" customFormat="1" ht="6.95" customHeight="1">
      <c r="A324" s="138"/>
      <c r="B324" s="163"/>
      <c r="C324" s="164"/>
      <c r="D324" s="164"/>
      <c r="E324" s="164"/>
      <c r="F324" s="164"/>
      <c r="G324" s="164"/>
      <c r="H324" s="164"/>
      <c r="I324" s="164"/>
      <c r="J324" s="139"/>
      <c r="K324" s="138"/>
      <c r="M324" s="138"/>
      <c r="N324" s="138"/>
      <c r="O324" s="138"/>
      <c r="P324" s="138"/>
      <c r="Q324" s="138"/>
      <c r="R324" s="138"/>
      <c r="S324" s="138"/>
      <c r="T324" s="138"/>
      <c r="U324" s="138"/>
      <c r="V324" s="138"/>
      <c r="W324" s="138"/>
      <c r="X324" s="138"/>
      <c r="Y324" s="138"/>
      <c r="Z324" s="138"/>
      <c r="AA324" s="138"/>
      <c r="AB324" s="138"/>
      <c r="AC324" s="138"/>
    </row>
  </sheetData>
  <sheetProtection password="8EED" sheet="1" objects="1" scenarios="1" selectLockedCells="1"/>
  <autoFilter ref="C87:I323"/>
  <mergeCells count="12">
    <mergeCell ref="E80:G80"/>
    <mergeCell ref="J2:T2"/>
    <mergeCell ref="E50:G50"/>
    <mergeCell ref="E52:G52"/>
    <mergeCell ref="E54:G54"/>
    <mergeCell ref="E76:G76"/>
    <mergeCell ref="E78:G78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workbookViewId="0">
      <selection activeCell="H86" sqref="H86"/>
    </sheetView>
  </sheetViews>
  <sheetFormatPr defaultRowHeight="11.25"/>
  <cols>
    <col min="1" max="1" width="8.33203125" style="126" customWidth="1"/>
    <col min="2" max="2" width="1.6640625" style="126" customWidth="1"/>
    <col min="3" max="3" width="4.1640625" style="126" customWidth="1"/>
    <col min="4" max="4" width="4.33203125" style="126" customWidth="1"/>
    <col min="5" max="5" width="17.1640625" style="126" customWidth="1"/>
    <col min="6" max="6" width="100.83203125" style="126" customWidth="1"/>
    <col min="7" max="7" width="7" style="126" customWidth="1"/>
    <col min="8" max="9" width="20.1640625" style="126" customWidth="1"/>
    <col min="10" max="10" width="9.33203125" style="126" customWidth="1"/>
    <col min="11" max="11" width="10.83203125" style="126" hidden="1" customWidth="1"/>
    <col min="12" max="12" width="9.33203125" style="126" hidden="1"/>
    <col min="13" max="18" width="14.1640625" style="126" hidden="1" customWidth="1"/>
    <col min="19" max="19" width="16.33203125" style="126" hidden="1" customWidth="1"/>
    <col min="20" max="20" width="12.33203125" style="126" customWidth="1"/>
    <col min="21" max="21" width="16.33203125" style="126" customWidth="1"/>
    <col min="22" max="22" width="12.33203125" style="126" customWidth="1"/>
    <col min="23" max="23" width="15" style="126" customWidth="1"/>
    <col min="24" max="24" width="11" style="126" customWidth="1"/>
    <col min="25" max="25" width="15" style="126" customWidth="1"/>
    <col min="26" max="26" width="16.33203125" style="126" customWidth="1"/>
    <col min="27" max="27" width="11" style="126" customWidth="1"/>
    <col min="28" max="28" width="15" style="126" customWidth="1"/>
    <col min="29" max="29" width="16.33203125" style="126" customWidth="1"/>
    <col min="30" max="41" width="9.33203125" style="126"/>
    <col min="42" max="63" width="9.33203125" style="126" hidden="1"/>
    <col min="64" max="16384" width="9.33203125" style="126"/>
  </cols>
  <sheetData>
    <row r="2" spans="1:44" ht="36.950000000000003" customHeight="1">
      <c r="J2" s="127" t="s">
        <v>6</v>
      </c>
      <c r="K2" s="128"/>
      <c r="L2" s="128"/>
      <c r="M2" s="128"/>
      <c r="N2" s="128"/>
      <c r="O2" s="128"/>
      <c r="P2" s="128"/>
      <c r="Q2" s="128"/>
      <c r="R2" s="128"/>
      <c r="S2" s="128"/>
      <c r="T2" s="128"/>
      <c r="AR2" s="129" t="s">
        <v>91</v>
      </c>
    </row>
    <row r="3" spans="1:44" ht="6.95" hidden="1" customHeight="1">
      <c r="B3" s="130"/>
      <c r="C3" s="131"/>
      <c r="D3" s="131"/>
      <c r="E3" s="131"/>
      <c r="F3" s="131"/>
      <c r="G3" s="131"/>
      <c r="H3" s="131"/>
      <c r="I3" s="131"/>
      <c r="J3" s="132"/>
      <c r="AR3" s="129" t="s">
        <v>83</v>
      </c>
    </row>
    <row r="4" spans="1:44" ht="24.95" hidden="1" customHeight="1">
      <c r="B4" s="132"/>
      <c r="D4" s="133" t="s">
        <v>95</v>
      </c>
      <c r="J4" s="132"/>
      <c r="K4" s="134" t="s">
        <v>11</v>
      </c>
      <c r="AR4" s="129" t="s">
        <v>4</v>
      </c>
    </row>
    <row r="5" spans="1:44" ht="6.95" hidden="1" customHeight="1">
      <c r="B5" s="132"/>
      <c r="J5" s="132"/>
    </row>
    <row r="6" spans="1:44" ht="12" hidden="1" customHeight="1">
      <c r="B6" s="132"/>
      <c r="D6" s="135" t="s">
        <v>17</v>
      </c>
      <c r="J6" s="132"/>
    </row>
    <row r="7" spans="1:44" ht="16.5" hidden="1" customHeight="1">
      <c r="B7" s="132"/>
      <c r="E7" s="136" t="str">
        <f>'Rekapitulace stavby'!K6</f>
        <v>Údržba, opravy a odstraňování závad u SSZT 2020 - SSZT Praha západ</v>
      </c>
      <c r="F7" s="137"/>
      <c r="G7" s="137"/>
      <c r="J7" s="132"/>
    </row>
    <row r="8" spans="1:44" ht="12" hidden="1" customHeight="1">
      <c r="B8" s="132"/>
      <c r="D8" s="135" t="s">
        <v>96</v>
      </c>
      <c r="J8" s="132"/>
    </row>
    <row r="9" spans="1:44" s="142" customFormat="1" ht="16.5" hidden="1" customHeight="1">
      <c r="A9" s="138"/>
      <c r="B9" s="139"/>
      <c r="C9" s="138"/>
      <c r="D9" s="138"/>
      <c r="E9" s="136" t="s">
        <v>97</v>
      </c>
      <c r="F9" s="140"/>
      <c r="G9" s="140"/>
      <c r="H9" s="138"/>
      <c r="I9" s="138"/>
      <c r="J9" s="141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</row>
    <row r="10" spans="1:44" s="142" customFormat="1" ht="12" hidden="1" customHeight="1">
      <c r="A10" s="138"/>
      <c r="B10" s="139"/>
      <c r="C10" s="138"/>
      <c r="D10" s="135" t="s">
        <v>98</v>
      </c>
      <c r="E10" s="138"/>
      <c r="F10" s="138"/>
      <c r="G10" s="138"/>
      <c r="H10" s="138"/>
      <c r="I10" s="138"/>
      <c r="J10" s="141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</row>
    <row r="11" spans="1:44" s="142" customFormat="1" ht="16.5" hidden="1" customHeight="1">
      <c r="A11" s="138"/>
      <c r="B11" s="139"/>
      <c r="C11" s="138"/>
      <c r="D11" s="138"/>
      <c r="E11" s="143" t="s">
        <v>1056</v>
      </c>
      <c r="F11" s="140"/>
      <c r="G11" s="140"/>
      <c r="H11" s="138"/>
      <c r="I11" s="138"/>
      <c r="J11" s="141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</row>
    <row r="12" spans="1:44" s="142" customFormat="1" hidden="1">
      <c r="A12" s="138"/>
      <c r="B12" s="139"/>
      <c r="C12" s="138"/>
      <c r="D12" s="138"/>
      <c r="E12" s="138"/>
      <c r="F12" s="138"/>
      <c r="G12" s="138"/>
      <c r="H12" s="138"/>
      <c r="I12" s="138"/>
      <c r="J12" s="141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1:44" s="142" customFormat="1" ht="12" hidden="1" customHeight="1">
      <c r="A13" s="138"/>
      <c r="B13" s="139"/>
      <c r="C13" s="138"/>
      <c r="D13" s="135" t="s">
        <v>20</v>
      </c>
      <c r="E13" s="138"/>
      <c r="F13" s="144" t="s">
        <v>3</v>
      </c>
      <c r="G13" s="138"/>
      <c r="H13" s="135" t="s">
        <v>21</v>
      </c>
      <c r="I13" s="138"/>
      <c r="J13" s="141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</row>
    <row r="14" spans="1:44" s="142" customFormat="1" ht="12" hidden="1" customHeight="1">
      <c r="A14" s="138"/>
      <c r="B14" s="139"/>
      <c r="C14" s="138"/>
      <c r="D14" s="135" t="s">
        <v>23</v>
      </c>
      <c r="E14" s="138"/>
      <c r="F14" s="144" t="s">
        <v>24</v>
      </c>
      <c r="G14" s="138"/>
      <c r="H14" s="135" t="s">
        <v>25</v>
      </c>
      <c r="I14" s="138"/>
      <c r="J14" s="141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</row>
    <row r="15" spans="1:44" s="142" customFormat="1" ht="10.9" hidden="1" customHeight="1">
      <c r="A15" s="138"/>
      <c r="B15" s="139"/>
      <c r="C15" s="138"/>
      <c r="D15" s="138"/>
      <c r="E15" s="138"/>
      <c r="F15" s="138"/>
      <c r="G15" s="138"/>
      <c r="H15" s="138"/>
      <c r="I15" s="138"/>
      <c r="J15" s="141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</row>
    <row r="16" spans="1:44" s="142" customFormat="1" ht="12" hidden="1" customHeight="1">
      <c r="A16" s="138"/>
      <c r="B16" s="139"/>
      <c r="C16" s="138"/>
      <c r="D16" s="135" t="s">
        <v>29</v>
      </c>
      <c r="E16" s="138"/>
      <c r="F16" s="138"/>
      <c r="G16" s="138"/>
      <c r="H16" s="135" t="s">
        <v>30</v>
      </c>
      <c r="I16" s="138"/>
      <c r="J16" s="141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</row>
    <row r="17" spans="1:29" s="142" customFormat="1" ht="18" hidden="1" customHeight="1">
      <c r="A17" s="138"/>
      <c r="B17" s="139"/>
      <c r="C17" s="138"/>
      <c r="D17" s="138"/>
      <c r="E17" s="144" t="s">
        <v>31</v>
      </c>
      <c r="F17" s="138"/>
      <c r="G17" s="138"/>
      <c r="H17" s="135" t="s">
        <v>32</v>
      </c>
      <c r="I17" s="138"/>
      <c r="J17" s="141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</row>
    <row r="18" spans="1:29" s="142" customFormat="1" ht="6.95" hidden="1" customHeight="1">
      <c r="A18" s="138"/>
      <c r="B18" s="139"/>
      <c r="C18" s="138"/>
      <c r="D18" s="138"/>
      <c r="E18" s="138"/>
      <c r="F18" s="138"/>
      <c r="G18" s="138"/>
      <c r="H18" s="138"/>
      <c r="I18" s="138"/>
      <c r="J18" s="141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</row>
    <row r="19" spans="1:29" s="142" customFormat="1" ht="12" hidden="1" customHeight="1">
      <c r="A19" s="138"/>
      <c r="B19" s="139"/>
      <c r="C19" s="138"/>
      <c r="D19" s="135" t="s">
        <v>33</v>
      </c>
      <c r="E19" s="138"/>
      <c r="F19" s="138"/>
      <c r="G19" s="138"/>
      <c r="H19" s="135" t="s">
        <v>30</v>
      </c>
      <c r="I19" s="138"/>
      <c r="J19" s="141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</row>
    <row r="20" spans="1:29" s="142" customFormat="1" ht="18" hidden="1" customHeight="1">
      <c r="A20" s="138"/>
      <c r="B20" s="139"/>
      <c r="C20" s="138"/>
      <c r="D20" s="138"/>
      <c r="E20" s="145" t="str">
        <f>'Rekapitulace stavby'!E14</f>
        <v>Vyplň údaj</v>
      </c>
      <c r="F20" s="146"/>
      <c r="G20" s="146"/>
      <c r="H20" s="135" t="s">
        <v>32</v>
      </c>
      <c r="I20" s="138"/>
      <c r="J20" s="141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</row>
    <row r="21" spans="1:29" s="142" customFormat="1" ht="6.95" hidden="1" customHeight="1">
      <c r="A21" s="138"/>
      <c r="B21" s="139"/>
      <c r="C21" s="138"/>
      <c r="D21" s="138"/>
      <c r="E21" s="138"/>
      <c r="F21" s="138"/>
      <c r="G21" s="138"/>
      <c r="H21" s="138"/>
      <c r="I21" s="138"/>
      <c r="J21" s="141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</row>
    <row r="22" spans="1:29" s="142" customFormat="1" ht="12" hidden="1" customHeight="1">
      <c r="A22" s="138"/>
      <c r="B22" s="139"/>
      <c r="C22" s="138"/>
      <c r="D22" s="135" t="s">
        <v>35</v>
      </c>
      <c r="E22" s="138"/>
      <c r="F22" s="138"/>
      <c r="G22" s="138"/>
      <c r="H22" s="135" t="s">
        <v>30</v>
      </c>
      <c r="I22" s="138"/>
      <c r="J22" s="141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</row>
    <row r="23" spans="1:29" s="142" customFormat="1" ht="18" hidden="1" customHeight="1">
      <c r="A23" s="138"/>
      <c r="B23" s="139"/>
      <c r="C23" s="138"/>
      <c r="D23" s="138"/>
      <c r="E23" s="144" t="s">
        <v>36</v>
      </c>
      <c r="F23" s="138"/>
      <c r="G23" s="138"/>
      <c r="H23" s="135" t="s">
        <v>32</v>
      </c>
      <c r="I23" s="138"/>
      <c r="J23" s="141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</row>
    <row r="24" spans="1:29" s="142" customFormat="1" ht="6.95" hidden="1" customHeight="1">
      <c r="A24" s="138"/>
      <c r="B24" s="139"/>
      <c r="C24" s="138"/>
      <c r="D24" s="138"/>
      <c r="E24" s="138"/>
      <c r="F24" s="138"/>
      <c r="G24" s="138"/>
      <c r="H24" s="138"/>
      <c r="I24" s="138"/>
      <c r="J24" s="141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</row>
    <row r="25" spans="1:29" s="142" customFormat="1" ht="12" hidden="1" customHeight="1">
      <c r="A25" s="138"/>
      <c r="B25" s="139"/>
      <c r="C25" s="138"/>
      <c r="D25" s="135" t="s">
        <v>38</v>
      </c>
      <c r="E25" s="138"/>
      <c r="F25" s="138"/>
      <c r="G25" s="138"/>
      <c r="H25" s="135" t="s">
        <v>30</v>
      </c>
      <c r="I25" s="138"/>
      <c r="J25" s="141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</row>
    <row r="26" spans="1:29" s="142" customFormat="1" ht="18" hidden="1" customHeight="1">
      <c r="A26" s="138"/>
      <c r="B26" s="139"/>
      <c r="C26" s="138"/>
      <c r="D26" s="138"/>
      <c r="E26" s="144" t="s">
        <v>36</v>
      </c>
      <c r="F26" s="138"/>
      <c r="G26" s="138"/>
      <c r="H26" s="135" t="s">
        <v>32</v>
      </c>
      <c r="I26" s="138"/>
      <c r="J26" s="141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</row>
    <row r="27" spans="1:29" s="142" customFormat="1" ht="6.95" hidden="1" customHeight="1">
      <c r="A27" s="138"/>
      <c r="B27" s="139"/>
      <c r="C27" s="138"/>
      <c r="D27" s="138"/>
      <c r="E27" s="138"/>
      <c r="F27" s="138"/>
      <c r="G27" s="138"/>
      <c r="H27" s="138"/>
      <c r="I27" s="138"/>
      <c r="J27" s="141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</row>
    <row r="28" spans="1:29" s="142" customFormat="1" ht="12" hidden="1" customHeight="1">
      <c r="A28" s="138"/>
      <c r="B28" s="139"/>
      <c r="C28" s="138"/>
      <c r="D28" s="135" t="s">
        <v>39</v>
      </c>
      <c r="E28" s="138"/>
      <c r="F28" s="138"/>
      <c r="G28" s="138"/>
      <c r="H28" s="138"/>
      <c r="I28" s="138"/>
      <c r="J28" s="141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</row>
    <row r="29" spans="1:29" s="151" customFormat="1" ht="51" hidden="1" customHeight="1">
      <c r="A29" s="147"/>
      <c r="B29" s="148"/>
      <c r="C29" s="147"/>
      <c r="D29" s="147"/>
      <c r="E29" s="149" t="s">
        <v>40</v>
      </c>
      <c r="F29" s="149"/>
      <c r="G29" s="149"/>
      <c r="H29" s="147"/>
      <c r="I29" s="147"/>
      <c r="J29" s="150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</row>
    <row r="30" spans="1:29" s="142" customFormat="1" ht="6.95" hidden="1" customHeight="1">
      <c r="A30" s="138"/>
      <c r="B30" s="139"/>
      <c r="C30" s="138"/>
      <c r="D30" s="138"/>
      <c r="E30" s="138"/>
      <c r="F30" s="138"/>
      <c r="G30" s="138"/>
      <c r="H30" s="138"/>
      <c r="I30" s="138"/>
      <c r="J30" s="141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</row>
    <row r="31" spans="1:29" s="142" customFormat="1" ht="6.95" hidden="1" customHeight="1">
      <c r="A31" s="138"/>
      <c r="B31" s="139"/>
      <c r="C31" s="138"/>
      <c r="D31" s="152"/>
      <c r="E31" s="152"/>
      <c r="F31" s="152"/>
      <c r="G31" s="152"/>
      <c r="H31" s="152"/>
      <c r="I31" s="152"/>
      <c r="J31" s="141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</row>
    <row r="32" spans="1:29" s="142" customFormat="1" ht="25.35" hidden="1" customHeight="1">
      <c r="A32" s="138"/>
      <c r="B32" s="139"/>
      <c r="C32" s="138"/>
      <c r="D32" s="153" t="s">
        <v>41</v>
      </c>
      <c r="E32" s="138"/>
      <c r="F32" s="138"/>
      <c r="G32" s="138"/>
      <c r="H32" s="138"/>
      <c r="I32" s="138"/>
      <c r="J32" s="141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</row>
    <row r="33" spans="1:29" s="142" customFormat="1" ht="6.95" hidden="1" customHeight="1">
      <c r="A33" s="138"/>
      <c r="B33" s="139"/>
      <c r="C33" s="138"/>
      <c r="D33" s="152"/>
      <c r="E33" s="152"/>
      <c r="F33" s="152"/>
      <c r="G33" s="152"/>
      <c r="H33" s="152"/>
      <c r="I33" s="152"/>
      <c r="J33" s="141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</row>
    <row r="34" spans="1:29" s="142" customFormat="1" ht="14.45" hidden="1" customHeight="1">
      <c r="A34" s="138"/>
      <c r="B34" s="139"/>
      <c r="C34" s="138"/>
      <c r="D34" s="138"/>
      <c r="E34" s="138"/>
      <c r="F34" s="154" t="s">
        <v>43</v>
      </c>
      <c r="G34" s="138"/>
      <c r="H34" s="154" t="s">
        <v>42</v>
      </c>
      <c r="I34" s="138"/>
      <c r="J34" s="141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</row>
    <row r="35" spans="1:29" s="142" customFormat="1" ht="14.45" hidden="1" customHeight="1">
      <c r="A35" s="138"/>
      <c r="B35" s="139"/>
      <c r="C35" s="138"/>
      <c r="D35" s="155" t="s">
        <v>45</v>
      </c>
      <c r="E35" s="135" t="s">
        <v>46</v>
      </c>
      <c r="F35" s="156" t="e">
        <f>ROUND((SUM(BC85:BC120)),  2)</f>
        <v>#REF!</v>
      </c>
      <c r="G35" s="138"/>
      <c r="H35" s="157">
        <v>0.21</v>
      </c>
      <c r="I35" s="138"/>
      <c r="J35" s="141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</row>
    <row r="36" spans="1:29" s="142" customFormat="1" ht="14.45" hidden="1" customHeight="1">
      <c r="A36" s="138"/>
      <c r="B36" s="139"/>
      <c r="C36" s="138"/>
      <c r="D36" s="138"/>
      <c r="E36" s="135" t="s">
        <v>47</v>
      </c>
      <c r="F36" s="156">
        <f>ROUND((SUM(BD85:BD120)),  2)</f>
        <v>0</v>
      </c>
      <c r="G36" s="138"/>
      <c r="H36" s="157">
        <v>0.15</v>
      </c>
      <c r="I36" s="138"/>
      <c r="J36" s="141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</row>
    <row r="37" spans="1:29" s="142" customFormat="1" ht="14.45" hidden="1" customHeight="1">
      <c r="A37" s="138"/>
      <c r="B37" s="139"/>
      <c r="C37" s="138"/>
      <c r="D37" s="138"/>
      <c r="E37" s="135" t="s">
        <v>48</v>
      </c>
      <c r="F37" s="156">
        <f>ROUND((SUM(BE85:BE120)),  2)</f>
        <v>0</v>
      </c>
      <c r="G37" s="138"/>
      <c r="H37" s="157">
        <v>0.21</v>
      </c>
      <c r="I37" s="138"/>
      <c r="J37" s="141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</row>
    <row r="38" spans="1:29" s="142" customFormat="1" ht="14.45" hidden="1" customHeight="1">
      <c r="A38" s="138"/>
      <c r="B38" s="139"/>
      <c r="C38" s="138"/>
      <c r="D38" s="138"/>
      <c r="E38" s="135" t="s">
        <v>49</v>
      </c>
      <c r="F38" s="156">
        <f>ROUND((SUM(BF85:BF120)),  2)</f>
        <v>0</v>
      </c>
      <c r="G38" s="138"/>
      <c r="H38" s="157">
        <v>0.15</v>
      </c>
      <c r="I38" s="138"/>
      <c r="J38" s="141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</row>
    <row r="39" spans="1:29" s="142" customFormat="1" ht="14.45" hidden="1" customHeight="1">
      <c r="A39" s="138"/>
      <c r="B39" s="139"/>
      <c r="C39" s="138"/>
      <c r="D39" s="138"/>
      <c r="E39" s="135" t="s">
        <v>50</v>
      </c>
      <c r="F39" s="156">
        <f>ROUND((SUM(BG85:BG120)),  2)</f>
        <v>0</v>
      </c>
      <c r="G39" s="138"/>
      <c r="H39" s="157">
        <v>0</v>
      </c>
      <c r="I39" s="138"/>
      <c r="J39" s="141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</row>
    <row r="40" spans="1:29" s="142" customFormat="1" ht="6.95" hidden="1" customHeight="1">
      <c r="A40" s="138"/>
      <c r="B40" s="139"/>
      <c r="C40" s="138"/>
      <c r="D40" s="138"/>
      <c r="E40" s="138"/>
      <c r="F40" s="138"/>
      <c r="G40" s="138"/>
      <c r="H40" s="138"/>
      <c r="I40" s="138"/>
      <c r="J40" s="141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</row>
    <row r="41" spans="1:29" s="142" customFormat="1" ht="25.35" hidden="1" customHeight="1">
      <c r="A41" s="138"/>
      <c r="B41" s="139"/>
      <c r="C41" s="158"/>
      <c r="D41" s="159" t="s">
        <v>51</v>
      </c>
      <c r="E41" s="160"/>
      <c r="F41" s="160"/>
      <c r="G41" s="161" t="s">
        <v>52</v>
      </c>
      <c r="H41" s="160"/>
      <c r="I41" s="162"/>
      <c r="J41" s="141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</row>
    <row r="42" spans="1:29" s="142" customFormat="1" ht="14.45" hidden="1" customHeight="1">
      <c r="A42" s="138"/>
      <c r="B42" s="163"/>
      <c r="C42" s="164"/>
      <c r="D42" s="164"/>
      <c r="E42" s="164"/>
      <c r="F42" s="164"/>
      <c r="G42" s="164"/>
      <c r="H42" s="164"/>
      <c r="I42" s="164"/>
      <c r="J42" s="141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</row>
    <row r="43" spans="1:29" hidden="1"/>
    <row r="44" spans="1:29" hidden="1"/>
    <row r="45" spans="1:29" hidden="1"/>
    <row r="46" spans="1:29" s="142" customFormat="1" ht="6.95" hidden="1" customHeight="1">
      <c r="A46" s="138"/>
      <c r="B46" s="165"/>
      <c r="C46" s="166"/>
      <c r="D46" s="166"/>
      <c r="E46" s="166"/>
      <c r="F46" s="166"/>
      <c r="G46" s="166"/>
      <c r="H46" s="166"/>
      <c r="I46" s="166"/>
      <c r="J46" s="141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</row>
    <row r="47" spans="1:29" s="142" customFormat="1" ht="24.95" hidden="1" customHeight="1">
      <c r="A47" s="138"/>
      <c r="B47" s="139"/>
      <c r="C47" s="133" t="s">
        <v>100</v>
      </c>
      <c r="D47" s="138"/>
      <c r="E47" s="138"/>
      <c r="F47" s="138"/>
      <c r="G47" s="138"/>
      <c r="H47" s="138"/>
      <c r="I47" s="138"/>
      <c r="J47" s="141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</row>
    <row r="48" spans="1:29" s="142" customFormat="1" ht="6.95" hidden="1" customHeight="1">
      <c r="A48" s="138"/>
      <c r="B48" s="139"/>
      <c r="C48" s="138"/>
      <c r="D48" s="138"/>
      <c r="E48" s="138"/>
      <c r="F48" s="138"/>
      <c r="G48" s="138"/>
      <c r="H48" s="138"/>
      <c r="I48" s="138"/>
      <c r="J48" s="141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</row>
    <row r="49" spans="1:45" s="142" customFormat="1" ht="12" hidden="1" customHeight="1">
      <c r="A49" s="138"/>
      <c r="B49" s="139"/>
      <c r="C49" s="135" t="s">
        <v>17</v>
      </c>
      <c r="D49" s="138"/>
      <c r="E49" s="138"/>
      <c r="F49" s="138"/>
      <c r="G49" s="138"/>
      <c r="H49" s="138"/>
      <c r="I49" s="138"/>
      <c r="J49" s="141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</row>
    <row r="50" spans="1:45" s="142" customFormat="1" ht="16.5" hidden="1" customHeight="1">
      <c r="A50" s="138"/>
      <c r="B50" s="139"/>
      <c r="C50" s="138"/>
      <c r="D50" s="138"/>
      <c r="E50" s="136" t="str">
        <f>E7</f>
        <v>Údržba, opravy a odstraňování závad u SSZT 2020 - SSZT Praha západ</v>
      </c>
      <c r="F50" s="137"/>
      <c r="G50" s="137"/>
      <c r="H50" s="138"/>
      <c r="I50" s="138"/>
      <c r="J50" s="141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</row>
    <row r="51" spans="1:45" ht="12" hidden="1" customHeight="1">
      <c r="B51" s="132"/>
      <c r="C51" s="135" t="s">
        <v>96</v>
      </c>
      <c r="J51" s="132"/>
    </row>
    <row r="52" spans="1:45" s="142" customFormat="1" ht="16.5" hidden="1" customHeight="1">
      <c r="A52" s="138"/>
      <c r="B52" s="139"/>
      <c r="C52" s="138"/>
      <c r="D52" s="138"/>
      <c r="E52" s="136" t="s">
        <v>97</v>
      </c>
      <c r="F52" s="140"/>
      <c r="G52" s="140"/>
      <c r="H52" s="138"/>
      <c r="I52" s="138"/>
      <c r="J52" s="141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</row>
    <row r="53" spans="1:45" s="142" customFormat="1" ht="12" hidden="1" customHeight="1">
      <c r="A53" s="138"/>
      <c r="B53" s="139"/>
      <c r="C53" s="135" t="s">
        <v>98</v>
      </c>
      <c r="D53" s="138"/>
      <c r="E53" s="138"/>
      <c r="F53" s="138"/>
      <c r="G53" s="138"/>
      <c r="H53" s="138"/>
      <c r="I53" s="138"/>
      <c r="J53" s="141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</row>
    <row r="54" spans="1:45" s="142" customFormat="1" ht="16.5" hidden="1" customHeight="1">
      <c r="A54" s="138"/>
      <c r="B54" s="139"/>
      <c r="C54" s="138"/>
      <c r="D54" s="138"/>
      <c r="E54" s="143" t="str">
        <f>E11</f>
        <v>PS-02 - stavební práce</v>
      </c>
      <c r="F54" s="140"/>
      <c r="G54" s="140"/>
      <c r="H54" s="138"/>
      <c r="I54" s="138"/>
      <c r="J54" s="141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</row>
    <row r="55" spans="1:45" s="142" customFormat="1" ht="6.95" hidden="1" customHeight="1">
      <c r="A55" s="138"/>
      <c r="B55" s="139"/>
      <c r="C55" s="138"/>
      <c r="D55" s="138"/>
      <c r="E55" s="138"/>
      <c r="F55" s="138"/>
      <c r="G55" s="138"/>
      <c r="H55" s="138"/>
      <c r="I55" s="138"/>
      <c r="J55" s="141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</row>
    <row r="56" spans="1:45" s="142" customFormat="1" ht="12" hidden="1" customHeight="1">
      <c r="A56" s="138"/>
      <c r="B56" s="139"/>
      <c r="C56" s="135" t="s">
        <v>23</v>
      </c>
      <c r="D56" s="138"/>
      <c r="E56" s="138"/>
      <c r="F56" s="144" t="str">
        <f>F14</f>
        <v>Praha a Středočeský kraj</v>
      </c>
      <c r="G56" s="138"/>
      <c r="H56" s="135" t="s">
        <v>25</v>
      </c>
      <c r="I56" s="138"/>
      <c r="J56" s="141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</row>
    <row r="57" spans="1:45" s="142" customFormat="1" ht="6.95" hidden="1" customHeight="1">
      <c r="A57" s="138"/>
      <c r="B57" s="139"/>
      <c r="C57" s="138"/>
      <c r="D57" s="138"/>
      <c r="E57" s="138"/>
      <c r="F57" s="138"/>
      <c r="G57" s="138"/>
      <c r="H57" s="138"/>
      <c r="I57" s="138"/>
      <c r="J57" s="141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</row>
    <row r="58" spans="1:45" s="142" customFormat="1" ht="15.2" hidden="1" customHeight="1">
      <c r="A58" s="138"/>
      <c r="B58" s="139"/>
      <c r="C58" s="135" t="s">
        <v>29</v>
      </c>
      <c r="D58" s="138"/>
      <c r="E58" s="138"/>
      <c r="F58" s="144" t="str">
        <f>E17</f>
        <v>Jiří Kejkula</v>
      </c>
      <c r="G58" s="138"/>
      <c r="H58" s="135" t="s">
        <v>35</v>
      </c>
      <c r="I58" s="138"/>
      <c r="J58" s="141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</row>
    <row r="59" spans="1:45" s="142" customFormat="1" ht="15.2" hidden="1" customHeight="1">
      <c r="A59" s="138"/>
      <c r="B59" s="139"/>
      <c r="C59" s="135" t="s">
        <v>33</v>
      </c>
      <c r="D59" s="138"/>
      <c r="E59" s="138"/>
      <c r="F59" s="144" t="str">
        <f>IF(E20="","",E20)</f>
        <v>Vyplň údaj</v>
      </c>
      <c r="G59" s="138"/>
      <c r="H59" s="135" t="s">
        <v>38</v>
      </c>
      <c r="I59" s="138"/>
      <c r="J59" s="141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</row>
    <row r="60" spans="1:45" s="142" customFormat="1" ht="10.35" hidden="1" customHeight="1">
      <c r="A60" s="138"/>
      <c r="B60" s="139"/>
      <c r="C60" s="138"/>
      <c r="D60" s="138"/>
      <c r="E60" s="138"/>
      <c r="F60" s="138"/>
      <c r="G60" s="138"/>
      <c r="H60" s="138"/>
      <c r="I60" s="138"/>
      <c r="J60" s="141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</row>
    <row r="61" spans="1:45" s="142" customFormat="1" ht="29.25" hidden="1" customHeight="1">
      <c r="A61" s="138"/>
      <c r="B61" s="139"/>
      <c r="C61" s="167" t="s">
        <v>101</v>
      </c>
      <c r="D61" s="158"/>
      <c r="E61" s="158"/>
      <c r="F61" s="158"/>
      <c r="G61" s="158"/>
      <c r="H61" s="158"/>
      <c r="I61" s="158"/>
      <c r="J61" s="141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</row>
    <row r="62" spans="1:45" s="142" customFormat="1" ht="10.35" hidden="1" customHeight="1">
      <c r="A62" s="138"/>
      <c r="B62" s="139"/>
      <c r="C62" s="138"/>
      <c r="D62" s="138"/>
      <c r="E62" s="138"/>
      <c r="F62" s="138"/>
      <c r="G62" s="138"/>
      <c r="H62" s="138"/>
      <c r="I62" s="138"/>
      <c r="J62" s="141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</row>
    <row r="63" spans="1:45" s="142" customFormat="1" ht="22.9" hidden="1" customHeight="1">
      <c r="A63" s="138"/>
      <c r="B63" s="139"/>
      <c r="C63" s="168" t="s">
        <v>73</v>
      </c>
      <c r="D63" s="138"/>
      <c r="E63" s="138"/>
      <c r="F63" s="138"/>
      <c r="G63" s="138"/>
      <c r="H63" s="138"/>
      <c r="I63" s="138"/>
      <c r="J63" s="141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S63" s="129" t="s">
        <v>102</v>
      </c>
    </row>
    <row r="64" spans="1:45" s="142" customFormat="1" ht="21.75" hidden="1" customHeight="1">
      <c r="A64" s="138"/>
      <c r="B64" s="139"/>
      <c r="C64" s="138"/>
      <c r="D64" s="138"/>
      <c r="E64" s="138"/>
      <c r="F64" s="138"/>
      <c r="G64" s="138"/>
      <c r="H64" s="138"/>
      <c r="I64" s="138"/>
      <c r="J64" s="141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</row>
    <row r="65" spans="1:29" s="142" customFormat="1" ht="6.95" hidden="1" customHeight="1">
      <c r="A65" s="138"/>
      <c r="B65" s="163"/>
      <c r="C65" s="164"/>
      <c r="D65" s="164"/>
      <c r="E65" s="164"/>
      <c r="F65" s="164"/>
      <c r="G65" s="164"/>
      <c r="H65" s="164"/>
      <c r="I65" s="164"/>
      <c r="J65" s="141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</row>
    <row r="66" spans="1:29" hidden="1"/>
    <row r="67" spans="1:29" hidden="1"/>
    <row r="68" spans="1:29" hidden="1"/>
    <row r="69" spans="1:29" s="142" customFormat="1" ht="6.95" customHeight="1">
      <c r="A69" s="138"/>
      <c r="B69" s="165"/>
      <c r="C69" s="166"/>
      <c r="D69" s="166"/>
      <c r="E69" s="166"/>
      <c r="F69" s="166"/>
      <c r="G69" s="166"/>
      <c r="H69" s="166"/>
      <c r="I69" s="166"/>
      <c r="J69" s="141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</row>
    <row r="70" spans="1:29" s="142" customFormat="1" ht="24.95" customHeight="1">
      <c r="A70" s="138"/>
      <c r="B70" s="139"/>
      <c r="C70" s="133" t="s">
        <v>106</v>
      </c>
      <c r="D70" s="138"/>
      <c r="E70" s="138"/>
      <c r="F70" s="138"/>
      <c r="G70" s="138"/>
      <c r="H70" s="138"/>
      <c r="I70" s="138"/>
      <c r="J70" s="141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</row>
    <row r="71" spans="1:29" s="142" customFormat="1" ht="6.95" customHeight="1">
      <c r="A71" s="138"/>
      <c r="B71" s="139"/>
      <c r="C71" s="138"/>
      <c r="D71" s="138"/>
      <c r="E71" s="138"/>
      <c r="F71" s="138"/>
      <c r="G71" s="138"/>
      <c r="H71" s="138"/>
      <c r="I71" s="138"/>
      <c r="J71" s="141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</row>
    <row r="72" spans="1:29" s="142" customFormat="1" ht="12" customHeight="1">
      <c r="A72" s="138"/>
      <c r="B72" s="139"/>
      <c r="C72" s="135" t="s">
        <v>17</v>
      </c>
      <c r="D72" s="138"/>
      <c r="E72" s="138"/>
      <c r="F72" s="138"/>
      <c r="G72" s="138"/>
      <c r="H72" s="138"/>
      <c r="I72" s="138"/>
      <c r="J72" s="141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</row>
    <row r="73" spans="1:29" s="142" customFormat="1" ht="16.5" customHeight="1">
      <c r="A73" s="138"/>
      <c r="B73" s="139"/>
      <c r="C73" s="138"/>
      <c r="D73" s="138"/>
      <c r="E73" s="136" t="str">
        <f>E7</f>
        <v>Údržba, opravy a odstraňování závad u SSZT 2020 - SSZT Praha západ</v>
      </c>
      <c r="F73" s="137"/>
      <c r="G73" s="137"/>
      <c r="H73" s="138"/>
      <c r="I73" s="138"/>
      <c r="J73" s="141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</row>
    <row r="74" spans="1:29" ht="12" customHeight="1">
      <c r="B74" s="132"/>
      <c r="C74" s="135" t="s">
        <v>96</v>
      </c>
      <c r="J74" s="132"/>
    </row>
    <row r="75" spans="1:29" s="142" customFormat="1" ht="16.5" customHeight="1">
      <c r="A75" s="138"/>
      <c r="B75" s="139"/>
      <c r="C75" s="138"/>
      <c r="D75" s="138"/>
      <c r="E75" s="136" t="s">
        <v>97</v>
      </c>
      <c r="F75" s="140"/>
      <c r="G75" s="140"/>
      <c r="H75" s="138"/>
      <c r="I75" s="138"/>
      <c r="J75" s="141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</row>
    <row r="76" spans="1:29" s="142" customFormat="1" ht="12" customHeight="1">
      <c r="A76" s="138"/>
      <c r="B76" s="139"/>
      <c r="C76" s="135" t="s">
        <v>98</v>
      </c>
      <c r="D76" s="138"/>
      <c r="E76" s="138"/>
      <c r="F76" s="138"/>
      <c r="G76" s="138"/>
      <c r="H76" s="138"/>
      <c r="I76" s="138"/>
      <c r="J76" s="141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</row>
    <row r="77" spans="1:29" s="142" customFormat="1" ht="16.5" customHeight="1">
      <c r="A77" s="138"/>
      <c r="B77" s="139"/>
      <c r="C77" s="138"/>
      <c r="D77" s="138"/>
      <c r="E77" s="143" t="str">
        <f>E11</f>
        <v>PS-02 - stavební práce</v>
      </c>
      <c r="F77" s="140"/>
      <c r="G77" s="140"/>
      <c r="H77" s="138"/>
      <c r="I77" s="138"/>
      <c r="J77" s="141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</row>
    <row r="78" spans="1:29" s="142" customFormat="1" ht="6.95" customHeight="1">
      <c r="A78" s="138"/>
      <c r="B78" s="139"/>
      <c r="C78" s="138"/>
      <c r="D78" s="138"/>
      <c r="E78" s="138"/>
      <c r="F78" s="138"/>
      <c r="G78" s="138"/>
      <c r="H78" s="138"/>
      <c r="I78" s="138"/>
      <c r="J78" s="141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</row>
    <row r="79" spans="1:29" s="142" customFormat="1" ht="12" customHeight="1">
      <c r="A79" s="138"/>
      <c r="B79" s="139"/>
      <c r="C79" s="135" t="s">
        <v>23</v>
      </c>
      <c r="D79" s="138"/>
      <c r="E79" s="138"/>
      <c r="F79" s="144" t="str">
        <f>F14</f>
        <v>Praha a Středočeský kraj</v>
      </c>
      <c r="G79" s="138"/>
      <c r="H79" s="135" t="s">
        <v>25</v>
      </c>
      <c r="I79" s="138"/>
      <c r="J79" s="141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</row>
    <row r="80" spans="1:29" s="142" customFormat="1" ht="6.95" customHeight="1">
      <c r="A80" s="138"/>
      <c r="B80" s="139"/>
      <c r="C80" s="138"/>
      <c r="D80" s="138"/>
      <c r="E80" s="138"/>
      <c r="F80" s="138"/>
      <c r="G80" s="138"/>
      <c r="H80" s="138"/>
      <c r="I80" s="138"/>
      <c r="J80" s="141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</row>
    <row r="81" spans="1:63" s="142" customFormat="1" ht="15.2" customHeight="1">
      <c r="A81" s="138"/>
      <c r="B81" s="139"/>
      <c r="C81" s="135" t="s">
        <v>29</v>
      </c>
      <c r="D81" s="138"/>
      <c r="E81" s="138"/>
      <c r="F81" s="144" t="str">
        <f>E17</f>
        <v>Jiří Kejkula</v>
      </c>
      <c r="G81" s="138"/>
      <c r="H81" s="135" t="s">
        <v>35</v>
      </c>
      <c r="I81" s="138"/>
      <c r="J81" s="141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</row>
    <row r="82" spans="1:63" s="142" customFormat="1" ht="15.2" customHeight="1">
      <c r="A82" s="138"/>
      <c r="B82" s="139"/>
      <c r="C82" s="135" t="s">
        <v>33</v>
      </c>
      <c r="D82" s="138"/>
      <c r="E82" s="138"/>
      <c r="F82" s="144" t="str">
        <f>IF(E20="","",E20)</f>
        <v>Vyplň údaj</v>
      </c>
      <c r="G82" s="138"/>
      <c r="H82" s="135" t="s">
        <v>38</v>
      </c>
      <c r="I82" s="138"/>
      <c r="J82" s="141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</row>
    <row r="83" spans="1:63" s="142" customFormat="1" ht="10.35" customHeight="1">
      <c r="A83" s="138"/>
      <c r="B83" s="139"/>
      <c r="C83" s="138"/>
      <c r="D83" s="138"/>
      <c r="E83" s="138"/>
      <c r="F83" s="138"/>
      <c r="G83" s="138"/>
      <c r="H83" s="138"/>
      <c r="I83" s="138"/>
      <c r="J83" s="141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</row>
    <row r="84" spans="1:63" s="186" customFormat="1" ht="29.25" customHeight="1">
      <c r="A84" s="177"/>
      <c r="B84" s="178"/>
      <c r="C84" s="179" t="s">
        <v>107</v>
      </c>
      <c r="D84" s="180" t="s">
        <v>60</v>
      </c>
      <c r="E84" s="180" t="s">
        <v>56</v>
      </c>
      <c r="F84" s="180" t="s">
        <v>57</v>
      </c>
      <c r="G84" s="180" t="s">
        <v>108</v>
      </c>
      <c r="H84" s="180" t="s">
        <v>109</v>
      </c>
      <c r="I84" s="181" t="s">
        <v>110</v>
      </c>
      <c r="J84" s="182"/>
      <c r="K84" s="183" t="s">
        <v>3</v>
      </c>
      <c r="L84" s="184" t="s">
        <v>45</v>
      </c>
      <c r="M84" s="184" t="s">
        <v>111</v>
      </c>
      <c r="N84" s="184" t="s">
        <v>112</v>
      </c>
      <c r="O84" s="184" t="s">
        <v>113</v>
      </c>
      <c r="P84" s="184" t="s">
        <v>114</v>
      </c>
      <c r="Q84" s="184" t="s">
        <v>115</v>
      </c>
      <c r="R84" s="185" t="s">
        <v>116</v>
      </c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</row>
    <row r="85" spans="1:63" s="142" customFormat="1" ht="22.9" customHeight="1">
      <c r="A85" s="138"/>
      <c r="B85" s="139"/>
      <c r="C85" s="187" t="s">
        <v>117</v>
      </c>
      <c r="D85" s="138"/>
      <c r="E85" s="138"/>
      <c r="F85" s="138"/>
      <c r="G85" s="138"/>
      <c r="H85" s="138"/>
      <c r="I85" s="138"/>
      <c r="J85" s="139"/>
      <c r="K85" s="188"/>
      <c r="L85" s="189"/>
      <c r="M85" s="152"/>
      <c r="N85" s="190" t="e">
        <f>SUM(N86:N120)</f>
        <v>#REF!</v>
      </c>
      <c r="O85" s="152"/>
      <c r="P85" s="190" t="e">
        <f>SUM(P86:P120)</f>
        <v>#REF!</v>
      </c>
      <c r="Q85" s="152"/>
      <c r="R85" s="191" t="e">
        <f>SUM(R86:R120)</f>
        <v>#REF!</v>
      </c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R85" s="129" t="s">
        <v>74</v>
      </c>
      <c r="AS85" s="129" t="s">
        <v>102</v>
      </c>
      <c r="BI85" s="192" t="e">
        <f>SUM(BI86:BI120)</f>
        <v>#REF!</v>
      </c>
    </row>
    <row r="86" spans="1:63" s="142" customFormat="1" ht="16.5" customHeight="1">
      <c r="A86" s="138"/>
      <c r="B86" s="139"/>
      <c r="C86" s="193" t="s">
        <v>75</v>
      </c>
      <c r="D86" s="193" t="s">
        <v>119</v>
      </c>
      <c r="E86" s="194" t="s">
        <v>1057</v>
      </c>
      <c r="F86" s="195" t="s">
        <v>1058</v>
      </c>
      <c r="G86" s="196" t="s">
        <v>122</v>
      </c>
      <c r="H86" s="82"/>
      <c r="I86" s="195" t="s">
        <v>1059</v>
      </c>
      <c r="J86" s="139"/>
      <c r="K86" s="197" t="s">
        <v>3</v>
      </c>
      <c r="L86" s="198" t="s">
        <v>46</v>
      </c>
      <c r="M86" s="199"/>
      <c r="N86" s="200" t="e">
        <f>M86*#REF!</f>
        <v>#REF!</v>
      </c>
      <c r="O86" s="200">
        <v>8.9359999999999995E-2</v>
      </c>
      <c r="P86" s="200" t="e">
        <f>O86*#REF!</f>
        <v>#REF!</v>
      </c>
      <c r="Q86" s="200">
        <v>0</v>
      </c>
      <c r="R86" s="201" t="e">
        <f>Q86*#REF!</f>
        <v>#REF!</v>
      </c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P86" s="202" t="s">
        <v>124</v>
      </c>
      <c r="AR86" s="202" t="s">
        <v>119</v>
      </c>
      <c r="AS86" s="202" t="s">
        <v>75</v>
      </c>
      <c r="AW86" s="129" t="s">
        <v>125</v>
      </c>
      <c r="BC86" s="203" t="e">
        <f>IF(L86="základní",#REF!,0)</f>
        <v>#REF!</v>
      </c>
      <c r="BD86" s="203">
        <f>IF(L86="snížená",#REF!,0)</f>
        <v>0</v>
      </c>
      <c r="BE86" s="203">
        <f>IF(L86="zákl. přenesená",#REF!,0)</f>
        <v>0</v>
      </c>
      <c r="BF86" s="203">
        <f>IF(L86="sníž. přenesená",#REF!,0)</f>
        <v>0</v>
      </c>
      <c r="BG86" s="203">
        <f>IF(L86="nulová",#REF!,0)</f>
        <v>0</v>
      </c>
      <c r="BH86" s="129" t="s">
        <v>22</v>
      </c>
      <c r="BI86" s="203" t="e">
        <f>ROUND(H86*#REF!,2)</f>
        <v>#REF!</v>
      </c>
      <c r="BJ86" s="129" t="s">
        <v>124</v>
      </c>
      <c r="BK86" s="202" t="s">
        <v>1060</v>
      </c>
    </row>
    <row r="87" spans="1:63" s="142" customFormat="1" ht="87.75">
      <c r="A87" s="138"/>
      <c r="B87" s="139"/>
      <c r="C87" s="138"/>
      <c r="D87" s="227" t="s">
        <v>1061</v>
      </c>
      <c r="E87" s="138"/>
      <c r="F87" s="228" t="s">
        <v>1062</v>
      </c>
      <c r="G87" s="138"/>
      <c r="H87" s="138"/>
      <c r="I87" s="138"/>
      <c r="J87" s="139"/>
      <c r="K87" s="229"/>
      <c r="L87" s="230"/>
      <c r="M87" s="199"/>
      <c r="N87" s="199"/>
      <c r="O87" s="199"/>
      <c r="P87" s="199"/>
      <c r="Q87" s="199"/>
      <c r="R87" s="231"/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R87" s="129" t="s">
        <v>1061</v>
      </c>
      <c r="AS87" s="129" t="s">
        <v>75</v>
      </c>
    </row>
    <row r="88" spans="1:63" s="142" customFormat="1" ht="16.5" customHeight="1">
      <c r="A88" s="138"/>
      <c r="B88" s="139"/>
      <c r="C88" s="193" t="s">
        <v>75</v>
      </c>
      <c r="D88" s="193" t="s">
        <v>119</v>
      </c>
      <c r="E88" s="194" t="s">
        <v>1063</v>
      </c>
      <c r="F88" s="195" t="s">
        <v>1064</v>
      </c>
      <c r="G88" s="196" t="s">
        <v>1065</v>
      </c>
      <c r="H88" s="82"/>
      <c r="I88" s="195" t="s">
        <v>1059</v>
      </c>
      <c r="J88" s="139"/>
      <c r="K88" s="197" t="s">
        <v>3</v>
      </c>
      <c r="L88" s="198" t="s">
        <v>46</v>
      </c>
      <c r="M88" s="199"/>
      <c r="N88" s="200" t="e">
        <f>M88*#REF!</f>
        <v>#REF!</v>
      </c>
      <c r="O88" s="200">
        <v>1.0591702599999999</v>
      </c>
      <c r="P88" s="200" t="e">
        <f>O88*#REF!</f>
        <v>#REF!</v>
      </c>
      <c r="Q88" s="200">
        <v>0</v>
      </c>
      <c r="R88" s="201" t="e">
        <f>Q88*#REF!</f>
        <v>#REF!</v>
      </c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P88" s="202" t="s">
        <v>124</v>
      </c>
      <c r="AR88" s="202" t="s">
        <v>119</v>
      </c>
      <c r="AS88" s="202" t="s">
        <v>75</v>
      </c>
      <c r="AW88" s="129" t="s">
        <v>125</v>
      </c>
      <c r="BC88" s="203" t="e">
        <f>IF(L88="základní",#REF!,0)</f>
        <v>#REF!</v>
      </c>
      <c r="BD88" s="203">
        <f>IF(L88="snížená",#REF!,0)</f>
        <v>0</v>
      </c>
      <c r="BE88" s="203">
        <f>IF(L88="zákl. přenesená",#REF!,0)</f>
        <v>0</v>
      </c>
      <c r="BF88" s="203">
        <f>IF(L88="sníž. přenesená",#REF!,0)</f>
        <v>0</v>
      </c>
      <c r="BG88" s="203">
        <f>IF(L88="nulová",#REF!,0)</f>
        <v>0</v>
      </c>
      <c r="BH88" s="129" t="s">
        <v>22</v>
      </c>
      <c r="BI88" s="203" t="e">
        <f>ROUND(H88*#REF!,2)</f>
        <v>#REF!</v>
      </c>
      <c r="BJ88" s="129" t="s">
        <v>124</v>
      </c>
      <c r="BK88" s="202" t="s">
        <v>1066</v>
      </c>
    </row>
    <row r="89" spans="1:63" s="142" customFormat="1" ht="29.25">
      <c r="A89" s="138"/>
      <c r="B89" s="139"/>
      <c r="C89" s="138"/>
      <c r="D89" s="227" t="s">
        <v>1061</v>
      </c>
      <c r="E89" s="138"/>
      <c r="F89" s="228" t="s">
        <v>1067</v>
      </c>
      <c r="G89" s="138"/>
      <c r="H89" s="138"/>
      <c r="I89" s="138"/>
      <c r="J89" s="139"/>
      <c r="K89" s="229"/>
      <c r="L89" s="230"/>
      <c r="M89" s="199"/>
      <c r="N89" s="199"/>
      <c r="O89" s="199"/>
      <c r="P89" s="199"/>
      <c r="Q89" s="199"/>
      <c r="R89" s="231"/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R89" s="129" t="s">
        <v>1061</v>
      </c>
      <c r="AS89" s="129" t="s">
        <v>75</v>
      </c>
    </row>
    <row r="90" spans="1:63" s="142" customFormat="1" ht="24" customHeight="1">
      <c r="A90" s="138"/>
      <c r="B90" s="139"/>
      <c r="C90" s="193" t="s">
        <v>75</v>
      </c>
      <c r="D90" s="193" t="s">
        <v>119</v>
      </c>
      <c r="E90" s="194" t="s">
        <v>1068</v>
      </c>
      <c r="F90" s="195" t="s">
        <v>1069</v>
      </c>
      <c r="G90" s="196" t="s">
        <v>1070</v>
      </c>
      <c r="H90" s="82"/>
      <c r="I90" s="195" t="s">
        <v>1059</v>
      </c>
      <c r="J90" s="139"/>
      <c r="K90" s="197" t="s">
        <v>3</v>
      </c>
      <c r="L90" s="198" t="s">
        <v>46</v>
      </c>
      <c r="M90" s="199"/>
      <c r="N90" s="200" t="e">
        <f>M90*#REF!</f>
        <v>#REF!</v>
      </c>
      <c r="O90" s="200">
        <v>0.67488603999999996</v>
      </c>
      <c r="P90" s="200" t="e">
        <f>O90*#REF!</f>
        <v>#REF!</v>
      </c>
      <c r="Q90" s="200">
        <v>0</v>
      </c>
      <c r="R90" s="201" t="e">
        <f>Q90*#REF!</f>
        <v>#REF!</v>
      </c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P90" s="202" t="s">
        <v>124</v>
      </c>
      <c r="AR90" s="202" t="s">
        <v>119</v>
      </c>
      <c r="AS90" s="202" t="s">
        <v>75</v>
      </c>
      <c r="AW90" s="129" t="s">
        <v>125</v>
      </c>
      <c r="BC90" s="203" t="e">
        <f>IF(L90="základní",#REF!,0)</f>
        <v>#REF!</v>
      </c>
      <c r="BD90" s="203">
        <f>IF(L90="snížená",#REF!,0)</f>
        <v>0</v>
      </c>
      <c r="BE90" s="203">
        <f>IF(L90="zákl. přenesená",#REF!,0)</f>
        <v>0</v>
      </c>
      <c r="BF90" s="203">
        <f>IF(L90="sníž. přenesená",#REF!,0)</f>
        <v>0</v>
      </c>
      <c r="BG90" s="203">
        <f>IF(L90="nulová",#REF!,0)</f>
        <v>0</v>
      </c>
      <c r="BH90" s="129" t="s">
        <v>22</v>
      </c>
      <c r="BI90" s="203" t="e">
        <f>ROUND(H90*#REF!,2)</f>
        <v>#REF!</v>
      </c>
      <c r="BJ90" s="129" t="s">
        <v>124</v>
      </c>
      <c r="BK90" s="202" t="s">
        <v>1071</v>
      </c>
    </row>
    <row r="91" spans="1:63" s="142" customFormat="1" ht="58.5">
      <c r="A91" s="138"/>
      <c r="B91" s="139"/>
      <c r="C91" s="138"/>
      <c r="D91" s="227" t="s">
        <v>1061</v>
      </c>
      <c r="E91" s="138"/>
      <c r="F91" s="228" t="s">
        <v>1072</v>
      </c>
      <c r="G91" s="138"/>
      <c r="H91" s="138"/>
      <c r="I91" s="138"/>
      <c r="J91" s="139"/>
      <c r="K91" s="229"/>
      <c r="L91" s="230"/>
      <c r="M91" s="199"/>
      <c r="N91" s="199"/>
      <c r="O91" s="199"/>
      <c r="P91" s="199"/>
      <c r="Q91" s="199"/>
      <c r="R91" s="231"/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R91" s="129" t="s">
        <v>1061</v>
      </c>
      <c r="AS91" s="129" t="s">
        <v>75</v>
      </c>
    </row>
    <row r="92" spans="1:63" s="142" customFormat="1" ht="16.5" customHeight="1">
      <c r="A92" s="138"/>
      <c r="B92" s="139"/>
      <c r="C92" s="193" t="s">
        <v>75</v>
      </c>
      <c r="D92" s="193" t="s">
        <v>119</v>
      </c>
      <c r="E92" s="194" t="s">
        <v>1073</v>
      </c>
      <c r="F92" s="195" t="s">
        <v>1074</v>
      </c>
      <c r="G92" s="196" t="s">
        <v>1075</v>
      </c>
      <c r="H92" s="82"/>
      <c r="I92" s="195" t="s">
        <v>1059</v>
      </c>
      <c r="J92" s="139"/>
      <c r="K92" s="197" t="s">
        <v>3</v>
      </c>
      <c r="L92" s="198" t="s">
        <v>46</v>
      </c>
      <c r="M92" s="199"/>
      <c r="N92" s="200" t="e">
        <f>M92*#REF!</f>
        <v>#REF!</v>
      </c>
      <c r="O92" s="200">
        <v>2.4532922039999998</v>
      </c>
      <c r="P92" s="200" t="e">
        <f>O92*#REF!</f>
        <v>#REF!</v>
      </c>
      <c r="Q92" s="200">
        <v>0</v>
      </c>
      <c r="R92" s="201" t="e">
        <f>Q92*#REF!</f>
        <v>#REF!</v>
      </c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P92" s="202" t="s">
        <v>124</v>
      </c>
      <c r="AR92" s="202" t="s">
        <v>119</v>
      </c>
      <c r="AS92" s="202" t="s">
        <v>75</v>
      </c>
      <c r="AW92" s="129" t="s">
        <v>125</v>
      </c>
      <c r="BC92" s="203" t="e">
        <f>IF(L92="základní",#REF!,0)</f>
        <v>#REF!</v>
      </c>
      <c r="BD92" s="203">
        <f>IF(L92="snížená",#REF!,0)</f>
        <v>0</v>
      </c>
      <c r="BE92" s="203">
        <f>IF(L92="zákl. přenesená",#REF!,0)</f>
        <v>0</v>
      </c>
      <c r="BF92" s="203">
        <f>IF(L92="sníž. přenesená",#REF!,0)</f>
        <v>0</v>
      </c>
      <c r="BG92" s="203">
        <f>IF(L92="nulová",#REF!,0)</f>
        <v>0</v>
      </c>
      <c r="BH92" s="129" t="s">
        <v>22</v>
      </c>
      <c r="BI92" s="203" t="e">
        <f>ROUND(H92*#REF!,2)</f>
        <v>#REF!</v>
      </c>
      <c r="BJ92" s="129" t="s">
        <v>124</v>
      </c>
      <c r="BK92" s="202" t="s">
        <v>1076</v>
      </c>
    </row>
    <row r="93" spans="1:63" s="142" customFormat="1" ht="68.25">
      <c r="A93" s="138"/>
      <c r="B93" s="139"/>
      <c r="C93" s="138"/>
      <c r="D93" s="227" t="s">
        <v>1061</v>
      </c>
      <c r="E93" s="138"/>
      <c r="F93" s="228" t="s">
        <v>1077</v>
      </c>
      <c r="G93" s="138"/>
      <c r="H93" s="138"/>
      <c r="I93" s="138"/>
      <c r="J93" s="139"/>
      <c r="K93" s="229"/>
      <c r="L93" s="230"/>
      <c r="M93" s="199"/>
      <c r="N93" s="199"/>
      <c r="O93" s="199"/>
      <c r="P93" s="199"/>
      <c r="Q93" s="199"/>
      <c r="R93" s="231"/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R93" s="129" t="s">
        <v>1061</v>
      </c>
      <c r="AS93" s="129" t="s">
        <v>75</v>
      </c>
    </row>
    <row r="94" spans="1:63" s="142" customFormat="1" ht="36" customHeight="1">
      <c r="A94" s="138"/>
      <c r="B94" s="139"/>
      <c r="C94" s="193" t="s">
        <v>75</v>
      </c>
      <c r="D94" s="193" t="s">
        <v>119</v>
      </c>
      <c r="E94" s="194" t="s">
        <v>1078</v>
      </c>
      <c r="F94" s="195" t="s">
        <v>1079</v>
      </c>
      <c r="G94" s="196" t="s">
        <v>122</v>
      </c>
      <c r="H94" s="82"/>
      <c r="I94" s="195" t="s">
        <v>1059</v>
      </c>
      <c r="J94" s="139"/>
      <c r="K94" s="197" t="s">
        <v>3</v>
      </c>
      <c r="L94" s="198" t="s">
        <v>46</v>
      </c>
      <c r="M94" s="199"/>
      <c r="N94" s="200" t="e">
        <f>M94*#REF!</f>
        <v>#REF!</v>
      </c>
      <c r="O94" s="200">
        <v>0</v>
      </c>
      <c r="P94" s="200" t="e">
        <f>O94*#REF!</f>
        <v>#REF!</v>
      </c>
      <c r="Q94" s="200">
        <v>0</v>
      </c>
      <c r="R94" s="201" t="e">
        <f>Q94*#REF!</f>
        <v>#REF!</v>
      </c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P94" s="202" t="s">
        <v>124</v>
      </c>
      <c r="AR94" s="202" t="s">
        <v>119</v>
      </c>
      <c r="AS94" s="202" t="s">
        <v>75</v>
      </c>
      <c r="AW94" s="129" t="s">
        <v>125</v>
      </c>
      <c r="BC94" s="203" t="e">
        <f>IF(L94="základní",#REF!,0)</f>
        <v>#REF!</v>
      </c>
      <c r="BD94" s="203">
        <f>IF(L94="snížená",#REF!,0)</f>
        <v>0</v>
      </c>
      <c r="BE94" s="203">
        <f>IF(L94="zákl. přenesená",#REF!,0)</f>
        <v>0</v>
      </c>
      <c r="BF94" s="203">
        <f>IF(L94="sníž. přenesená",#REF!,0)</f>
        <v>0</v>
      </c>
      <c r="BG94" s="203">
        <f>IF(L94="nulová",#REF!,0)</f>
        <v>0</v>
      </c>
      <c r="BH94" s="129" t="s">
        <v>22</v>
      </c>
      <c r="BI94" s="203" t="e">
        <f>ROUND(H94*#REF!,2)</f>
        <v>#REF!</v>
      </c>
      <c r="BJ94" s="129" t="s">
        <v>124</v>
      </c>
      <c r="BK94" s="202" t="s">
        <v>1080</v>
      </c>
    </row>
    <row r="95" spans="1:63" s="142" customFormat="1" ht="29.25">
      <c r="A95" s="138"/>
      <c r="B95" s="139"/>
      <c r="C95" s="138"/>
      <c r="D95" s="227" t="s">
        <v>1061</v>
      </c>
      <c r="E95" s="138"/>
      <c r="F95" s="228" t="s">
        <v>1081</v>
      </c>
      <c r="G95" s="138"/>
      <c r="H95" s="138"/>
      <c r="I95" s="138"/>
      <c r="J95" s="139"/>
      <c r="K95" s="229"/>
      <c r="L95" s="230"/>
      <c r="M95" s="199"/>
      <c r="N95" s="199"/>
      <c r="O95" s="199"/>
      <c r="P95" s="199"/>
      <c r="Q95" s="199"/>
      <c r="R95" s="231"/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R95" s="129" t="s">
        <v>1061</v>
      </c>
      <c r="AS95" s="129" t="s">
        <v>75</v>
      </c>
    </row>
    <row r="96" spans="1:63" s="142" customFormat="1" ht="36" customHeight="1">
      <c r="A96" s="138"/>
      <c r="B96" s="139"/>
      <c r="C96" s="193" t="s">
        <v>75</v>
      </c>
      <c r="D96" s="193" t="s">
        <v>119</v>
      </c>
      <c r="E96" s="194" t="s">
        <v>1082</v>
      </c>
      <c r="F96" s="195" t="s">
        <v>1083</v>
      </c>
      <c r="G96" s="196" t="s">
        <v>122</v>
      </c>
      <c r="H96" s="82"/>
      <c r="I96" s="195" t="s">
        <v>1059</v>
      </c>
      <c r="J96" s="139"/>
      <c r="K96" s="197" t="s">
        <v>3</v>
      </c>
      <c r="L96" s="198" t="s">
        <v>46</v>
      </c>
      <c r="M96" s="199"/>
      <c r="N96" s="200" t="e">
        <f>M96*#REF!</f>
        <v>#REF!</v>
      </c>
      <c r="O96" s="200">
        <v>0</v>
      </c>
      <c r="P96" s="200" t="e">
        <f>O96*#REF!</f>
        <v>#REF!</v>
      </c>
      <c r="Q96" s="200">
        <v>0</v>
      </c>
      <c r="R96" s="201" t="e">
        <f>Q96*#REF!</f>
        <v>#REF!</v>
      </c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P96" s="202" t="s">
        <v>124</v>
      </c>
      <c r="AR96" s="202" t="s">
        <v>119</v>
      </c>
      <c r="AS96" s="202" t="s">
        <v>75</v>
      </c>
      <c r="AW96" s="129" t="s">
        <v>125</v>
      </c>
      <c r="BC96" s="203" t="e">
        <f>IF(L96="základní",#REF!,0)</f>
        <v>#REF!</v>
      </c>
      <c r="BD96" s="203">
        <f>IF(L96="snížená",#REF!,0)</f>
        <v>0</v>
      </c>
      <c r="BE96" s="203">
        <f>IF(L96="zákl. přenesená",#REF!,0)</f>
        <v>0</v>
      </c>
      <c r="BF96" s="203">
        <f>IF(L96="sníž. přenesená",#REF!,0)</f>
        <v>0</v>
      </c>
      <c r="BG96" s="203">
        <f>IF(L96="nulová",#REF!,0)</f>
        <v>0</v>
      </c>
      <c r="BH96" s="129" t="s">
        <v>22</v>
      </c>
      <c r="BI96" s="203" t="e">
        <f>ROUND(H96*#REF!,2)</f>
        <v>#REF!</v>
      </c>
      <c r="BJ96" s="129" t="s">
        <v>124</v>
      </c>
      <c r="BK96" s="202" t="s">
        <v>1084</v>
      </c>
    </row>
    <row r="97" spans="1:63" s="142" customFormat="1" ht="29.25">
      <c r="A97" s="138"/>
      <c r="B97" s="139"/>
      <c r="C97" s="138"/>
      <c r="D97" s="227" t="s">
        <v>1061</v>
      </c>
      <c r="E97" s="138"/>
      <c r="F97" s="228" t="s">
        <v>1081</v>
      </c>
      <c r="G97" s="138"/>
      <c r="H97" s="138"/>
      <c r="I97" s="138"/>
      <c r="J97" s="139"/>
      <c r="K97" s="229"/>
      <c r="L97" s="230"/>
      <c r="M97" s="199"/>
      <c r="N97" s="199"/>
      <c r="O97" s="199"/>
      <c r="P97" s="199"/>
      <c r="Q97" s="199"/>
      <c r="R97" s="231"/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R97" s="129" t="s">
        <v>1061</v>
      </c>
      <c r="AS97" s="129" t="s">
        <v>75</v>
      </c>
    </row>
    <row r="98" spans="1:63" s="142" customFormat="1" ht="36" customHeight="1">
      <c r="A98" s="138"/>
      <c r="B98" s="139"/>
      <c r="C98" s="193" t="s">
        <v>75</v>
      </c>
      <c r="D98" s="193" t="s">
        <v>119</v>
      </c>
      <c r="E98" s="194" t="s">
        <v>1085</v>
      </c>
      <c r="F98" s="195" t="s">
        <v>1086</v>
      </c>
      <c r="G98" s="196" t="s">
        <v>122</v>
      </c>
      <c r="H98" s="82"/>
      <c r="I98" s="195" t="s">
        <v>1059</v>
      </c>
      <c r="J98" s="139"/>
      <c r="K98" s="197" t="s">
        <v>3</v>
      </c>
      <c r="L98" s="198" t="s">
        <v>46</v>
      </c>
      <c r="M98" s="199"/>
      <c r="N98" s="200" t="e">
        <f>M98*#REF!</f>
        <v>#REF!</v>
      </c>
      <c r="O98" s="200">
        <v>0</v>
      </c>
      <c r="P98" s="200" t="e">
        <f>O98*#REF!</f>
        <v>#REF!</v>
      </c>
      <c r="Q98" s="200">
        <v>0</v>
      </c>
      <c r="R98" s="201" t="e">
        <f>Q98*#REF!</f>
        <v>#REF!</v>
      </c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P98" s="202" t="s">
        <v>124</v>
      </c>
      <c r="AR98" s="202" t="s">
        <v>119</v>
      </c>
      <c r="AS98" s="202" t="s">
        <v>75</v>
      </c>
      <c r="AW98" s="129" t="s">
        <v>125</v>
      </c>
      <c r="BC98" s="203" t="e">
        <f>IF(L98="základní",#REF!,0)</f>
        <v>#REF!</v>
      </c>
      <c r="BD98" s="203">
        <f>IF(L98="snížená",#REF!,0)</f>
        <v>0</v>
      </c>
      <c r="BE98" s="203">
        <f>IF(L98="zákl. přenesená",#REF!,0)</f>
        <v>0</v>
      </c>
      <c r="BF98" s="203">
        <f>IF(L98="sníž. přenesená",#REF!,0)</f>
        <v>0</v>
      </c>
      <c r="BG98" s="203">
        <f>IF(L98="nulová",#REF!,0)</f>
        <v>0</v>
      </c>
      <c r="BH98" s="129" t="s">
        <v>22</v>
      </c>
      <c r="BI98" s="203" t="e">
        <f>ROUND(H98*#REF!,2)</f>
        <v>#REF!</v>
      </c>
      <c r="BJ98" s="129" t="s">
        <v>124</v>
      </c>
      <c r="BK98" s="202" t="s">
        <v>1087</v>
      </c>
    </row>
    <row r="99" spans="1:63" s="142" customFormat="1" ht="29.25">
      <c r="A99" s="138"/>
      <c r="B99" s="139"/>
      <c r="C99" s="138"/>
      <c r="D99" s="227" t="s">
        <v>1061</v>
      </c>
      <c r="E99" s="138"/>
      <c r="F99" s="228" t="s">
        <v>1081</v>
      </c>
      <c r="G99" s="138"/>
      <c r="H99" s="138"/>
      <c r="I99" s="138"/>
      <c r="J99" s="139"/>
      <c r="K99" s="229"/>
      <c r="L99" s="230"/>
      <c r="M99" s="199"/>
      <c r="N99" s="199"/>
      <c r="O99" s="199"/>
      <c r="P99" s="199"/>
      <c r="Q99" s="199"/>
      <c r="R99" s="231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R99" s="129" t="s">
        <v>1061</v>
      </c>
      <c r="AS99" s="129" t="s">
        <v>75</v>
      </c>
    </row>
    <row r="100" spans="1:63" s="142" customFormat="1" ht="36" customHeight="1">
      <c r="A100" s="138"/>
      <c r="B100" s="139"/>
      <c r="C100" s="193" t="s">
        <v>75</v>
      </c>
      <c r="D100" s="193" t="s">
        <v>119</v>
      </c>
      <c r="E100" s="194" t="s">
        <v>1088</v>
      </c>
      <c r="F100" s="195" t="s">
        <v>1089</v>
      </c>
      <c r="G100" s="196" t="s">
        <v>1075</v>
      </c>
      <c r="H100" s="82"/>
      <c r="I100" s="195" t="s">
        <v>1059</v>
      </c>
      <c r="J100" s="139"/>
      <c r="K100" s="197" t="s">
        <v>3</v>
      </c>
      <c r="L100" s="198" t="s">
        <v>46</v>
      </c>
      <c r="M100" s="199"/>
      <c r="N100" s="200" t="e">
        <f>M100*#REF!</f>
        <v>#REF!</v>
      </c>
      <c r="O100" s="200">
        <v>0</v>
      </c>
      <c r="P100" s="200" t="e">
        <f>O100*#REF!</f>
        <v>#REF!</v>
      </c>
      <c r="Q100" s="200">
        <v>0</v>
      </c>
      <c r="R100" s="201" t="e">
        <f>Q100*#REF!</f>
        <v>#REF!</v>
      </c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P100" s="202" t="s">
        <v>124</v>
      </c>
      <c r="AR100" s="202" t="s">
        <v>119</v>
      </c>
      <c r="AS100" s="202" t="s">
        <v>75</v>
      </c>
      <c r="AW100" s="129" t="s">
        <v>125</v>
      </c>
      <c r="BC100" s="203" t="e">
        <f>IF(L100="základní",#REF!,0)</f>
        <v>#REF!</v>
      </c>
      <c r="BD100" s="203">
        <f>IF(L100="snížená",#REF!,0)</f>
        <v>0</v>
      </c>
      <c r="BE100" s="203">
        <f>IF(L100="zákl. přenesená",#REF!,0)</f>
        <v>0</v>
      </c>
      <c r="BF100" s="203">
        <f>IF(L100="sníž. přenesená",#REF!,0)</f>
        <v>0</v>
      </c>
      <c r="BG100" s="203">
        <f>IF(L100="nulová",#REF!,0)</f>
        <v>0</v>
      </c>
      <c r="BH100" s="129" t="s">
        <v>22</v>
      </c>
      <c r="BI100" s="203" t="e">
        <f>ROUND(H100*#REF!,2)</f>
        <v>#REF!</v>
      </c>
      <c r="BJ100" s="129" t="s">
        <v>124</v>
      </c>
      <c r="BK100" s="202" t="s">
        <v>1090</v>
      </c>
    </row>
    <row r="101" spans="1:63" s="142" customFormat="1" ht="29.25">
      <c r="A101" s="138"/>
      <c r="B101" s="139"/>
      <c r="C101" s="138"/>
      <c r="D101" s="227" t="s">
        <v>1061</v>
      </c>
      <c r="E101" s="138"/>
      <c r="F101" s="228" t="s">
        <v>1081</v>
      </c>
      <c r="G101" s="138"/>
      <c r="H101" s="138"/>
      <c r="I101" s="138"/>
      <c r="J101" s="139"/>
      <c r="K101" s="229"/>
      <c r="L101" s="230"/>
      <c r="M101" s="199"/>
      <c r="N101" s="199"/>
      <c r="O101" s="199"/>
      <c r="P101" s="199"/>
      <c r="Q101" s="199"/>
      <c r="R101" s="231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R101" s="129" t="s">
        <v>1061</v>
      </c>
      <c r="AS101" s="129" t="s">
        <v>75</v>
      </c>
    </row>
    <row r="102" spans="1:63" s="142" customFormat="1" ht="24" customHeight="1">
      <c r="A102" s="138"/>
      <c r="B102" s="139"/>
      <c r="C102" s="193" t="s">
        <v>75</v>
      </c>
      <c r="D102" s="193" t="s">
        <v>119</v>
      </c>
      <c r="E102" s="194" t="s">
        <v>1091</v>
      </c>
      <c r="F102" s="195" t="s">
        <v>1092</v>
      </c>
      <c r="G102" s="196" t="s">
        <v>1075</v>
      </c>
      <c r="H102" s="82"/>
      <c r="I102" s="195" t="s">
        <v>1059</v>
      </c>
      <c r="J102" s="139"/>
      <c r="K102" s="197" t="s">
        <v>3</v>
      </c>
      <c r="L102" s="198" t="s">
        <v>46</v>
      </c>
      <c r="M102" s="199"/>
      <c r="N102" s="200" t="e">
        <f>M102*#REF!</f>
        <v>#REF!</v>
      </c>
      <c r="O102" s="200">
        <v>0</v>
      </c>
      <c r="P102" s="200" t="e">
        <f>O102*#REF!</f>
        <v>#REF!</v>
      </c>
      <c r="Q102" s="200">
        <v>0</v>
      </c>
      <c r="R102" s="201" t="e">
        <f>Q102*#REF!</f>
        <v>#REF!</v>
      </c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P102" s="202" t="s">
        <v>124</v>
      </c>
      <c r="AR102" s="202" t="s">
        <v>119</v>
      </c>
      <c r="AS102" s="202" t="s">
        <v>75</v>
      </c>
      <c r="AW102" s="129" t="s">
        <v>125</v>
      </c>
      <c r="BC102" s="203" t="e">
        <f>IF(L102="základní",#REF!,0)</f>
        <v>#REF!</v>
      </c>
      <c r="BD102" s="203">
        <f>IF(L102="snížená",#REF!,0)</f>
        <v>0</v>
      </c>
      <c r="BE102" s="203">
        <f>IF(L102="zákl. přenesená",#REF!,0)</f>
        <v>0</v>
      </c>
      <c r="BF102" s="203">
        <f>IF(L102="sníž. přenesená",#REF!,0)</f>
        <v>0</v>
      </c>
      <c r="BG102" s="203">
        <f>IF(L102="nulová",#REF!,0)</f>
        <v>0</v>
      </c>
      <c r="BH102" s="129" t="s">
        <v>22</v>
      </c>
      <c r="BI102" s="203" t="e">
        <f>ROUND(H102*#REF!,2)</f>
        <v>#REF!</v>
      </c>
      <c r="BJ102" s="129" t="s">
        <v>124</v>
      </c>
      <c r="BK102" s="202" t="s">
        <v>1093</v>
      </c>
    </row>
    <row r="103" spans="1:63" s="142" customFormat="1" ht="29.25">
      <c r="A103" s="138"/>
      <c r="B103" s="139"/>
      <c r="C103" s="138"/>
      <c r="D103" s="227" t="s">
        <v>1061</v>
      </c>
      <c r="E103" s="138"/>
      <c r="F103" s="228" t="s">
        <v>1094</v>
      </c>
      <c r="G103" s="138"/>
      <c r="H103" s="138"/>
      <c r="I103" s="138"/>
      <c r="J103" s="139"/>
      <c r="K103" s="229"/>
      <c r="L103" s="230"/>
      <c r="M103" s="199"/>
      <c r="N103" s="199"/>
      <c r="O103" s="199"/>
      <c r="P103" s="199"/>
      <c r="Q103" s="199"/>
      <c r="R103" s="231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R103" s="129" t="s">
        <v>1061</v>
      </c>
      <c r="AS103" s="129" t="s">
        <v>75</v>
      </c>
    </row>
    <row r="104" spans="1:63" s="142" customFormat="1" ht="16.5" customHeight="1">
      <c r="A104" s="138"/>
      <c r="B104" s="139"/>
      <c r="C104" s="193" t="s">
        <v>75</v>
      </c>
      <c r="D104" s="193" t="s">
        <v>119</v>
      </c>
      <c r="E104" s="194" t="s">
        <v>1095</v>
      </c>
      <c r="F104" s="195" t="s">
        <v>1096</v>
      </c>
      <c r="G104" s="196" t="s">
        <v>1075</v>
      </c>
      <c r="H104" s="82"/>
      <c r="I104" s="195" t="s">
        <v>1059</v>
      </c>
      <c r="J104" s="139"/>
      <c r="K104" s="197" t="s">
        <v>3</v>
      </c>
      <c r="L104" s="198" t="s">
        <v>46</v>
      </c>
      <c r="M104" s="199"/>
      <c r="N104" s="200" t="e">
        <f>M104*#REF!</f>
        <v>#REF!</v>
      </c>
      <c r="O104" s="200">
        <v>0</v>
      </c>
      <c r="P104" s="200" t="e">
        <f>O104*#REF!</f>
        <v>#REF!</v>
      </c>
      <c r="Q104" s="200">
        <v>0</v>
      </c>
      <c r="R104" s="201" t="e">
        <f>Q104*#REF!</f>
        <v>#REF!</v>
      </c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P104" s="202" t="s">
        <v>124</v>
      </c>
      <c r="AR104" s="202" t="s">
        <v>119</v>
      </c>
      <c r="AS104" s="202" t="s">
        <v>75</v>
      </c>
      <c r="AW104" s="129" t="s">
        <v>125</v>
      </c>
      <c r="BC104" s="203" t="e">
        <f>IF(L104="základní",#REF!,0)</f>
        <v>#REF!</v>
      </c>
      <c r="BD104" s="203">
        <f>IF(L104="snížená",#REF!,0)</f>
        <v>0</v>
      </c>
      <c r="BE104" s="203">
        <f>IF(L104="zákl. přenesená",#REF!,0)</f>
        <v>0</v>
      </c>
      <c r="BF104" s="203">
        <f>IF(L104="sníž. přenesená",#REF!,0)</f>
        <v>0</v>
      </c>
      <c r="BG104" s="203">
        <f>IF(L104="nulová",#REF!,0)</f>
        <v>0</v>
      </c>
      <c r="BH104" s="129" t="s">
        <v>22</v>
      </c>
      <c r="BI104" s="203" t="e">
        <f>ROUND(H104*#REF!,2)</f>
        <v>#REF!</v>
      </c>
      <c r="BJ104" s="129" t="s">
        <v>124</v>
      </c>
      <c r="BK104" s="202" t="s">
        <v>1097</v>
      </c>
    </row>
    <row r="105" spans="1:63" s="142" customFormat="1" ht="87.75">
      <c r="A105" s="138"/>
      <c r="B105" s="139"/>
      <c r="C105" s="138"/>
      <c r="D105" s="227" t="s">
        <v>1061</v>
      </c>
      <c r="E105" s="138"/>
      <c r="F105" s="228" t="s">
        <v>1098</v>
      </c>
      <c r="G105" s="138"/>
      <c r="H105" s="138"/>
      <c r="I105" s="138"/>
      <c r="J105" s="139"/>
      <c r="K105" s="229"/>
      <c r="L105" s="230"/>
      <c r="M105" s="199"/>
      <c r="N105" s="199"/>
      <c r="O105" s="199"/>
      <c r="P105" s="199"/>
      <c r="Q105" s="199"/>
      <c r="R105" s="231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R105" s="129" t="s">
        <v>1061</v>
      </c>
      <c r="AS105" s="129" t="s">
        <v>75</v>
      </c>
    </row>
    <row r="106" spans="1:63" s="142" customFormat="1" ht="24" customHeight="1">
      <c r="A106" s="138"/>
      <c r="B106" s="139"/>
      <c r="C106" s="193" t="s">
        <v>75</v>
      </c>
      <c r="D106" s="193" t="s">
        <v>119</v>
      </c>
      <c r="E106" s="194" t="s">
        <v>1099</v>
      </c>
      <c r="F106" s="195" t="s">
        <v>1100</v>
      </c>
      <c r="G106" s="196" t="s">
        <v>154</v>
      </c>
      <c r="H106" s="82"/>
      <c r="I106" s="195" t="s">
        <v>1059</v>
      </c>
      <c r="J106" s="139"/>
      <c r="K106" s="197" t="s">
        <v>3</v>
      </c>
      <c r="L106" s="198" t="s">
        <v>46</v>
      </c>
      <c r="M106" s="199"/>
      <c r="N106" s="200" t="e">
        <f>M106*#REF!</f>
        <v>#REF!</v>
      </c>
      <c r="O106" s="200">
        <v>1.3999999999999999E-4</v>
      </c>
      <c r="P106" s="200" t="e">
        <f>O106*#REF!</f>
        <v>#REF!</v>
      </c>
      <c r="Q106" s="200">
        <v>0</v>
      </c>
      <c r="R106" s="201" t="e">
        <f>Q106*#REF!</f>
        <v>#REF!</v>
      </c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P106" s="202" t="s">
        <v>124</v>
      </c>
      <c r="AR106" s="202" t="s">
        <v>119</v>
      </c>
      <c r="AS106" s="202" t="s">
        <v>75</v>
      </c>
      <c r="AW106" s="129" t="s">
        <v>125</v>
      </c>
      <c r="BC106" s="203" t="e">
        <f>IF(L106="základní",#REF!,0)</f>
        <v>#REF!</v>
      </c>
      <c r="BD106" s="203">
        <f>IF(L106="snížená",#REF!,0)</f>
        <v>0</v>
      </c>
      <c r="BE106" s="203">
        <f>IF(L106="zákl. přenesená",#REF!,0)</f>
        <v>0</v>
      </c>
      <c r="BF106" s="203">
        <f>IF(L106="sníž. přenesená",#REF!,0)</f>
        <v>0</v>
      </c>
      <c r="BG106" s="203">
        <f>IF(L106="nulová",#REF!,0)</f>
        <v>0</v>
      </c>
      <c r="BH106" s="129" t="s">
        <v>22</v>
      </c>
      <c r="BI106" s="203" t="e">
        <f>ROUND(H106*#REF!,2)</f>
        <v>#REF!</v>
      </c>
      <c r="BJ106" s="129" t="s">
        <v>124</v>
      </c>
      <c r="BK106" s="202" t="s">
        <v>1101</v>
      </c>
    </row>
    <row r="107" spans="1:63" s="142" customFormat="1" ht="39">
      <c r="A107" s="138"/>
      <c r="B107" s="139"/>
      <c r="C107" s="138"/>
      <c r="D107" s="227" t="s">
        <v>1061</v>
      </c>
      <c r="E107" s="138"/>
      <c r="F107" s="228" t="s">
        <v>1102</v>
      </c>
      <c r="G107" s="138"/>
      <c r="H107" s="138"/>
      <c r="I107" s="138"/>
      <c r="J107" s="139"/>
      <c r="K107" s="229"/>
      <c r="L107" s="230"/>
      <c r="M107" s="199"/>
      <c r="N107" s="199"/>
      <c r="O107" s="199"/>
      <c r="P107" s="199"/>
      <c r="Q107" s="199"/>
      <c r="R107" s="231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R107" s="129" t="s">
        <v>1061</v>
      </c>
      <c r="AS107" s="129" t="s">
        <v>75</v>
      </c>
    </row>
    <row r="108" spans="1:63" s="142" customFormat="1" ht="24" customHeight="1">
      <c r="A108" s="138"/>
      <c r="B108" s="139"/>
      <c r="C108" s="193" t="s">
        <v>75</v>
      </c>
      <c r="D108" s="193" t="s">
        <v>119</v>
      </c>
      <c r="E108" s="194" t="s">
        <v>1103</v>
      </c>
      <c r="F108" s="195" t="s">
        <v>1104</v>
      </c>
      <c r="G108" s="196" t="s">
        <v>1070</v>
      </c>
      <c r="H108" s="82"/>
      <c r="I108" s="195" t="s">
        <v>1059</v>
      </c>
      <c r="J108" s="139"/>
      <c r="K108" s="197" t="s">
        <v>3</v>
      </c>
      <c r="L108" s="198" t="s">
        <v>46</v>
      </c>
      <c r="M108" s="199"/>
      <c r="N108" s="200" t="e">
        <f>M108*#REF!</f>
        <v>#REF!</v>
      </c>
      <c r="O108" s="200">
        <v>8.3500000000000005E-2</v>
      </c>
      <c r="P108" s="200" t="e">
        <f>O108*#REF!</f>
        <v>#REF!</v>
      </c>
      <c r="Q108" s="200">
        <v>0</v>
      </c>
      <c r="R108" s="201" t="e">
        <f>Q108*#REF!</f>
        <v>#REF!</v>
      </c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P108" s="202" t="s">
        <v>124</v>
      </c>
      <c r="AR108" s="202" t="s">
        <v>119</v>
      </c>
      <c r="AS108" s="202" t="s">
        <v>75</v>
      </c>
      <c r="AW108" s="129" t="s">
        <v>125</v>
      </c>
      <c r="BC108" s="203" t="e">
        <f>IF(L108="základní",#REF!,0)</f>
        <v>#REF!</v>
      </c>
      <c r="BD108" s="203">
        <f>IF(L108="snížená",#REF!,0)</f>
        <v>0</v>
      </c>
      <c r="BE108" s="203">
        <f>IF(L108="zákl. přenesená",#REF!,0)</f>
        <v>0</v>
      </c>
      <c r="BF108" s="203">
        <f>IF(L108="sníž. přenesená",#REF!,0)</f>
        <v>0</v>
      </c>
      <c r="BG108" s="203">
        <f>IF(L108="nulová",#REF!,0)</f>
        <v>0</v>
      </c>
      <c r="BH108" s="129" t="s">
        <v>22</v>
      </c>
      <c r="BI108" s="203" t="e">
        <f>ROUND(H108*#REF!,2)</f>
        <v>#REF!</v>
      </c>
      <c r="BJ108" s="129" t="s">
        <v>124</v>
      </c>
      <c r="BK108" s="202" t="s">
        <v>1105</v>
      </c>
    </row>
    <row r="109" spans="1:63" s="142" customFormat="1" ht="68.25">
      <c r="A109" s="138"/>
      <c r="B109" s="139"/>
      <c r="C109" s="138"/>
      <c r="D109" s="227" t="s">
        <v>1061</v>
      </c>
      <c r="E109" s="138"/>
      <c r="F109" s="228" t="s">
        <v>1106</v>
      </c>
      <c r="G109" s="138"/>
      <c r="H109" s="138"/>
      <c r="I109" s="138"/>
      <c r="J109" s="139"/>
      <c r="K109" s="229"/>
      <c r="L109" s="230"/>
      <c r="M109" s="199"/>
      <c r="N109" s="199"/>
      <c r="O109" s="199"/>
      <c r="P109" s="199"/>
      <c r="Q109" s="199"/>
      <c r="R109" s="231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R109" s="129" t="s">
        <v>1061</v>
      </c>
      <c r="AS109" s="129" t="s">
        <v>75</v>
      </c>
    </row>
    <row r="110" spans="1:63" s="142" customFormat="1" ht="24" customHeight="1">
      <c r="A110" s="138"/>
      <c r="B110" s="139"/>
      <c r="C110" s="193" t="s">
        <v>75</v>
      </c>
      <c r="D110" s="193" t="s">
        <v>119</v>
      </c>
      <c r="E110" s="194" t="s">
        <v>1107</v>
      </c>
      <c r="F110" s="195" t="s">
        <v>1108</v>
      </c>
      <c r="G110" s="196" t="s">
        <v>1070</v>
      </c>
      <c r="H110" s="82"/>
      <c r="I110" s="195" t="s">
        <v>1059</v>
      </c>
      <c r="J110" s="139"/>
      <c r="K110" s="197" t="s">
        <v>3</v>
      </c>
      <c r="L110" s="198" t="s">
        <v>46</v>
      </c>
      <c r="M110" s="199"/>
      <c r="N110" s="200" t="e">
        <f>M110*#REF!</f>
        <v>#REF!</v>
      </c>
      <c r="O110" s="200">
        <v>4.3839999999999999E-3</v>
      </c>
      <c r="P110" s="200" t="e">
        <f>O110*#REF!</f>
        <v>#REF!</v>
      </c>
      <c r="Q110" s="200">
        <v>0</v>
      </c>
      <c r="R110" s="201" t="e">
        <f>Q110*#REF!</f>
        <v>#REF!</v>
      </c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P110" s="202" t="s">
        <v>124</v>
      </c>
      <c r="AR110" s="202" t="s">
        <v>119</v>
      </c>
      <c r="AS110" s="202" t="s">
        <v>75</v>
      </c>
      <c r="AW110" s="129" t="s">
        <v>125</v>
      </c>
      <c r="BC110" s="203" t="e">
        <f>IF(L110="základní",#REF!,0)</f>
        <v>#REF!</v>
      </c>
      <c r="BD110" s="203">
        <f>IF(L110="snížená",#REF!,0)</f>
        <v>0</v>
      </c>
      <c r="BE110" s="203">
        <f>IF(L110="zákl. přenesená",#REF!,0)</f>
        <v>0</v>
      </c>
      <c r="BF110" s="203">
        <f>IF(L110="sníž. přenesená",#REF!,0)</f>
        <v>0</v>
      </c>
      <c r="BG110" s="203">
        <f>IF(L110="nulová",#REF!,0)</f>
        <v>0</v>
      </c>
      <c r="BH110" s="129" t="s">
        <v>22</v>
      </c>
      <c r="BI110" s="203" t="e">
        <f>ROUND(H110*#REF!,2)</f>
        <v>#REF!</v>
      </c>
      <c r="BJ110" s="129" t="s">
        <v>124</v>
      </c>
      <c r="BK110" s="202" t="s">
        <v>1109</v>
      </c>
    </row>
    <row r="111" spans="1:63" s="142" customFormat="1" ht="29.25">
      <c r="A111" s="138"/>
      <c r="B111" s="139"/>
      <c r="C111" s="138"/>
      <c r="D111" s="227" t="s">
        <v>1061</v>
      </c>
      <c r="E111" s="138"/>
      <c r="F111" s="228" t="s">
        <v>1110</v>
      </c>
      <c r="G111" s="138"/>
      <c r="H111" s="138"/>
      <c r="I111" s="138"/>
      <c r="J111" s="139"/>
      <c r="K111" s="229"/>
      <c r="L111" s="230"/>
      <c r="M111" s="199"/>
      <c r="N111" s="199"/>
      <c r="O111" s="199"/>
      <c r="P111" s="199"/>
      <c r="Q111" s="199"/>
      <c r="R111" s="231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R111" s="129" t="s">
        <v>1061</v>
      </c>
      <c r="AS111" s="129" t="s">
        <v>75</v>
      </c>
    </row>
    <row r="112" spans="1:63" s="142" customFormat="1" ht="24" customHeight="1">
      <c r="A112" s="138"/>
      <c r="B112" s="139"/>
      <c r="C112" s="193" t="s">
        <v>75</v>
      </c>
      <c r="D112" s="193" t="s">
        <v>119</v>
      </c>
      <c r="E112" s="194" t="s">
        <v>1111</v>
      </c>
      <c r="F112" s="195" t="s">
        <v>1112</v>
      </c>
      <c r="G112" s="196" t="s">
        <v>154</v>
      </c>
      <c r="H112" s="82"/>
      <c r="I112" s="195" t="s">
        <v>1059</v>
      </c>
      <c r="J112" s="139"/>
      <c r="K112" s="197" t="s">
        <v>3</v>
      </c>
      <c r="L112" s="198" t="s">
        <v>46</v>
      </c>
      <c r="M112" s="199"/>
      <c r="N112" s="200" t="e">
        <f>M112*#REF!</f>
        <v>#REF!</v>
      </c>
      <c r="O112" s="200">
        <v>0</v>
      </c>
      <c r="P112" s="200" t="e">
        <f>O112*#REF!</f>
        <v>#REF!</v>
      </c>
      <c r="Q112" s="200">
        <v>0</v>
      </c>
      <c r="R112" s="201" t="e">
        <f>Q112*#REF!</f>
        <v>#REF!</v>
      </c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P112" s="202" t="s">
        <v>124</v>
      </c>
      <c r="AR112" s="202" t="s">
        <v>119</v>
      </c>
      <c r="AS112" s="202" t="s">
        <v>75</v>
      </c>
      <c r="AW112" s="129" t="s">
        <v>125</v>
      </c>
      <c r="BC112" s="203" t="e">
        <f>IF(L112="základní",#REF!,0)</f>
        <v>#REF!</v>
      </c>
      <c r="BD112" s="203">
        <f>IF(L112="snížená",#REF!,0)</f>
        <v>0</v>
      </c>
      <c r="BE112" s="203">
        <f>IF(L112="zákl. přenesená",#REF!,0)</f>
        <v>0</v>
      </c>
      <c r="BF112" s="203">
        <f>IF(L112="sníž. přenesená",#REF!,0)</f>
        <v>0</v>
      </c>
      <c r="BG112" s="203">
        <f>IF(L112="nulová",#REF!,0)</f>
        <v>0</v>
      </c>
      <c r="BH112" s="129" t="s">
        <v>22</v>
      </c>
      <c r="BI112" s="203" t="e">
        <f>ROUND(H112*#REF!,2)</f>
        <v>#REF!</v>
      </c>
      <c r="BJ112" s="129" t="s">
        <v>124</v>
      </c>
      <c r="BK112" s="202" t="s">
        <v>1113</v>
      </c>
    </row>
    <row r="113" spans="1:63" s="142" customFormat="1" ht="58.5">
      <c r="A113" s="138"/>
      <c r="B113" s="139"/>
      <c r="C113" s="138"/>
      <c r="D113" s="227" t="s">
        <v>1061</v>
      </c>
      <c r="E113" s="138"/>
      <c r="F113" s="228" t="s">
        <v>1114</v>
      </c>
      <c r="G113" s="138"/>
      <c r="H113" s="138"/>
      <c r="I113" s="138"/>
      <c r="J113" s="139"/>
      <c r="K113" s="229"/>
      <c r="L113" s="230"/>
      <c r="M113" s="199"/>
      <c r="N113" s="199"/>
      <c r="O113" s="199"/>
      <c r="P113" s="199"/>
      <c r="Q113" s="199"/>
      <c r="R113" s="231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R113" s="129" t="s">
        <v>1061</v>
      </c>
      <c r="AS113" s="129" t="s">
        <v>75</v>
      </c>
    </row>
    <row r="114" spans="1:63" s="142" customFormat="1" ht="16.5" customHeight="1">
      <c r="A114" s="138"/>
      <c r="B114" s="139"/>
      <c r="C114" s="193" t="s">
        <v>75</v>
      </c>
      <c r="D114" s="193" t="s">
        <v>119</v>
      </c>
      <c r="E114" s="194" t="s">
        <v>1115</v>
      </c>
      <c r="F114" s="195" t="s">
        <v>1116</v>
      </c>
      <c r="G114" s="196" t="s">
        <v>1075</v>
      </c>
      <c r="H114" s="82"/>
      <c r="I114" s="195" t="s">
        <v>1059</v>
      </c>
      <c r="J114" s="139"/>
      <c r="K114" s="197" t="s">
        <v>3</v>
      </c>
      <c r="L114" s="198" t="s">
        <v>46</v>
      </c>
      <c r="M114" s="199"/>
      <c r="N114" s="200" t="e">
        <f>M114*#REF!</f>
        <v>#REF!</v>
      </c>
      <c r="O114" s="200">
        <v>0</v>
      </c>
      <c r="P114" s="200" t="e">
        <f>O114*#REF!</f>
        <v>#REF!</v>
      </c>
      <c r="Q114" s="200">
        <v>2.4</v>
      </c>
      <c r="R114" s="201" t="e">
        <f>Q114*#REF!</f>
        <v>#REF!</v>
      </c>
      <c r="S114" s="138"/>
      <c r="T114" s="138"/>
      <c r="U114" s="138"/>
      <c r="V114" s="138"/>
      <c r="W114" s="138"/>
      <c r="X114" s="138"/>
      <c r="Y114" s="138"/>
      <c r="Z114" s="138"/>
      <c r="AA114" s="138"/>
      <c r="AB114" s="138"/>
      <c r="AC114" s="138"/>
      <c r="AP114" s="202" t="s">
        <v>124</v>
      </c>
      <c r="AR114" s="202" t="s">
        <v>119</v>
      </c>
      <c r="AS114" s="202" t="s">
        <v>75</v>
      </c>
      <c r="AW114" s="129" t="s">
        <v>125</v>
      </c>
      <c r="BC114" s="203" t="e">
        <f>IF(L114="základní",#REF!,0)</f>
        <v>#REF!</v>
      </c>
      <c r="BD114" s="203">
        <f>IF(L114="snížená",#REF!,0)</f>
        <v>0</v>
      </c>
      <c r="BE114" s="203">
        <f>IF(L114="zákl. přenesená",#REF!,0)</f>
        <v>0</v>
      </c>
      <c r="BF114" s="203">
        <f>IF(L114="sníž. přenesená",#REF!,0)</f>
        <v>0</v>
      </c>
      <c r="BG114" s="203">
        <f>IF(L114="nulová",#REF!,0)</f>
        <v>0</v>
      </c>
      <c r="BH114" s="129" t="s">
        <v>22</v>
      </c>
      <c r="BI114" s="203" t="e">
        <f>ROUND(H114*#REF!,2)</f>
        <v>#REF!</v>
      </c>
      <c r="BJ114" s="129" t="s">
        <v>124</v>
      </c>
      <c r="BK114" s="202" t="s">
        <v>1117</v>
      </c>
    </row>
    <row r="115" spans="1:63" s="142" customFormat="1" ht="16.5" customHeight="1">
      <c r="A115" s="138"/>
      <c r="B115" s="139"/>
      <c r="C115" s="193" t="s">
        <v>75</v>
      </c>
      <c r="D115" s="193" t="s">
        <v>119</v>
      </c>
      <c r="E115" s="194" t="s">
        <v>1118</v>
      </c>
      <c r="F115" s="195" t="s">
        <v>1119</v>
      </c>
      <c r="G115" s="196" t="s">
        <v>122</v>
      </c>
      <c r="H115" s="82"/>
      <c r="I115" s="195" t="s">
        <v>1059</v>
      </c>
      <c r="J115" s="139"/>
      <c r="K115" s="197" t="s">
        <v>3</v>
      </c>
      <c r="L115" s="198" t="s">
        <v>46</v>
      </c>
      <c r="M115" s="199"/>
      <c r="N115" s="200" t="e">
        <f>M115*#REF!</f>
        <v>#REF!</v>
      </c>
      <c r="O115" s="200">
        <v>0</v>
      </c>
      <c r="P115" s="200" t="e">
        <f>O115*#REF!</f>
        <v>#REF!</v>
      </c>
      <c r="Q115" s="200">
        <v>3.48</v>
      </c>
      <c r="R115" s="201" t="e">
        <f>Q115*#REF!</f>
        <v>#REF!</v>
      </c>
      <c r="S115" s="138"/>
      <c r="T115" s="138"/>
      <c r="U115" s="138"/>
      <c r="V115" s="138"/>
      <c r="W115" s="138"/>
      <c r="X115" s="138"/>
      <c r="Y115" s="138"/>
      <c r="Z115" s="138"/>
      <c r="AA115" s="138"/>
      <c r="AB115" s="138"/>
      <c r="AC115" s="138"/>
      <c r="AP115" s="202" t="s">
        <v>124</v>
      </c>
      <c r="AR115" s="202" t="s">
        <v>119</v>
      </c>
      <c r="AS115" s="202" t="s">
        <v>75</v>
      </c>
      <c r="AW115" s="129" t="s">
        <v>125</v>
      </c>
      <c r="BC115" s="203" t="e">
        <f>IF(L115="základní",#REF!,0)</f>
        <v>#REF!</v>
      </c>
      <c r="BD115" s="203">
        <f>IF(L115="snížená",#REF!,0)</f>
        <v>0</v>
      </c>
      <c r="BE115" s="203">
        <f>IF(L115="zákl. přenesená",#REF!,0)</f>
        <v>0</v>
      </c>
      <c r="BF115" s="203">
        <f>IF(L115="sníž. přenesená",#REF!,0)</f>
        <v>0</v>
      </c>
      <c r="BG115" s="203">
        <f>IF(L115="nulová",#REF!,0)</f>
        <v>0</v>
      </c>
      <c r="BH115" s="129" t="s">
        <v>22</v>
      </c>
      <c r="BI115" s="203" t="e">
        <f>ROUND(H115*#REF!,2)</f>
        <v>#REF!</v>
      </c>
      <c r="BJ115" s="129" t="s">
        <v>124</v>
      </c>
      <c r="BK115" s="202" t="s">
        <v>1120</v>
      </c>
    </row>
    <row r="116" spans="1:63" s="142" customFormat="1" ht="29.25">
      <c r="A116" s="138"/>
      <c r="B116" s="139"/>
      <c r="C116" s="138"/>
      <c r="D116" s="227" t="s">
        <v>1061</v>
      </c>
      <c r="E116" s="138"/>
      <c r="F116" s="228" t="s">
        <v>1121</v>
      </c>
      <c r="G116" s="138"/>
      <c r="H116" s="138"/>
      <c r="I116" s="138"/>
      <c r="J116" s="139"/>
      <c r="K116" s="229"/>
      <c r="L116" s="230"/>
      <c r="M116" s="199"/>
      <c r="N116" s="199"/>
      <c r="O116" s="199"/>
      <c r="P116" s="199"/>
      <c r="Q116" s="199"/>
      <c r="R116" s="231"/>
      <c r="S116" s="138"/>
      <c r="T116" s="138"/>
      <c r="U116" s="138"/>
      <c r="V116" s="138"/>
      <c r="W116" s="138"/>
      <c r="X116" s="138"/>
      <c r="Y116" s="138"/>
      <c r="Z116" s="138"/>
      <c r="AA116" s="138"/>
      <c r="AB116" s="138"/>
      <c r="AC116" s="138"/>
      <c r="AR116" s="129" t="s">
        <v>1061</v>
      </c>
      <c r="AS116" s="129" t="s">
        <v>75</v>
      </c>
    </row>
    <row r="117" spans="1:63" s="142" customFormat="1" ht="16.5" customHeight="1">
      <c r="A117" s="138"/>
      <c r="B117" s="139"/>
      <c r="C117" s="193" t="s">
        <v>75</v>
      </c>
      <c r="D117" s="193" t="s">
        <v>119</v>
      </c>
      <c r="E117" s="194" t="s">
        <v>1122</v>
      </c>
      <c r="F117" s="195" t="s">
        <v>1123</v>
      </c>
      <c r="G117" s="196" t="s">
        <v>1070</v>
      </c>
      <c r="H117" s="82"/>
      <c r="I117" s="195" t="s">
        <v>1059</v>
      </c>
      <c r="J117" s="139"/>
      <c r="K117" s="197" t="s">
        <v>3</v>
      </c>
      <c r="L117" s="198" t="s">
        <v>46</v>
      </c>
      <c r="M117" s="199"/>
      <c r="N117" s="200" t="e">
        <f>M117*#REF!</f>
        <v>#REF!</v>
      </c>
      <c r="O117" s="200">
        <v>0</v>
      </c>
      <c r="P117" s="200" t="e">
        <f>O117*#REF!</f>
        <v>#REF!</v>
      </c>
      <c r="Q117" s="200">
        <v>0</v>
      </c>
      <c r="R117" s="201" t="e">
        <f>Q117*#REF!</f>
        <v>#REF!</v>
      </c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P117" s="202" t="s">
        <v>124</v>
      </c>
      <c r="AR117" s="202" t="s">
        <v>119</v>
      </c>
      <c r="AS117" s="202" t="s">
        <v>75</v>
      </c>
      <c r="AW117" s="129" t="s">
        <v>125</v>
      </c>
      <c r="BC117" s="203" t="e">
        <f>IF(L117="základní",#REF!,0)</f>
        <v>#REF!</v>
      </c>
      <c r="BD117" s="203">
        <f>IF(L117="snížená",#REF!,0)</f>
        <v>0</v>
      </c>
      <c r="BE117" s="203">
        <f>IF(L117="zákl. přenesená",#REF!,0)</f>
        <v>0</v>
      </c>
      <c r="BF117" s="203">
        <f>IF(L117="sníž. přenesená",#REF!,0)</f>
        <v>0</v>
      </c>
      <c r="BG117" s="203">
        <f>IF(L117="nulová",#REF!,0)</f>
        <v>0</v>
      </c>
      <c r="BH117" s="129" t="s">
        <v>22</v>
      </c>
      <c r="BI117" s="203" t="e">
        <f>ROUND(H117*#REF!,2)</f>
        <v>#REF!</v>
      </c>
      <c r="BJ117" s="129" t="s">
        <v>124</v>
      </c>
      <c r="BK117" s="202" t="s">
        <v>1124</v>
      </c>
    </row>
    <row r="118" spans="1:63" s="142" customFormat="1" ht="58.5">
      <c r="A118" s="138"/>
      <c r="B118" s="139"/>
      <c r="C118" s="138"/>
      <c r="D118" s="227" t="s">
        <v>1061</v>
      </c>
      <c r="E118" s="138"/>
      <c r="F118" s="228" t="s">
        <v>1125</v>
      </c>
      <c r="G118" s="138"/>
      <c r="H118" s="138"/>
      <c r="I118" s="138"/>
      <c r="J118" s="139"/>
      <c r="K118" s="229"/>
      <c r="L118" s="230"/>
      <c r="M118" s="199"/>
      <c r="N118" s="199"/>
      <c r="O118" s="199"/>
      <c r="P118" s="199"/>
      <c r="Q118" s="199"/>
      <c r="R118" s="231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R118" s="129" t="s">
        <v>1061</v>
      </c>
      <c r="AS118" s="129" t="s">
        <v>75</v>
      </c>
    </row>
    <row r="119" spans="1:63" s="142" customFormat="1" ht="16.5" customHeight="1">
      <c r="A119" s="138"/>
      <c r="B119" s="139"/>
      <c r="C119" s="193" t="s">
        <v>75</v>
      </c>
      <c r="D119" s="193" t="s">
        <v>119</v>
      </c>
      <c r="E119" s="194" t="s">
        <v>1126</v>
      </c>
      <c r="F119" s="195" t="s">
        <v>1127</v>
      </c>
      <c r="G119" s="196" t="s">
        <v>1128</v>
      </c>
      <c r="H119" s="82"/>
      <c r="I119" s="195" t="s">
        <v>1059</v>
      </c>
      <c r="J119" s="139"/>
      <c r="K119" s="197" t="s">
        <v>3</v>
      </c>
      <c r="L119" s="198" t="s">
        <v>46</v>
      </c>
      <c r="M119" s="199"/>
      <c r="N119" s="200" t="e">
        <f>M119*#REF!</f>
        <v>#REF!</v>
      </c>
      <c r="O119" s="200">
        <v>0</v>
      </c>
      <c r="P119" s="200" t="e">
        <f>O119*#REF!</f>
        <v>#REF!</v>
      </c>
      <c r="Q119" s="200">
        <v>0</v>
      </c>
      <c r="R119" s="201" t="e">
        <f>Q119*#REF!</f>
        <v>#REF!</v>
      </c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P119" s="202" t="s">
        <v>124</v>
      </c>
      <c r="AR119" s="202" t="s">
        <v>119</v>
      </c>
      <c r="AS119" s="202" t="s">
        <v>75</v>
      </c>
      <c r="AW119" s="129" t="s">
        <v>125</v>
      </c>
      <c r="BC119" s="203" t="e">
        <f>IF(L119="základní",#REF!,0)</f>
        <v>#REF!</v>
      </c>
      <c r="BD119" s="203">
        <f>IF(L119="snížená",#REF!,0)</f>
        <v>0</v>
      </c>
      <c r="BE119" s="203">
        <f>IF(L119="zákl. přenesená",#REF!,0)</f>
        <v>0</v>
      </c>
      <c r="BF119" s="203">
        <f>IF(L119="sníž. přenesená",#REF!,0)</f>
        <v>0</v>
      </c>
      <c r="BG119" s="203">
        <f>IF(L119="nulová",#REF!,0)</f>
        <v>0</v>
      </c>
      <c r="BH119" s="129" t="s">
        <v>22</v>
      </c>
      <c r="BI119" s="203" t="e">
        <f>ROUND(H119*#REF!,2)</f>
        <v>#REF!</v>
      </c>
      <c r="BJ119" s="129" t="s">
        <v>124</v>
      </c>
      <c r="BK119" s="202" t="s">
        <v>1129</v>
      </c>
    </row>
    <row r="120" spans="1:63" s="142" customFormat="1" ht="16.5" customHeight="1">
      <c r="A120" s="138"/>
      <c r="B120" s="139"/>
      <c r="C120" s="193" t="s">
        <v>75</v>
      </c>
      <c r="D120" s="193" t="s">
        <v>119</v>
      </c>
      <c r="E120" s="194" t="s">
        <v>1130</v>
      </c>
      <c r="F120" s="195" t="s">
        <v>1131</v>
      </c>
      <c r="G120" s="196" t="s">
        <v>1128</v>
      </c>
      <c r="H120" s="82"/>
      <c r="I120" s="195" t="s">
        <v>1059</v>
      </c>
      <c r="J120" s="139"/>
      <c r="K120" s="222" t="s">
        <v>3</v>
      </c>
      <c r="L120" s="223" t="s">
        <v>46</v>
      </c>
      <c r="M120" s="224"/>
      <c r="N120" s="225" t="e">
        <f>M120*#REF!</f>
        <v>#REF!</v>
      </c>
      <c r="O120" s="225">
        <v>0</v>
      </c>
      <c r="P120" s="225" t="e">
        <f>O120*#REF!</f>
        <v>#REF!</v>
      </c>
      <c r="Q120" s="225">
        <v>0</v>
      </c>
      <c r="R120" s="226" t="e">
        <f>Q120*#REF!</f>
        <v>#REF!</v>
      </c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P120" s="202" t="s">
        <v>124</v>
      </c>
      <c r="AR120" s="202" t="s">
        <v>119</v>
      </c>
      <c r="AS120" s="202" t="s">
        <v>75</v>
      </c>
      <c r="AW120" s="129" t="s">
        <v>125</v>
      </c>
      <c r="BC120" s="203" t="e">
        <f>IF(L120="základní",#REF!,0)</f>
        <v>#REF!</v>
      </c>
      <c r="BD120" s="203">
        <f>IF(L120="snížená",#REF!,0)</f>
        <v>0</v>
      </c>
      <c r="BE120" s="203">
        <f>IF(L120="zákl. přenesená",#REF!,0)</f>
        <v>0</v>
      </c>
      <c r="BF120" s="203">
        <f>IF(L120="sníž. přenesená",#REF!,0)</f>
        <v>0</v>
      </c>
      <c r="BG120" s="203">
        <f>IF(L120="nulová",#REF!,0)</f>
        <v>0</v>
      </c>
      <c r="BH120" s="129" t="s">
        <v>22</v>
      </c>
      <c r="BI120" s="203" t="e">
        <f>ROUND(H120*#REF!,2)</f>
        <v>#REF!</v>
      </c>
      <c r="BJ120" s="129" t="s">
        <v>124</v>
      </c>
      <c r="BK120" s="202" t="s">
        <v>1132</v>
      </c>
    </row>
    <row r="121" spans="1:63" s="142" customFormat="1" ht="6.95" customHeight="1">
      <c r="A121" s="138"/>
      <c r="B121" s="163"/>
      <c r="C121" s="164"/>
      <c r="D121" s="164"/>
      <c r="E121" s="164"/>
      <c r="F121" s="164"/>
      <c r="G121" s="164"/>
      <c r="H121" s="164"/>
      <c r="I121" s="164"/>
      <c r="J121" s="139"/>
      <c r="K121" s="138"/>
      <c r="M121" s="138"/>
      <c r="N121" s="138"/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</row>
  </sheetData>
  <sheetProtection password="8EED" sheet="1" objects="1" scenarios="1" selectLockedCells="1"/>
  <autoFilter ref="C84:I120"/>
  <mergeCells count="12">
    <mergeCell ref="E77:G77"/>
    <mergeCell ref="J2:T2"/>
    <mergeCell ref="E50:G50"/>
    <mergeCell ref="E52:G52"/>
    <mergeCell ref="E54:G54"/>
    <mergeCell ref="E73:G73"/>
    <mergeCell ref="E75:G75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topLeftCell="A72" workbookViewId="0">
      <selection activeCell="H87" sqref="H87"/>
    </sheetView>
  </sheetViews>
  <sheetFormatPr defaultRowHeight="11.25"/>
  <cols>
    <col min="1" max="1" width="8.33203125" style="126" customWidth="1"/>
    <col min="2" max="2" width="1.6640625" style="126" customWidth="1"/>
    <col min="3" max="3" width="4.1640625" style="126" customWidth="1"/>
    <col min="4" max="4" width="4.33203125" style="126" customWidth="1"/>
    <col min="5" max="5" width="17.1640625" style="126" customWidth="1"/>
    <col min="6" max="6" width="100.83203125" style="126" customWidth="1"/>
    <col min="7" max="7" width="7" style="126" customWidth="1"/>
    <col min="8" max="9" width="20.1640625" style="126" customWidth="1"/>
    <col min="10" max="10" width="9.33203125" style="126" customWidth="1"/>
    <col min="11" max="11" width="10.83203125" style="126" hidden="1" customWidth="1"/>
    <col min="12" max="12" width="9.33203125" style="126" hidden="1"/>
    <col min="13" max="18" width="14.1640625" style="126" hidden="1" customWidth="1"/>
    <col min="19" max="19" width="16.33203125" style="126" hidden="1" customWidth="1"/>
    <col min="20" max="20" width="12.33203125" style="126" customWidth="1"/>
    <col min="21" max="21" width="16.33203125" style="126" customWidth="1"/>
    <col min="22" max="22" width="12.33203125" style="126" customWidth="1"/>
    <col min="23" max="23" width="15" style="126" customWidth="1"/>
    <col min="24" max="24" width="11" style="126" customWidth="1"/>
    <col min="25" max="25" width="15" style="126" customWidth="1"/>
    <col min="26" max="26" width="16.33203125" style="126" customWidth="1"/>
    <col min="27" max="27" width="11" style="126" customWidth="1"/>
    <col min="28" max="28" width="15" style="126" customWidth="1"/>
    <col min="29" max="29" width="16.33203125" style="126" customWidth="1"/>
    <col min="30" max="41" width="9.33203125" style="126"/>
    <col min="42" max="63" width="9.33203125" style="126" hidden="1"/>
    <col min="64" max="16384" width="9.33203125" style="126"/>
  </cols>
  <sheetData>
    <row r="2" spans="1:44" ht="36.950000000000003" customHeight="1">
      <c r="J2" s="127" t="s">
        <v>6</v>
      </c>
      <c r="K2" s="128"/>
      <c r="L2" s="128"/>
      <c r="M2" s="128"/>
      <c r="N2" s="128"/>
      <c r="O2" s="128"/>
      <c r="P2" s="128"/>
      <c r="Q2" s="128"/>
      <c r="R2" s="128"/>
      <c r="S2" s="128"/>
      <c r="T2" s="128"/>
      <c r="AR2" s="129" t="s">
        <v>94</v>
      </c>
    </row>
    <row r="3" spans="1:44" ht="6.95" hidden="1" customHeight="1">
      <c r="B3" s="130"/>
      <c r="C3" s="131"/>
      <c r="D3" s="131"/>
      <c r="E3" s="131"/>
      <c r="F3" s="131"/>
      <c r="G3" s="131"/>
      <c r="H3" s="131"/>
      <c r="I3" s="131"/>
      <c r="J3" s="132"/>
      <c r="AR3" s="129" t="s">
        <v>83</v>
      </c>
    </row>
    <row r="4" spans="1:44" ht="24.95" hidden="1" customHeight="1">
      <c r="B4" s="132"/>
      <c r="D4" s="133" t="s">
        <v>95</v>
      </c>
      <c r="J4" s="132"/>
      <c r="K4" s="134" t="s">
        <v>11</v>
      </c>
      <c r="AR4" s="129" t="s">
        <v>4</v>
      </c>
    </row>
    <row r="5" spans="1:44" ht="6.95" hidden="1" customHeight="1">
      <c r="B5" s="132"/>
      <c r="J5" s="132"/>
    </row>
    <row r="6" spans="1:44" ht="12" hidden="1" customHeight="1">
      <c r="B6" s="132"/>
      <c r="D6" s="135" t="s">
        <v>17</v>
      </c>
      <c r="J6" s="132"/>
    </row>
    <row r="7" spans="1:44" ht="16.5" hidden="1" customHeight="1">
      <c r="B7" s="132"/>
      <c r="E7" s="136" t="str">
        <f>'Rekapitulace stavby'!K6</f>
        <v>Údržba, opravy a odstraňování závad u SSZT 2020 - SSZT Praha západ</v>
      </c>
      <c r="F7" s="137"/>
      <c r="G7" s="137"/>
      <c r="J7" s="132"/>
    </row>
    <row r="8" spans="1:44" ht="12" hidden="1" customHeight="1">
      <c r="B8" s="132"/>
      <c r="D8" s="135" t="s">
        <v>96</v>
      </c>
      <c r="J8" s="132"/>
    </row>
    <row r="9" spans="1:44" s="142" customFormat="1" ht="16.5" hidden="1" customHeight="1">
      <c r="A9" s="138"/>
      <c r="B9" s="139"/>
      <c r="C9" s="138"/>
      <c r="D9" s="138"/>
      <c r="E9" s="136" t="s">
        <v>97</v>
      </c>
      <c r="F9" s="140"/>
      <c r="G9" s="140"/>
      <c r="H9" s="138"/>
      <c r="I9" s="138"/>
      <c r="J9" s="141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</row>
    <row r="10" spans="1:44" s="142" customFormat="1" ht="12" hidden="1" customHeight="1">
      <c r="A10" s="138"/>
      <c r="B10" s="139"/>
      <c r="C10" s="138"/>
      <c r="D10" s="135" t="s">
        <v>98</v>
      </c>
      <c r="E10" s="138"/>
      <c r="F10" s="138"/>
      <c r="G10" s="138"/>
      <c r="H10" s="138"/>
      <c r="I10" s="138"/>
      <c r="J10" s="141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</row>
    <row r="11" spans="1:44" s="142" customFormat="1" ht="16.5" hidden="1" customHeight="1">
      <c r="A11" s="138"/>
      <c r="B11" s="139"/>
      <c r="C11" s="138"/>
      <c r="D11" s="138"/>
      <c r="E11" s="143" t="s">
        <v>1133</v>
      </c>
      <c r="F11" s="140"/>
      <c r="G11" s="140"/>
      <c r="H11" s="138"/>
      <c r="I11" s="138"/>
      <c r="J11" s="141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</row>
    <row r="12" spans="1:44" s="142" customFormat="1" hidden="1">
      <c r="A12" s="138"/>
      <c r="B12" s="139"/>
      <c r="C12" s="138"/>
      <c r="D12" s="138"/>
      <c r="E12" s="138"/>
      <c r="F12" s="138"/>
      <c r="G12" s="138"/>
      <c r="H12" s="138"/>
      <c r="I12" s="138"/>
      <c r="J12" s="141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1:44" s="142" customFormat="1" ht="12" hidden="1" customHeight="1">
      <c r="A13" s="138"/>
      <c r="B13" s="139"/>
      <c r="C13" s="138"/>
      <c r="D13" s="135" t="s">
        <v>20</v>
      </c>
      <c r="E13" s="138"/>
      <c r="F13" s="144" t="s">
        <v>3</v>
      </c>
      <c r="G13" s="138"/>
      <c r="H13" s="135" t="s">
        <v>21</v>
      </c>
      <c r="I13" s="138"/>
      <c r="J13" s="141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</row>
    <row r="14" spans="1:44" s="142" customFormat="1" ht="12" hidden="1" customHeight="1">
      <c r="A14" s="138"/>
      <c r="B14" s="139"/>
      <c r="C14" s="138"/>
      <c r="D14" s="135" t="s">
        <v>23</v>
      </c>
      <c r="E14" s="138"/>
      <c r="F14" s="144" t="s">
        <v>24</v>
      </c>
      <c r="G14" s="138"/>
      <c r="H14" s="135" t="s">
        <v>25</v>
      </c>
      <c r="I14" s="138"/>
      <c r="J14" s="141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</row>
    <row r="15" spans="1:44" s="142" customFormat="1" ht="10.9" hidden="1" customHeight="1">
      <c r="A15" s="138"/>
      <c r="B15" s="139"/>
      <c r="C15" s="138"/>
      <c r="D15" s="138"/>
      <c r="E15" s="138"/>
      <c r="F15" s="138"/>
      <c r="G15" s="138"/>
      <c r="H15" s="138"/>
      <c r="I15" s="138"/>
      <c r="J15" s="141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</row>
    <row r="16" spans="1:44" s="142" customFormat="1" ht="12" hidden="1" customHeight="1">
      <c r="A16" s="138"/>
      <c r="B16" s="139"/>
      <c r="C16" s="138"/>
      <c r="D16" s="135" t="s">
        <v>29</v>
      </c>
      <c r="E16" s="138"/>
      <c r="F16" s="138"/>
      <c r="G16" s="138"/>
      <c r="H16" s="135" t="s">
        <v>30</v>
      </c>
      <c r="I16" s="138"/>
      <c r="J16" s="141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</row>
    <row r="17" spans="1:29" s="142" customFormat="1" ht="18" hidden="1" customHeight="1">
      <c r="A17" s="138"/>
      <c r="B17" s="139"/>
      <c r="C17" s="138"/>
      <c r="D17" s="138"/>
      <c r="E17" s="144" t="s">
        <v>31</v>
      </c>
      <c r="F17" s="138"/>
      <c r="G17" s="138"/>
      <c r="H17" s="135" t="s">
        <v>32</v>
      </c>
      <c r="I17" s="138"/>
      <c r="J17" s="141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</row>
    <row r="18" spans="1:29" s="142" customFormat="1" ht="6.95" hidden="1" customHeight="1">
      <c r="A18" s="138"/>
      <c r="B18" s="139"/>
      <c r="C18" s="138"/>
      <c r="D18" s="138"/>
      <c r="E18" s="138"/>
      <c r="F18" s="138"/>
      <c r="G18" s="138"/>
      <c r="H18" s="138"/>
      <c r="I18" s="138"/>
      <c r="J18" s="141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</row>
    <row r="19" spans="1:29" s="142" customFormat="1" ht="12" hidden="1" customHeight="1">
      <c r="A19" s="138"/>
      <c r="B19" s="139"/>
      <c r="C19" s="138"/>
      <c r="D19" s="135" t="s">
        <v>33</v>
      </c>
      <c r="E19" s="138"/>
      <c r="F19" s="138"/>
      <c r="G19" s="138"/>
      <c r="H19" s="135" t="s">
        <v>30</v>
      </c>
      <c r="I19" s="138"/>
      <c r="J19" s="141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</row>
    <row r="20" spans="1:29" s="142" customFormat="1" ht="18" hidden="1" customHeight="1">
      <c r="A20" s="138"/>
      <c r="B20" s="139"/>
      <c r="C20" s="138"/>
      <c r="D20" s="138"/>
      <c r="E20" s="145" t="str">
        <f>'Rekapitulace stavby'!E14</f>
        <v>Vyplň údaj</v>
      </c>
      <c r="F20" s="146"/>
      <c r="G20" s="146"/>
      <c r="H20" s="135" t="s">
        <v>32</v>
      </c>
      <c r="I20" s="138"/>
      <c r="J20" s="141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</row>
    <row r="21" spans="1:29" s="142" customFormat="1" ht="6.95" hidden="1" customHeight="1">
      <c r="A21" s="138"/>
      <c r="B21" s="139"/>
      <c r="C21" s="138"/>
      <c r="D21" s="138"/>
      <c r="E21" s="138"/>
      <c r="F21" s="138"/>
      <c r="G21" s="138"/>
      <c r="H21" s="138"/>
      <c r="I21" s="138"/>
      <c r="J21" s="141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</row>
    <row r="22" spans="1:29" s="142" customFormat="1" ht="12" hidden="1" customHeight="1">
      <c r="A22" s="138"/>
      <c r="B22" s="139"/>
      <c r="C22" s="138"/>
      <c r="D22" s="135" t="s">
        <v>35</v>
      </c>
      <c r="E22" s="138"/>
      <c r="F22" s="138"/>
      <c r="G22" s="138"/>
      <c r="H22" s="135" t="s">
        <v>30</v>
      </c>
      <c r="I22" s="138"/>
      <c r="J22" s="141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</row>
    <row r="23" spans="1:29" s="142" customFormat="1" ht="18" hidden="1" customHeight="1">
      <c r="A23" s="138"/>
      <c r="B23" s="139"/>
      <c r="C23" s="138"/>
      <c r="D23" s="138"/>
      <c r="E23" s="144" t="s">
        <v>36</v>
      </c>
      <c r="F23" s="138"/>
      <c r="G23" s="138"/>
      <c r="H23" s="135" t="s">
        <v>32</v>
      </c>
      <c r="I23" s="138"/>
      <c r="J23" s="141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</row>
    <row r="24" spans="1:29" s="142" customFormat="1" ht="6.95" hidden="1" customHeight="1">
      <c r="A24" s="138"/>
      <c r="B24" s="139"/>
      <c r="C24" s="138"/>
      <c r="D24" s="138"/>
      <c r="E24" s="138"/>
      <c r="F24" s="138"/>
      <c r="G24" s="138"/>
      <c r="H24" s="138"/>
      <c r="I24" s="138"/>
      <c r="J24" s="141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</row>
    <row r="25" spans="1:29" s="142" customFormat="1" ht="12" hidden="1" customHeight="1">
      <c r="A25" s="138"/>
      <c r="B25" s="139"/>
      <c r="C25" s="138"/>
      <c r="D25" s="135" t="s">
        <v>38</v>
      </c>
      <c r="E25" s="138"/>
      <c r="F25" s="138"/>
      <c r="G25" s="138"/>
      <c r="H25" s="135" t="s">
        <v>30</v>
      </c>
      <c r="I25" s="138"/>
      <c r="J25" s="141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</row>
    <row r="26" spans="1:29" s="142" customFormat="1" ht="18" hidden="1" customHeight="1">
      <c r="A26" s="138"/>
      <c r="B26" s="139"/>
      <c r="C26" s="138"/>
      <c r="D26" s="138"/>
      <c r="E26" s="144" t="s">
        <v>36</v>
      </c>
      <c r="F26" s="138"/>
      <c r="G26" s="138"/>
      <c r="H26" s="135" t="s">
        <v>32</v>
      </c>
      <c r="I26" s="138"/>
      <c r="J26" s="141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</row>
    <row r="27" spans="1:29" s="142" customFormat="1" ht="6.95" hidden="1" customHeight="1">
      <c r="A27" s="138"/>
      <c r="B27" s="139"/>
      <c r="C27" s="138"/>
      <c r="D27" s="138"/>
      <c r="E27" s="138"/>
      <c r="F27" s="138"/>
      <c r="G27" s="138"/>
      <c r="H27" s="138"/>
      <c r="I27" s="138"/>
      <c r="J27" s="141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</row>
    <row r="28" spans="1:29" s="142" customFormat="1" ht="12" hidden="1" customHeight="1">
      <c r="A28" s="138"/>
      <c r="B28" s="139"/>
      <c r="C28" s="138"/>
      <c r="D28" s="135" t="s">
        <v>39</v>
      </c>
      <c r="E28" s="138"/>
      <c r="F28" s="138"/>
      <c r="G28" s="138"/>
      <c r="H28" s="138"/>
      <c r="I28" s="138"/>
      <c r="J28" s="141"/>
      <c r="Q28" s="138"/>
      <c r="R28" s="138"/>
      <c r="S28" s="138"/>
      <c r="T28" s="138"/>
      <c r="U28" s="138"/>
      <c r="V28" s="138"/>
      <c r="W28" s="138"/>
      <c r="X28" s="138"/>
      <c r="Y28" s="138"/>
      <c r="Z28" s="138"/>
      <c r="AA28" s="138"/>
      <c r="AB28" s="138"/>
      <c r="AC28" s="138"/>
    </row>
    <row r="29" spans="1:29" s="151" customFormat="1" ht="51" hidden="1" customHeight="1">
      <c r="A29" s="147"/>
      <c r="B29" s="148"/>
      <c r="C29" s="147"/>
      <c r="D29" s="147"/>
      <c r="E29" s="149" t="s">
        <v>40</v>
      </c>
      <c r="F29" s="149"/>
      <c r="G29" s="149"/>
      <c r="H29" s="147"/>
      <c r="I29" s="147"/>
      <c r="J29" s="150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</row>
    <row r="30" spans="1:29" s="142" customFormat="1" ht="6.95" hidden="1" customHeight="1">
      <c r="A30" s="138"/>
      <c r="B30" s="139"/>
      <c r="C30" s="138"/>
      <c r="D30" s="138"/>
      <c r="E30" s="138"/>
      <c r="F30" s="138"/>
      <c r="G30" s="138"/>
      <c r="H30" s="138"/>
      <c r="I30" s="138"/>
      <c r="J30" s="141"/>
      <c r="Q30" s="138"/>
      <c r="R30" s="138"/>
      <c r="S30" s="138"/>
      <c r="T30" s="138"/>
      <c r="U30" s="138"/>
      <c r="V30" s="138"/>
      <c r="W30" s="138"/>
      <c r="X30" s="138"/>
      <c r="Y30" s="138"/>
      <c r="Z30" s="138"/>
      <c r="AA30" s="138"/>
      <c r="AB30" s="138"/>
      <c r="AC30" s="138"/>
    </row>
    <row r="31" spans="1:29" s="142" customFormat="1" ht="6.95" hidden="1" customHeight="1">
      <c r="A31" s="138"/>
      <c r="B31" s="139"/>
      <c r="C31" s="138"/>
      <c r="D31" s="152"/>
      <c r="E31" s="152"/>
      <c r="F31" s="152"/>
      <c r="G31" s="152"/>
      <c r="H31" s="152"/>
      <c r="I31" s="152"/>
      <c r="J31" s="141"/>
      <c r="Q31" s="138"/>
      <c r="R31" s="138"/>
      <c r="S31" s="138"/>
      <c r="T31" s="138"/>
      <c r="U31" s="138"/>
      <c r="V31" s="138"/>
      <c r="W31" s="138"/>
      <c r="X31" s="138"/>
      <c r="Y31" s="138"/>
      <c r="Z31" s="138"/>
      <c r="AA31" s="138"/>
      <c r="AB31" s="138"/>
      <c r="AC31" s="138"/>
    </row>
    <row r="32" spans="1:29" s="142" customFormat="1" ht="25.35" hidden="1" customHeight="1">
      <c r="A32" s="138"/>
      <c r="B32" s="139"/>
      <c r="C32" s="138"/>
      <c r="D32" s="153" t="s">
        <v>41</v>
      </c>
      <c r="E32" s="138"/>
      <c r="F32" s="138"/>
      <c r="G32" s="138"/>
      <c r="H32" s="138"/>
      <c r="I32" s="138"/>
      <c r="J32" s="141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</row>
    <row r="33" spans="1:29" s="142" customFormat="1" ht="6.95" hidden="1" customHeight="1">
      <c r="A33" s="138"/>
      <c r="B33" s="139"/>
      <c r="C33" s="138"/>
      <c r="D33" s="152"/>
      <c r="E33" s="152"/>
      <c r="F33" s="152"/>
      <c r="G33" s="152"/>
      <c r="H33" s="152"/>
      <c r="I33" s="152"/>
      <c r="J33" s="141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</row>
    <row r="34" spans="1:29" s="142" customFormat="1" ht="14.45" hidden="1" customHeight="1">
      <c r="A34" s="138"/>
      <c r="B34" s="139"/>
      <c r="C34" s="138"/>
      <c r="D34" s="138"/>
      <c r="E34" s="138"/>
      <c r="F34" s="154" t="s">
        <v>43</v>
      </c>
      <c r="G34" s="138"/>
      <c r="H34" s="154" t="s">
        <v>42</v>
      </c>
      <c r="I34" s="138"/>
      <c r="J34" s="141"/>
      <c r="Q34" s="138"/>
      <c r="R34" s="138"/>
      <c r="S34" s="138"/>
      <c r="T34" s="138"/>
      <c r="U34" s="138"/>
      <c r="V34" s="138"/>
      <c r="W34" s="138"/>
      <c r="X34" s="138"/>
      <c r="Y34" s="138"/>
      <c r="Z34" s="138"/>
      <c r="AA34" s="138"/>
      <c r="AB34" s="138"/>
      <c r="AC34" s="138"/>
    </row>
    <row r="35" spans="1:29" s="142" customFormat="1" ht="14.45" hidden="1" customHeight="1">
      <c r="A35" s="138"/>
      <c r="B35" s="139"/>
      <c r="C35" s="138"/>
      <c r="D35" s="155" t="s">
        <v>45</v>
      </c>
      <c r="E35" s="135" t="s">
        <v>46</v>
      </c>
      <c r="F35" s="156" t="e">
        <f>ROUND((SUM(BC85:BC103)),  2)</f>
        <v>#REF!</v>
      </c>
      <c r="G35" s="138"/>
      <c r="H35" s="157">
        <v>0.21</v>
      </c>
      <c r="I35" s="138"/>
      <c r="J35" s="141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</row>
    <row r="36" spans="1:29" s="142" customFormat="1" ht="14.45" hidden="1" customHeight="1">
      <c r="A36" s="138"/>
      <c r="B36" s="139"/>
      <c r="C36" s="138"/>
      <c r="D36" s="138"/>
      <c r="E36" s="135" t="s">
        <v>47</v>
      </c>
      <c r="F36" s="156">
        <f>ROUND((SUM(BD85:BD103)),  2)</f>
        <v>0</v>
      </c>
      <c r="G36" s="138"/>
      <c r="H36" s="157">
        <v>0.15</v>
      </c>
      <c r="I36" s="138"/>
      <c r="J36" s="141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</row>
    <row r="37" spans="1:29" s="142" customFormat="1" ht="14.45" hidden="1" customHeight="1">
      <c r="A37" s="138"/>
      <c r="B37" s="139"/>
      <c r="C37" s="138"/>
      <c r="D37" s="138"/>
      <c r="E37" s="135" t="s">
        <v>48</v>
      </c>
      <c r="F37" s="156">
        <f>ROUND((SUM(BE85:BE103)),  2)</f>
        <v>0</v>
      </c>
      <c r="G37" s="138"/>
      <c r="H37" s="157">
        <v>0.21</v>
      </c>
      <c r="I37" s="138"/>
      <c r="J37" s="141"/>
      <c r="Q37" s="138"/>
      <c r="R37" s="138"/>
      <c r="S37" s="138"/>
      <c r="T37" s="138"/>
      <c r="U37" s="138"/>
      <c r="V37" s="138"/>
      <c r="W37" s="138"/>
      <c r="X37" s="138"/>
      <c r="Y37" s="138"/>
      <c r="Z37" s="138"/>
      <c r="AA37" s="138"/>
      <c r="AB37" s="138"/>
      <c r="AC37" s="138"/>
    </row>
    <row r="38" spans="1:29" s="142" customFormat="1" ht="14.45" hidden="1" customHeight="1">
      <c r="A38" s="138"/>
      <c r="B38" s="139"/>
      <c r="C38" s="138"/>
      <c r="D38" s="138"/>
      <c r="E38" s="135" t="s">
        <v>49</v>
      </c>
      <c r="F38" s="156">
        <f>ROUND((SUM(BF85:BF103)),  2)</f>
        <v>0</v>
      </c>
      <c r="G38" s="138"/>
      <c r="H38" s="157">
        <v>0.15</v>
      </c>
      <c r="I38" s="138"/>
      <c r="J38" s="141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</row>
    <row r="39" spans="1:29" s="142" customFormat="1" ht="14.45" hidden="1" customHeight="1">
      <c r="A39" s="138"/>
      <c r="B39" s="139"/>
      <c r="C39" s="138"/>
      <c r="D39" s="138"/>
      <c r="E39" s="135" t="s">
        <v>50</v>
      </c>
      <c r="F39" s="156">
        <f>ROUND((SUM(BG85:BG103)),  2)</f>
        <v>0</v>
      </c>
      <c r="G39" s="138"/>
      <c r="H39" s="157">
        <v>0</v>
      </c>
      <c r="I39" s="138"/>
      <c r="J39" s="141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</row>
    <row r="40" spans="1:29" s="142" customFormat="1" ht="6.95" hidden="1" customHeight="1">
      <c r="A40" s="138"/>
      <c r="B40" s="139"/>
      <c r="C40" s="138"/>
      <c r="D40" s="138"/>
      <c r="E40" s="138"/>
      <c r="F40" s="138"/>
      <c r="G40" s="138"/>
      <c r="H40" s="138"/>
      <c r="I40" s="138"/>
      <c r="J40" s="141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</row>
    <row r="41" spans="1:29" s="142" customFormat="1" ht="25.35" hidden="1" customHeight="1">
      <c r="A41" s="138"/>
      <c r="B41" s="139"/>
      <c r="C41" s="158"/>
      <c r="D41" s="159" t="s">
        <v>51</v>
      </c>
      <c r="E41" s="160"/>
      <c r="F41" s="160"/>
      <c r="G41" s="161" t="s">
        <v>52</v>
      </c>
      <c r="H41" s="160"/>
      <c r="I41" s="162"/>
      <c r="J41" s="141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</row>
    <row r="42" spans="1:29" s="142" customFormat="1" ht="14.45" hidden="1" customHeight="1">
      <c r="A42" s="138"/>
      <c r="B42" s="163"/>
      <c r="C42" s="164"/>
      <c r="D42" s="164"/>
      <c r="E42" s="164"/>
      <c r="F42" s="164"/>
      <c r="G42" s="164"/>
      <c r="H42" s="164"/>
      <c r="I42" s="164"/>
      <c r="J42" s="141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</row>
    <row r="43" spans="1:29" hidden="1"/>
    <row r="44" spans="1:29" hidden="1"/>
    <row r="45" spans="1:29" hidden="1"/>
    <row r="46" spans="1:29" s="142" customFormat="1" ht="6.95" hidden="1" customHeight="1">
      <c r="A46" s="138"/>
      <c r="B46" s="165"/>
      <c r="C46" s="166"/>
      <c r="D46" s="166"/>
      <c r="E46" s="166"/>
      <c r="F46" s="166"/>
      <c r="G46" s="166"/>
      <c r="H46" s="166"/>
      <c r="I46" s="166"/>
      <c r="J46" s="141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</row>
    <row r="47" spans="1:29" s="142" customFormat="1" ht="24.95" hidden="1" customHeight="1">
      <c r="A47" s="138"/>
      <c r="B47" s="139"/>
      <c r="C47" s="133" t="s">
        <v>100</v>
      </c>
      <c r="D47" s="138"/>
      <c r="E47" s="138"/>
      <c r="F47" s="138"/>
      <c r="G47" s="138"/>
      <c r="H47" s="138"/>
      <c r="I47" s="138"/>
      <c r="J47" s="141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</row>
    <row r="48" spans="1:29" s="142" customFormat="1" ht="6.95" hidden="1" customHeight="1">
      <c r="A48" s="138"/>
      <c r="B48" s="139"/>
      <c r="C48" s="138"/>
      <c r="D48" s="138"/>
      <c r="E48" s="138"/>
      <c r="F48" s="138"/>
      <c r="G48" s="138"/>
      <c r="H48" s="138"/>
      <c r="I48" s="138"/>
      <c r="J48" s="141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</row>
    <row r="49" spans="1:45" s="142" customFormat="1" ht="12" hidden="1" customHeight="1">
      <c r="A49" s="138"/>
      <c r="B49" s="139"/>
      <c r="C49" s="135" t="s">
        <v>17</v>
      </c>
      <c r="D49" s="138"/>
      <c r="E49" s="138"/>
      <c r="F49" s="138"/>
      <c r="G49" s="138"/>
      <c r="H49" s="138"/>
      <c r="I49" s="138"/>
      <c r="J49" s="141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</row>
    <row r="50" spans="1:45" s="142" customFormat="1" ht="16.5" hidden="1" customHeight="1">
      <c r="A50" s="138"/>
      <c r="B50" s="139"/>
      <c r="C50" s="138"/>
      <c r="D50" s="138"/>
      <c r="E50" s="136" t="str">
        <f>E7</f>
        <v>Údržba, opravy a odstraňování závad u SSZT 2020 - SSZT Praha západ</v>
      </c>
      <c r="F50" s="137"/>
      <c r="G50" s="137"/>
      <c r="H50" s="138"/>
      <c r="I50" s="138"/>
      <c r="J50" s="141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</row>
    <row r="51" spans="1:45" ht="12" hidden="1" customHeight="1">
      <c r="B51" s="132"/>
      <c r="C51" s="135" t="s">
        <v>96</v>
      </c>
      <c r="J51" s="132"/>
    </row>
    <row r="52" spans="1:45" s="142" customFormat="1" ht="16.5" hidden="1" customHeight="1">
      <c r="A52" s="138"/>
      <c r="B52" s="139"/>
      <c r="C52" s="138"/>
      <c r="D52" s="138"/>
      <c r="E52" s="136" t="s">
        <v>97</v>
      </c>
      <c r="F52" s="140"/>
      <c r="G52" s="140"/>
      <c r="H52" s="138"/>
      <c r="I52" s="138"/>
      <c r="J52" s="141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</row>
    <row r="53" spans="1:45" s="142" customFormat="1" ht="12" hidden="1" customHeight="1">
      <c r="A53" s="138"/>
      <c r="B53" s="139"/>
      <c r="C53" s="135" t="s">
        <v>98</v>
      </c>
      <c r="D53" s="138"/>
      <c r="E53" s="138"/>
      <c r="F53" s="138"/>
      <c r="G53" s="138"/>
      <c r="H53" s="138"/>
      <c r="I53" s="138"/>
      <c r="J53" s="141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</row>
    <row r="54" spans="1:45" s="142" customFormat="1" ht="16.5" hidden="1" customHeight="1">
      <c r="A54" s="138"/>
      <c r="B54" s="139"/>
      <c r="C54" s="138"/>
      <c r="D54" s="138"/>
      <c r="E54" s="143" t="str">
        <f>E11</f>
        <v>PS-03 - doprava</v>
      </c>
      <c r="F54" s="140"/>
      <c r="G54" s="140"/>
      <c r="H54" s="138"/>
      <c r="I54" s="138"/>
      <c r="J54" s="141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</row>
    <row r="55" spans="1:45" s="142" customFormat="1" ht="6.95" hidden="1" customHeight="1">
      <c r="A55" s="138"/>
      <c r="B55" s="139"/>
      <c r="C55" s="138"/>
      <c r="D55" s="138"/>
      <c r="E55" s="138"/>
      <c r="F55" s="138"/>
      <c r="G55" s="138"/>
      <c r="H55" s="138"/>
      <c r="I55" s="138"/>
      <c r="J55" s="141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</row>
    <row r="56" spans="1:45" s="142" customFormat="1" ht="12" hidden="1" customHeight="1">
      <c r="A56" s="138"/>
      <c r="B56" s="139"/>
      <c r="C56" s="135" t="s">
        <v>23</v>
      </c>
      <c r="D56" s="138"/>
      <c r="E56" s="138"/>
      <c r="F56" s="144" t="str">
        <f>F14</f>
        <v>Praha a Středočeský kraj</v>
      </c>
      <c r="G56" s="138"/>
      <c r="H56" s="135" t="s">
        <v>25</v>
      </c>
      <c r="I56" s="138"/>
      <c r="J56" s="141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</row>
    <row r="57" spans="1:45" s="142" customFormat="1" ht="6.95" hidden="1" customHeight="1">
      <c r="A57" s="138"/>
      <c r="B57" s="139"/>
      <c r="C57" s="138"/>
      <c r="D57" s="138"/>
      <c r="E57" s="138"/>
      <c r="F57" s="138"/>
      <c r="G57" s="138"/>
      <c r="H57" s="138"/>
      <c r="I57" s="138"/>
      <c r="J57" s="141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</row>
    <row r="58" spans="1:45" s="142" customFormat="1" ht="15.2" hidden="1" customHeight="1">
      <c r="A58" s="138"/>
      <c r="B58" s="139"/>
      <c r="C58" s="135" t="s">
        <v>29</v>
      </c>
      <c r="D58" s="138"/>
      <c r="E58" s="138"/>
      <c r="F58" s="144" t="str">
        <f>E17</f>
        <v>Jiří Kejkula</v>
      </c>
      <c r="G58" s="138"/>
      <c r="H58" s="135" t="s">
        <v>35</v>
      </c>
      <c r="I58" s="138"/>
      <c r="J58" s="141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</row>
    <row r="59" spans="1:45" s="142" customFormat="1" ht="15.2" hidden="1" customHeight="1">
      <c r="A59" s="138"/>
      <c r="B59" s="139"/>
      <c r="C59" s="135" t="s">
        <v>33</v>
      </c>
      <c r="D59" s="138"/>
      <c r="E59" s="138"/>
      <c r="F59" s="144" t="str">
        <f>IF(E20="","",E20)</f>
        <v>Vyplň údaj</v>
      </c>
      <c r="G59" s="138"/>
      <c r="H59" s="135" t="s">
        <v>38</v>
      </c>
      <c r="I59" s="138"/>
      <c r="J59" s="141"/>
      <c r="Q59" s="138"/>
      <c r="R59" s="138"/>
      <c r="S59" s="138"/>
      <c r="T59" s="138"/>
      <c r="U59" s="138"/>
      <c r="V59" s="138"/>
      <c r="W59" s="138"/>
      <c r="X59" s="138"/>
      <c r="Y59" s="138"/>
      <c r="Z59" s="138"/>
      <c r="AA59" s="138"/>
      <c r="AB59" s="138"/>
      <c r="AC59" s="138"/>
    </row>
    <row r="60" spans="1:45" s="142" customFormat="1" ht="10.35" hidden="1" customHeight="1">
      <c r="A60" s="138"/>
      <c r="B60" s="139"/>
      <c r="C60" s="138"/>
      <c r="D60" s="138"/>
      <c r="E60" s="138"/>
      <c r="F60" s="138"/>
      <c r="G60" s="138"/>
      <c r="H60" s="138"/>
      <c r="I60" s="138"/>
      <c r="J60" s="141"/>
      <c r="Q60" s="138"/>
      <c r="R60" s="138"/>
      <c r="S60" s="138"/>
      <c r="T60" s="138"/>
      <c r="U60" s="138"/>
      <c r="V60" s="138"/>
      <c r="W60" s="138"/>
      <c r="X60" s="138"/>
      <c r="Y60" s="138"/>
      <c r="Z60" s="138"/>
      <c r="AA60" s="138"/>
      <c r="AB60" s="138"/>
      <c r="AC60" s="138"/>
    </row>
    <row r="61" spans="1:45" s="142" customFormat="1" ht="29.25" hidden="1" customHeight="1">
      <c r="A61" s="138"/>
      <c r="B61" s="139"/>
      <c r="C61" s="167" t="s">
        <v>101</v>
      </c>
      <c r="D61" s="158"/>
      <c r="E61" s="158"/>
      <c r="F61" s="158"/>
      <c r="G61" s="158"/>
      <c r="H61" s="158"/>
      <c r="I61" s="158"/>
      <c r="J61" s="141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</row>
    <row r="62" spans="1:45" s="142" customFormat="1" ht="10.35" hidden="1" customHeight="1">
      <c r="A62" s="138"/>
      <c r="B62" s="139"/>
      <c r="C62" s="138"/>
      <c r="D62" s="138"/>
      <c r="E62" s="138"/>
      <c r="F62" s="138"/>
      <c r="G62" s="138"/>
      <c r="H62" s="138"/>
      <c r="I62" s="138"/>
      <c r="J62" s="141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</row>
    <row r="63" spans="1:45" s="142" customFormat="1" ht="22.9" hidden="1" customHeight="1">
      <c r="A63" s="138"/>
      <c r="B63" s="139"/>
      <c r="C63" s="168" t="s">
        <v>73</v>
      </c>
      <c r="D63" s="138"/>
      <c r="E63" s="138"/>
      <c r="F63" s="138"/>
      <c r="G63" s="138"/>
      <c r="H63" s="138"/>
      <c r="I63" s="138"/>
      <c r="J63" s="141"/>
      <c r="Q63" s="138"/>
      <c r="R63" s="138"/>
      <c r="S63" s="138"/>
      <c r="T63" s="138"/>
      <c r="U63" s="138"/>
      <c r="V63" s="138"/>
      <c r="W63" s="138"/>
      <c r="X63" s="138"/>
      <c r="Y63" s="138"/>
      <c r="Z63" s="138"/>
      <c r="AA63" s="138"/>
      <c r="AB63" s="138"/>
      <c r="AC63" s="138"/>
      <c r="AS63" s="129" t="s">
        <v>102</v>
      </c>
    </row>
    <row r="64" spans="1:45" s="142" customFormat="1" ht="21.75" hidden="1" customHeight="1">
      <c r="A64" s="138"/>
      <c r="B64" s="139"/>
      <c r="C64" s="138"/>
      <c r="D64" s="138"/>
      <c r="E64" s="138"/>
      <c r="F64" s="138"/>
      <c r="G64" s="138"/>
      <c r="H64" s="138"/>
      <c r="I64" s="138"/>
      <c r="J64" s="141"/>
      <c r="Q64" s="138"/>
      <c r="R64" s="138"/>
      <c r="S64" s="138"/>
      <c r="T64" s="138"/>
      <c r="U64" s="138"/>
      <c r="V64" s="138"/>
      <c r="W64" s="138"/>
      <c r="X64" s="138"/>
      <c r="Y64" s="138"/>
      <c r="Z64" s="138"/>
      <c r="AA64" s="138"/>
      <c r="AB64" s="138"/>
      <c r="AC64" s="138"/>
    </row>
    <row r="65" spans="1:29" s="142" customFormat="1" ht="6.95" hidden="1" customHeight="1">
      <c r="A65" s="138"/>
      <c r="B65" s="163"/>
      <c r="C65" s="164"/>
      <c r="D65" s="164"/>
      <c r="E65" s="164"/>
      <c r="F65" s="164"/>
      <c r="G65" s="164"/>
      <c r="H65" s="164"/>
      <c r="I65" s="164"/>
      <c r="J65" s="141"/>
      <c r="Q65" s="138"/>
      <c r="R65" s="138"/>
      <c r="S65" s="138"/>
      <c r="T65" s="138"/>
      <c r="U65" s="138"/>
      <c r="V65" s="138"/>
      <c r="W65" s="138"/>
      <c r="X65" s="138"/>
      <c r="Y65" s="138"/>
      <c r="Z65" s="138"/>
      <c r="AA65" s="138"/>
      <c r="AB65" s="138"/>
      <c r="AC65" s="138"/>
    </row>
    <row r="66" spans="1:29" hidden="1"/>
    <row r="67" spans="1:29" hidden="1"/>
    <row r="68" spans="1:29" hidden="1"/>
    <row r="69" spans="1:29" s="142" customFormat="1" ht="6.95" customHeight="1">
      <c r="A69" s="138"/>
      <c r="B69" s="165"/>
      <c r="C69" s="166"/>
      <c r="D69" s="166"/>
      <c r="E69" s="166"/>
      <c r="F69" s="166"/>
      <c r="G69" s="166"/>
      <c r="H69" s="166"/>
      <c r="I69" s="166"/>
      <c r="J69" s="141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</row>
    <row r="70" spans="1:29" s="142" customFormat="1" ht="24.95" customHeight="1">
      <c r="A70" s="138"/>
      <c r="B70" s="139"/>
      <c r="C70" s="133" t="s">
        <v>106</v>
      </c>
      <c r="D70" s="138"/>
      <c r="E70" s="138"/>
      <c r="F70" s="138"/>
      <c r="G70" s="138"/>
      <c r="H70" s="138"/>
      <c r="I70" s="138"/>
      <c r="J70" s="141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</row>
    <row r="71" spans="1:29" s="142" customFormat="1" ht="6.95" customHeight="1">
      <c r="A71" s="138"/>
      <c r="B71" s="139"/>
      <c r="C71" s="138"/>
      <c r="D71" s="138"/>
      <c r="E71" s="138"/>
      <c r="F71" s="138"/>
      <c r="G71" s="138"/>
      <c r="H71" s="138"/>
      <c r="I71" s="138"/>
      <c r="J71" s="141"/>
      <c r="Q71" s="138"/>
      <c r="R71" s="138"/>
      <c r="S71" s="138"/>
      <c r="T71" s="138"/>
      <c r="U71" s="138"/>
      <c r="V71" s="138"/>
      <c r="W71" s="138"/>
      <c r="X71" s="138"/>
      <c r="Y71" s="138"/>
      <c r="Z71" s="138"/>
      <c r="AA71" s="138"/>
      <c r="AB71" s="138"/>
      <c r="AC71" s="138"/>
    </row>
    <row r="72" spans="1:29" s="142" customFormat="1" ht="12" customHeight="1">
      <c r="A72" s="138"/>
      <c r="B72" s="139"/>
      <c r="C72" s="135" t="s">
        <v>17</v>
      </c>
      <c r="D72" s="138"/>
      <c r="E72" s="138"/>
      <c r="F72" s="138"/>
      <c r="G72" s="138"/>
      <c r="H72" s="138"/>
      <c r="I72" s="138"/>
      <c r="J72" s="141"/>
      <c r="Q72" s="138"/>
      <c r="R72" s="138"/>
      <c r="S72" s="138"/>
      <c r="T72" s="138"/>
      <c r="U72" s="138"/>
      <c r="V72" s="138"/>
      <c r="W72" s="138"/>
      <c r="X72" s="138"/>
      <c r="Y72" s="138"/>
      <c r="Z72" s="138"/>
      <c r="AA72" s="138"/>
      <c r="AB72" s="138"/>
      <c r="AC72" s="138"/>
    </row>
    <row r="73" spans="1:29" s="142" customFormat="1" ht="16.5" customHeight="1">
      <c r="A73" s="138"/>
      <c r="B73" s="139"/>
      <c r="C73" s="138"/>
      <c r="D73" s="138"/>
      <c r="E73" s="136" t="str">
        <f>E7</f>
        <v>Údržba, opravy a odstraňování závad u SSZT 2020 - SSZT Praha západ</v>
      </c>
      <c r="F73" s="137"/>
      <c r="G73" s="137"/>
      <c r="H73" s="138"/>
      <c r="I73" s="138"/>
      <c r="J73" s="141"/>
      <c r="Q73" s="138"/>
      <c r="R73" s="138"/>
      <c r="S73" s="138"/>
      <c r="T73" s="138"/>
      <c r="U73" s="138"/>
      <c r="V73" s="138"/>
      <c r="W73" s="138"/>
      <c r="X73" s="138"/>
      <c r="Y73" s="138"/>
      <c r="Z73" s="138"/>
      <c r="AA73" s="138"/>
      <c r="AB73" s="138"/>
      <c r="AC73" s="138"/>
    </row>
    <row r="74" spans="1:29" ht="12" customHeight="1">
      <c r="B74" s="132"/>
      <c r="C74" s="135" t="s">
        <v>96</v>
      </c>
      <c r="J74" s="132"/>
    </row>
    <row r="75" spans="1:29" s="142" customFormat="1" ht="16.5" customHeight="1">
      <c r="A75" s="138"/>
      <c r="B75" s="139"/>
      <c r="C75" s="138"/>
      <c r="D75" s="138"/>
      <c r="E75" s="136" t="s">
        <v>97</v>
      </c>
      <c r="F75" s="140"/>
      <c r="G75" s="140"/>
      <c r="H75" s="138"/>
      <c r="I75" s="138"/>
      <c r="J75" s="141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</row>
    <row r="76" spans="1:29" s="142" customFormat="1" ht="12" customHeight="1">
      <c r="A76" s="138"/>
      <c r="B76" s="139"/>
      <c r="C76" s="135" t="s">
        <v>98</v>
      </c>
      <c r="D76" s="138"/>
      <c r="E76" s="138"/>
      <c r="F76" s="138"/>
      <c r="G76" s="138"/>
      <c r="H76" s="138"/>
      <c r="I76" s="138"/>
      <c r="J76" s="141"/>
      <c r="Q76" s="138"/>
      <c r="R76" s="138"/>
      <c r="S76" s="138"/>
      <c r="T76" s="138"/>
      <c r="U76" s="138"/>
      <c r="V76" s="138"/>
      <c r="W76" s="138"/>
      <c r="X76" s="138"/>
      <c r="Y76" s="138"/>
      <c r="Z76" s="138"/>
      <c r="AA76" s="138"/>
      <c r="AB76" s="138"/>
      <c r="AC76" s="138"/>
    </row>
    <row r="77" spans="1:29" s="142" customFormat="1" ht="16.5" customHeight="1">
      <c r="A77" s="138"/>
      <c r="B77" s="139"/>
      <c r="C77" s="138"/>
      <c r="D77" s="138"/>
      <c r="E77" s="143" t="str">
        <f>E11</f>
        <v>PS-03 - doprava</v>
      </c>
      <c r="F77" s="140"/>
      <c r="G77" s="140"/>
      <c r="H77" s="138"/>
      <c r="I77" s="138"/>
      <c r="J77" s="141"/>
      <c r="Q77" s="138"/>
      <c r="R77" s="138"/>
      <c r="S77" s="138"/>
      <c r="T77" s="138"/>
      <c r="U77" s="138"/>
      <c r="V77" s="138"/>
      <c r="W77" s="138"/>
      <c r="X77" s="138"/>
      <c r="Y77" s="138"/>
      <c r="Z77" s="138"/>
      <c r="AA77" s="138"/>
      <c r="AB77" s="138"/>
      <c r="AC77" s="138"/>
    </row>
    <row r="78" spans="1:29" s="142" customFormat="1" ht="6.95" customHeight="1">
      <c r="A78" s="138"/>
      <c r="B78" s="139"/>
      <c r="C78" s="138"/>
      <c r="D78" s="138"/>
      <c r="E78" s="138"/>
      <c r="F78" s="138"/>
      <c r="G78" s="138"/>
      <c r="H78" s="138"/>
      <c r="I78" s="138"/>
      <c r="J78" s="141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  <c r="AB78" s="138"/>
      <c r="AC78" s="138"/>
    </row>
    <row r="79" spans="1:29" s="142" customFormat="1" ht="12" customHeight="1">
      <c r="A79" s="138"/>
      <c r="B79" s="139"/>
      <c r="C79" s="135" t="s">
        <v>23</v>
      </c>
      <c r="D79" s="138"/>
      <c r="E79" s="138"/>
      <c r="F79" s="144" t="str">
        <f>F14</f>
        <v>Praha a Středočeský kraj</v>
      </c>
      <c r="G79" s="138"/>
      <c r="H79" s="135" t="s">
        <v>25</v>
      </c>
      <c r="I79" s="138"/>
      <c r="J79" s="141"/>
      <c r="Q79" s="138"/>
      <c r="R79" s="138"/>
      <c r="S79" s="138"/>
      <c r="T79" s="138"/>
      <c r="U79" s="138"/>
      <c r="V79" s="138"/>
      <c r="W79" s="138"/>
      <c r="X79" s="138"/>
      <c r="Y79" s="138"/>
      <c r="Z79" s="138"/>
      <c r="AA79" s="138"/>
      <c r="AB79" s="138"/>
      <c r="AC79" s="138"/>
    </row>
    <row r="80" spans="1:29" s="142" customFormat="1" ht="6.95" customHeight="1">
      <c r="A80" s="138"/>
      <c r="B80" s="139"/>
      <c r="C80" s="138"/>
      <c r="D80" s="138"/>
      <c r="E80" s="138"/>
      <c r="F80" s="138"/>
      <c r="G80" s="138"/>
      <c r="H80" s="138"/>
      <c r="I80" s="138"/>
      <c r="J80" s="141"/>
      <c r="Q80" s="138"/>
      <c r="R80" s="138"/>
      <c r="S80" s="138"/>
      <c r="T80" s="138"/>
      <c r="U80" s="138"/>
      <c r="V80" s="138"/>
      <c r="W80" s="138"/>
      <c r="X80" s="138"/>
      <c r="Y80" s="138"/>
      <c r="Z80" s="138"/>
      <c r="AA80" s="138"/>
      <c r="AB80" s="138"/>
      <c r="AC80" s="138"/>
    </row>
    <row r="81" spans="1:63" s="142" customFormat="1" ht="15.2" customHeight="1">
      <c r="A81" s="138"/>
      <c r="B81" s="139"/>
      <c r="C81" s="135" t="s">
        <v>29</v>
      </c>
      <c r="D81" s="138"/>
      <c r="E81" s="138"/>
      <c r="F81" s="144" t="str">
        <f>E17</f>
        <v>Jiří Kejkula</v>
      </c>
      <c r="G81" s="138"/>
      <c r="H81" s="135" t="s">
        <v>35</v>
      </c>
      <c r="I81" s="138"/>
      <c r="J81" s="141"/>
      <c r="Q81" s="138"/>
      <c r="R81" s="138"/>
      <c r="S81" s="138"/>
      <c r="T81" s="138"/>
      <c r="U81" s="138"/>
      <c r="V81" s="138"/>
      <c r="W81" s="138"/>
      <c r="X81" s="138"/>
      <c r="Y81" s="138"/>
      <c r="Z81" s="138"/>
      <c r="AA81" s="138"/>
      <c r="AB81" s="138"/>
      <c r="AC81" s="138"/>
    </row>
    <row r="82" spans="1:63" s="142" customFormat="1" ht="15.2" customHeight="1">
      <c r="A82" s="138"/>
      <c r="B82" s="139"/>
      <c r="C82" s="135" t="s">
        <v>33</v>
      </c>
      <c r="D82" s="138"/>
      <c r="E82" s="138"/>
      <c r="F82" s="144" t="str">
        <f>IF(E20="","",E20)</f>
        <v>Vyplň údaj</v>
      </c>
      <c r="G82" s="138"/>
      <c r="H82" s="135" t="s">
        <v>38</v>
      </c>
      <c r="I82" s="138"/>
      <c r="J82" s="141"/>
      <c r="Q82" s="138"/>
      <c r="R82" s="138"/>
      <c r="S82" s="138"/>
      <c r="T82" s="138"/>
      <c r="U82" s="138"/>
      <c r="V82" s="138"/>
      <c r="W82" s="138"/>
      <c r="X82" s="138"/>
      <c r="Y82" s="138"/>
      <c r="Z82" s="138"/>
      <c r="AA82" s="138"/>
      <c r="AB82" s="138"/>
      <c r="AC82" s="138"/>
    </row>
    <row r="83" spans="1:63" s="142" customFormat="1" ht="10.35" customHeight="1">
      <c r="A83" s="138"/>
      <c r="B83" s="139"/>
      <c r="C83" s="138"/>
      <c r="D83" s="138"/>
      <c r="E83" s="138"/>
      <c r="F83" s="138"/>
      <c r="G83" s="138"/>
      <c r="H83" s="138"/>
      <c r="I83" s="138"/>
      <c r="J83" s="141"/>
      <c r="Q83" s="138"/>
      <c r="R83" s="138"/>
      <c r="S83" s="138"/>
      <c r="T83" s="138"/>
      <c r="U83" s="138"/>
      <c r="V83" s="138"/>
      <c r="W83" s="138"/>
      <c r="X83" s="138"/>
      <c r="Y83" s="138"/>
      <c r="Z83" s="138"/>
      <c r="AA83" s="138"/>
      <c r="AB83" s="138"/>
      <c r="AC83" s="138"/>
    </row>
    <row r="84" spans="1:63" s="186" customFormat="1" ht="29.25" customHeight="1">
      <c r="A84" s="177"/>
      <c r="B84" s="178"/>
      <c r="C84" s="179" t="s">
        <v>107</v>
      </c>
      <c r="D84" s="180" t="s">
        <v>60</v>
      </c>
      <c r="E84" s="180" t="s">
        <v>56</v>
      </c>
      <c r="F84" s="180" t="s">
        <v>57</v>
      </c>
      <c r="G84" s="180" t="s">
        <v>108</v>
      </c>
      <c r="H84" s="180" t="s">
        <v>109</v>
      </c>
      <c r="I84" s="181" t="s">
        <v>110</v>
      </c>
      <c r="J84" s="182"/>
      <c r="K84" s="183" t="s">
        <v>3</v>
      </c>
      <c r="L84" s="184" t="s">
        <v>45</v>
      </c>
      <c r="M84" s="184" t="s">
        <v>111</v>
      </c>
      <c r="N84" s="184" t="s">
        <v>112</v>
      </c>
      <c r="O84" s="184" t="s">
        <v>113</v>
      </c>
      <c r="P84" s="184" t="s">
        <v>114</v>
      </c>
      <c r="Q84" s="184" t="s">
        <v>115</v>
      </c>
      <c r="R84" s="185" t="s">
        <v>116</v>
      </c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</row>
    <row r="85" spans="1:63" s="142" customFormat="1" ht="22.9" customHeight="1">
      <c r="A85" s="138"/>
      <c r="B85" s="139"/>
      <c r="C85" s="187" t="s">
        <v>117</v>
      </c>
      <c r="D85" s="138"/>
      <c r="E85" s="138"/>
      <c r="F85" s="138"/>
      <c r="G85" s="138"/>
      <c r="H85" s="138"/>
      <c r="I85" s="138"/>
      <c r="J85" s="139"/>
      <c r="K85" s="188"/>
      <c r="L85" s="189"/>
      <c r="M85" s="152"/>
      <c r="N85" s="190" t="e">
        <f>SUM(N86:N103)</f>
        <v>#REF!</v>
      </c>
      <c r="O85" s="152"/>
      <c r="P85" s="190" t="e">
        <f>SUM(P86:P103)</f>
        <v>#REF!</v>
      </c>
      <c r="Q85" s="152"/>
      <c r="R85" s="191" t="e">
        <f>SUM(R86:R103)</f>
        <v>#REF!</v>
      </c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R85" s="129" t="s">
        <v>74</v>
      </c>
      <c r="AS85" s="129" t="s">
        <v>102</v>
      </c>
      <c r="BI85" s="192" t="e">
        <f>SUM(BI86:BI103)</f>
        <v>#REF!</v>
      </c>
    </row>
    <row r="86" spans="1:63" s="142" customFormat="1" ht="84" customHeight="1">
      <c r="A86" s="138"/>
      <c r="B86" s="139"/>
      <c r="C86" s="193" t="s">
        <v>75</v>
      </c>
      <c r="D86" s="193" t="s">
        <v>119</v>
      </c>
      <c r="E86" s="194" t="s">
        <v>1134</v>
      </c>
      <c r="F86" s="195" t="s">
        <v>1135</v>
      </c>
      <c r="G86" s="196" t="s">
        <v>122</v>
      </c>
      <c r="H86" s="82"/>
      <c r="I86" s="195" t="s">
        <v>123</v>
      </c>
      <c r="J86" s="139"/>
      <c r="K86" s="197" t="s">
        <v>3</v>
      </c>
      <c r="L86" s="198" t="s">
        <v>46</v>
      </c>
      <c r="M86" s="199"/>
      <c r="N86" s="200" t="e">
        <f>M86*#REF!</f>
        <v>#REF!</v>
      </c>
      <c r="O86" s="200">
        <v>0</v>
      </c>
      <c r="P86" s="200" t="e">
        <f>O86*#REF!</f>
        <v>#REF!</v>
      </c>
      <c r="Q86" s="200">
        <v>0</v>
      </c>
      <c r="R86" s="201" t="e">
        <f>Q86*#REF!</f>
        <v>#REF!</v>
      </c>
      <c r="S86" s="138"/>
      <c r="T86" s="138"/>
      <c r="U86" s="138"/>
      <c r="V86" s="138"/>
      <c r="W86" s="138"/>
      <c r="X86" s="138"/>
      <c r="Y86" s="138"/>
      <c r="Z86" s="138"/>
      <c r="AA86" s="138"/>
      <c r="AB86" s="138"/>
      <c r="AC86" s="138"/>
      <c r="AP86" s="202" t="s">
        <v>124</v>
      </c>
      <c r="AR86" s="202" t="s">
        <v>119</v>
      </c>
      <c r="AS86" s="202" t="s">
        <v>75</v>
      </c>
      <c r="AW86" s="129" t="s">
        <v>125</v>
      </c>
      <c r="BC86" s="203" t="e">
        <f>IF(L86="základní",#REF!,0)</f>
        <v>#REF!</v>
      </c>
      <c r="BD86" s="203">
        <f>IF(L86="snížená",#REF!,0)</f>
        <v>0</v>
      </c>
      <c r="BE86" s="203">
        <f>IF(L86="zákl. přenesená",#REF!,0)</f>
        <v>0</v>
      </c>
      <c r="BF86" s="203">
        <f>IF(L86="sníž. přenesená",#REF!,0)</f>
        <v>0</v>
      </c>
      <c r="BG86" s="203">
        <f>IF(L86="nulová",#REF!,0)</f>
        <v>0</v>
      </c>
      <c r="BH86" s="129" t="s">
        <v>22</v>
      </c>
      <c r="BI86" s="203" t="e">
        <f>ROUND(H86*#REF!,2)</f>
        <v>#REF!</v>
      </c>
      <c r="BJ86" s="129" t="s">
        <v>124</v>
      </c>
      <c r="BK86" s="202" t="s">
        <v>1136</v>
      </c>
    </row>
    <row r="87" spans="1:63" s="142" customFormat="1" ht="84" customHeight="1">
      <c r="A87" s="138"/>
      <c r="B87" s="139"/>
      <c r="C87" s="193" t="s">
        <v>75</v>
      </c>
      <c r="D87" s="193" t="s">
        <v>119</v>
      </c>
      <c r="E87" s="194" t="s">
        <v>1137</v>
      </c>
      <c r="F87" s="195" t="s">
        <v>1138</v>
      </c>
      <c r="G87" s="196" t="s">
        <v>122</v>
      </c>
      <c r="H87" s="82"/>
      <c r="I87" s="195" t="s">
        <v>123</v>
      </c>
      <c r="J87" s="139"/>
      <c r="K87" s="197" t="s">
        <v>3</v>
      </c>
      <c r="L87" s="198" t="s">
        <v>46</v>
      </c>
      <c r="M87" s="199"/>
      <c r="N87" s="200" t="e">
        <f>M87*#REF!</f>
        <v>#REF!</v>
      </c>
      <c r="O87" s="200">
        <v>0</v>
      </c>
      <c r="P87" s="200" t="e">
        <f>O87*#REF!</f>
        <v>#REF!</v>
      </c>
      <c r="Q87" s="200">
        <v>0</v>
      </c>
      <c r="R87" s="201" t="e">
        <f>Q87*#REF!</f>
        <v>#REF!</v>
      </c>
      <c r="S87" s="138"/>
      <c r="T87" s="138"/>
      <c r="U87" s="138"/>
      <c r="V87" s="138"/>
      <c r="W87" s="138"/>
      <c r="X87" s="138"/>
      <c r="Y87" s="138"/>
      <c r="Z87" s="138"/>
      <c r="AA87" s="138"/>
      <c r="AB87" s="138"/>
      <c r="AC87" s="138"/>
      <c r="AP87" s="202" t="s">
        <v>124</v>
      </c>
      <c r="AR87" s="202" t="s">
        <v>119</v>
      </c>
      <c r="AS87" s="202" t="s">
        <v>75</v>
      </c>
      <c r="AW87" s="129" t="s">
        <v>125</v>
      </c>
      <c r="BC87" s="203" t="e">
        <f>IF(L87="základní",#REF!,0)</f>
        <v>#REF!</v>
      </c>
      <c r="BD87" s="203">
        <f>IF(L87="snížená",#REF!,0)</f>
        <v>0</v>
      </c>
      <c r="BE87" s="203">
        <f>IF(L87="zákl. přenesená",#REF!,0)</f>
        <v>0</v>
      </c>
      <c r="BF87" s="203">
        <f>IF(L87="sníž. přenesená",#REF!,0)</f>
        <v>0</v>
      </c>
      <c r="BG87" s="203">
        <f>IF(L87="nulová",#REF!,0)</f>
        <v>0</v>
      </c>
      <c r="BH87" s="129" t="s">
        <v>22</v>
      </c>
      <c r="BI87" s="203" t="e">
        <f>ROUND(H87*#REF!,2)</f>
        <v>#REF!</v>
      </c>
      <c r="BJ87" s="129" t="s">
        <v>124</v>
      </c>
      <c r="BK87" s="202" t="s">
        <v>1139</v>
      </c>
    </row>
    <row r="88" spans="1:63" s="142" customFormat="1" ht="84" customHeight="1">
      <c r="A88" s="138"/>
      <c r="B88" s="139"/>
      <c r="C88" s="193" t="s">
        <v>75</v>
      </c>
      <c r="D88" s="193" t="s">
        <v>119</v>
      </c>
      <c r="E88" s="194" t="s">
        <v>1140</v>
      </c>
      <c r="F88" s="195" t="s">
        <v>1141</v>
      </c>
      <c r="G88" s="196" t="s">
        <v>122</v>
      </c>
      <c r="H88" s="82"/>
      <c r="I88" s="195" t="s">
        <v>123</v>
      </c>
      <c r="J88" s="139"/>
      <c r="K88" s="197" t="s">
        <v>3</v>
      </c>
      <c r="L88" s="198" t="s">
        <v>46</v>
      </c>
      <c r="M88" s="199"/>
      <c r="N88" s="200" t="e">
        <f>M88*#REF!</f>
        <v>#REF!</v>
      </c>
      <c r="O88" s="200">
        <v>0</v>
      </c>
      <c r="P88" s="200" t="e">
        <f>O88*#REF!</f>
        <v>#REF!</v>
      </c>
      <c r="Q88" s="200">
        <v>0</v>
      </c>
      <c r="R88" s="201" t="e">
        <f>Q88*#REF!</f>
        <v>#REF!</v>
      </c>
      <c r="S88" s="138"/>
      <c r="T88" s="138"/>
      <c r="U88" s="138"/>
      <c r="V88" s="138"/>
      <c r="W88" s="138"/>
      <c r="X88" s="138"/>
      <c r="Y88" s="138"/>
      <c r="Z88" s="138"/>
      <c r="AA88" s="138"/>
      <c r="AB88" s="138"/>
      <c r="AC88" s="138"/>
      <c r="AP88" s="202" t="s">
        <v>124</v>
      </c>
      <c r="AR88" s="202" t="s">
        <v>119</v>
      </c>
      <c r="AS88" s="202" t="s">
        <v>75</v>
      </c>
      <c r="AW88" s="129" t="s">
        <v>125</v>
      </c>
      <c r="BC88" s="203" t="e">
        <f>IF(L88="základní",#REF!,0)</f>
        <v>#REF!</v>
      </c>
      <c r="BD88" s="203">
        <f>IF(L88="snížená",#REF!,0)</f>
        <v>0</v>
      </c>
      <c r="BE88" s="203">
        <f>IF(L88="zákl. přenesená",#REF!,0)</f>
        <v>0</v>
      </c>
      <c r="BF88" s="203">
        <f>IF(L88="sníž. přenesená",#REF!,0)</f>
        <v>0</v>
      </c>
      <c r="BG88" s="203">
        <f>IF(L88="nulová",#REF!,0)</f>
        <v>0</v>
      </c>
      <c r="BH88" s="129" t="s">
        <v>22</v>
      </c>
      <c r="BI88" s="203" t="e">
        <f>ROUND(H88*#REF!,2)</f>
        <v>#REF!</v>
      </c>
      <c r="BJ88" s="129" t="s">
        <v>124</v>
      </c>
      <c r="BK88" s="202" t="s">
        <v>1142</v>
      </c>
    </row>
    <row r="89" spans="1:63" s="142" customFormat="1" ht="84" customHeight="1">
      <c r="A89" s="138"/>
      <c r="B89" s="139"/>
      <c r="C89" s="193" t="s">
        <v>75</v>
      </c>
      <c r="D89" s="193" t="s">
        <v>119</v>
      </c>
      <c r="E89" s="194" t="s">
        <v>1143</v>
      </c>
      <c r="F89" s="195" t="s">
        <v>1144</v>
      </c>
      <c r="G89" s="196" t="s">
        <v>122</v>
      </c>
      <c r="H89" s="82"/>
      <c r="I89" s="195" t="s">
        <v>123</v>
      </c>
      <c r="J89" s="139"/>
      <c r="K89" s="197" t="s">
        <v>3</v>
      </c>
      <c r="L89" s="198" t="s">
        <v>46</v>
      </c>
      <c r="M89" s="199"/>
      <c r="N89" s="200" t="e">
        <f>M89*#REF!</f>
        <v>#REF!</v>
      </c>
      <c r="O89" s="200">
        <v>0</v>
      </c>
      <c r="P89" s="200" t="e">
        <f>O89*#REF!</f>
        <v>#REF!</v>
      </c>
      <c r="Q89" s="200">
        <v>0</v>
      </c>
      <c r="R89" s="201" t="e">
        <f>Q89*#REF!</f>
        <v>#REF!</v>
      </c>
      <c r="S89" s="138"/>
      <c r="T89" s="138"/>
      <c r="U89" s="138"/>
      <c r="V89" s="138"/>
      <c r="W89" s="138"/>
      <c r="X89" s="138"/>
      <c r="Y89" s="138"/>
      <c r="Z89" s="138"/>
      <c r="AA89" s="138"/>
      <c r="AB89" s="138"/>
      <c r="AC89" s="138"/>
      <c r="AP89" s="202" t="s">
        <v>124</v>
      </c>
      <c r="AR89" s="202" t="s">
        <v>119</v>
      </c>
      <c r="AS89" s="202" t="s">
        <v>75</v>
      </c>
      <c r="AW89" s="129" t="s">
        <v>125</v>
      </c>
      <c r="BC89" s="203" t="e">
        <f>IF(L89="základní",#REF!,0)</f>
        <v>#REF!</v>
      </c>
      <c r="BD89" s="203">
        <f>IF(L89="snížená",#REF!,0)</f>
        <v>0</v>
      </c>
      <c r="BE89" s="203">
        <f>IF(L89="zákl. přenesená",#REF!,0)</f>
        <v>0</v>
      </c>
      <c r="BF89" s="203">
        <f>IF(L89="sníž. přenesená",#REF!,0)</f>
        <v>0</v>
      </c>
      <c r="BG89" s="203">
        <f>IF(L89="nulová",#REF!,0)</f>
        <v>0</v>
      </c>
      <c r="BH89" s="129" t="s">
        <v>22</v>
      </c>
      <c r="BI89" s="203" t="e">
        <f>ROUND(H89*#REF!,2)</f>
        <v>#REF!</v>
      </c>
      <c r="BJ89" s="129" t="s">
        <v>124</v>
      </c>
      <c r="BK89" s="202" t="s">
        <v>1145</v>
      </c>
    </row>
    <row r="90" spans="1:63" s="142" customFormat="1" ht="84" customHeight="1">
      <c r="A90" s="138"/>
      <c r="B90" s="139"/>
      <c r="C90" s="193" t="s">
        <v>75</v>
      </c>
      <c r="D90" s="193" t="s">
        <v>119</v>
      </c>
      <c r="E90" s="194" t="s">
        <v>1146</v>
      </c>
      <c r="F90" s="195" t="s">
        <v>1147</v>
      </c>
      <c r="G90" s="196" t="s">
        <v>122</v>
      </c>
      <c r="H90" s="82"/>
      <c r="I90" s="195" t="s">
        <v>123</v>
      </c>
      <c r="J90" s="139"/>
      <c r="K90" s="197" t="s">
        <v>3</v>
      </c>
      <c r="L90" s="198" t="s">
        <v>46</v>
      </c>
      <c r="M90" s="199"/>
      <c r="N90" s="200" t="e">
        <f>M90*#REF!</f>
        <v>#REF!</v>
      </c>
      <c r="O90" s="200">
        <v>0</v>
      </c>
      <c r="P90" s="200" t="e">
        <f>O90*#REF!</f>
        <v>#REF!</v>
      </c>
      <c r="Q90" s="200">
        <v>0</v>
      </c>
      <c r="R90" s="201" t="e">
        <f>Q90*#REF!</f>
        <v>#REF!</v>
      </c>
      <c r="S90" s="138"/>
      <c r="T90" s="138"/>
      <c r="U90" s="138"/>
      <c r="V90" s="138"/>
      <c r="W90" s="138"/>
      <c r="X90" s="138"/>
      <c r="Y90" s="138"/>
      <c r="Z90" s="138"/>
      <c r="AA90" s="138"/>
      <c r="AB90" s="138"/>
      <c r="AC90" s="138"/>
      <c r="AP90" s="202" t="s">
        <v>124</v>
      </c>
      <c r="AR90" s="202" t="s">
        <v>119</v>
      </c>
      <c r="AS90" s="202" t="s">
        <v>75</v>
      </c>
      <c r="AW90" s="129" t="s">
        <v>125</v>
      </c>
      <c r="BC90" s="203" t="e">
        <f>IF(L90="základní",#REF!,0)</f>
        <v>#REF!</v>
      </c>
      <c r="BD90" s="203">
        <f>IF(L90="snížená",#REF!,0)</f>
        <v>0</v>
      </c>
      <c r="BE90" s="203">
        <f>IF(L90="zákl. přenesená",#REF!,0)</f>
        <v>0</v>
      </c>
      <c r="BF90" s="203">
        <f>IF(L90="sníž. přenesená",#REF!,0)</f>
        <v>0</v>
      </c>
      <c r="BG90" s="203">
        <f>IF(L90="nulová",#REF!,0)</f>
        <v>0</v>
      </c>
      <c r="BH90" s="129" t="s">
        <v>22</v>
      </c>
      <c r="BI90" s="203" t="e">
        <f>ROUND(H90*#REF!,2)</f>
        <v>#REF!</v>
      </c>
      <c r="BJ90" s="129" t="s">
        <v>124</v>
      </c>
      <c r="BK90" s="202" t="s">
        <v>1148</v>
      </c>
    </row>
    <row r="91" spans="1:63" s="142" customFormat="1" ht="84" customHeight="1">
      <c r="A91" s="138"/>
      <c r="B91" s="139"/>
      <c r="C91" s="193" t="s">
        <v>75</v>
      </c>
      <c r="D91" s="193" t="s">
        <v>119</v>
      </c>
      <c r="E91" s="194" t="s">
        <v>1149</v>
      </c>
      <c r="F91" s="195" t="s">
        <v>1150</v>
      </c>
      <c r="G91" s="196" t="s">
        <v>122</v>
      </c>
      <c r="H91" s="82"/>
      <c r="I91" s="195" t="s">
        <v>123</v>
      </c>
      <c r="J91" s="139"/>
      <c r="K91" s="197" t="s">
        <v>3</v>
      </c>
      <c r="L91" s="198" t="s">
        <v>46</v>
      </c>
      <c r="M91" s="199"/>
      <c r="N91" s="200" t="e">
        <f>M91*#REF!</f>
        <v>#REF!</v>
      </c>
      <c r="O91" s="200">
        <v>0</v>
      </c>
      <c r="P91" s="200" t="e">
        <f>O91*#REF!</f>
        <v>#REF!</v>
      </c>
      <c r="Q91" s="200">
        <v>0</v>
      </c>
      <c r="R91" s="201" t="e">
        <f>Q91*#REF!</f>
        <v>#REF!</v>
      </c>
      <c r="S91" s="138"/>
      <c r="T91" s="138"/>
      <c r="U91" s="138"/>
      <c r="V91" s="138"/>
      <c r="W91" s="138"/>
      <c r="X91" s="138"/>
      <c r="Y91" s="138"/>
      <c r="Z91" s="138"/>
      <c r="AA91" s="138"/>
      <c r="AB91" s="138"/>
      <c r="AC91" s="138"/>
      <c r="AP91" s="202" t="s">
        <v>124</v>
      </c>
      <c r="AR91" s="202" t="s">
        <v>119</v>
      </c>
      <c r="AS91" s="202" t="s">
        <v>75</v>
      </c>
      <c r="AW91" s="129" t="s">
        <v>125</v>
      </c>
      <c r="BC91" s="203" t="e">
        <f>IF(L91="základní",#REF!,0)</f>
        <v>#REF!</v>
      </c>
      <c r="BD91" s="203">
        <f>IF(L91="snížená",#REF!,0)</f>
        <v>0</v>
      </c>
      <c r="BE91" s="203">
        <f>IF(L91="zákl. přenesená",#REF!,0)</f>
        <v>0</v>
      </c>
      <c r="BF91" s="203">
        <f>IF(L91="sníž. přenesená",#REF!,0)</f>
        <v>0</v>
      </c>
      <c r="BG91" s="203">
        <f>IF(L91="nulová",#REF!,0)</f>
        <v>0</v>
      </c>
      <c r="BH91" s="129" t="s">
        <v>22</v>
      </c>
      <c r="BI91" s="203" t="e">
        <f>ROUND(H91*#REF!,2)</f>
        <v>#REF!</v>
      </c>
      <c r="BJ91" s="129" t="s">
        <v>124</v>
      </c>
      <c r="BK91" s="202" t="s">
        <v>1151</v>
      </c>
    </row>
    <row r="92" spans="1:63" s="142" customFormat="1" ht="84" customHeight="1">
      <c r="A92" s="138"/>
      <c r="B92" s="139"/>
      <c r="C92" s="193" t="s">
        <v>75</v>
      </c>
      <c r="D92" s="193" t="s">
        <v>119</v>
      </c>
      <c r="E92" s="194" t="s">
        <v>1152</v>
      </c>
      <c r="F92" s="195" t="s">
        <v>1153</v>
      </c>
      <c r="G92" s="196" t="s">
        <v>1065</v>
      </c>
      <c r="H92" s="82"/>
      <c r="I92" s="195" t="s">
        <v>123</v>
      </c>
      <c r="J92" s="139"/>
      <c r="K92" s="197" t="s">
        <v>3</v>
      </c>
      <c r="L92" s="198" t="s">
        <v>46</v>
      </c>
      <c r="M92" s="199"/>
      <c r="N92" s="200" t="e">
        <f>M92*#REF!</f>
        <v>#REF!</v>
      </c>
      <c r="O92" s="200">
        <v>0</v>
      </c>
      <c r="P92" s="200" t="e">
        <f>O92*#REF!</f>
        <v>#REF!</v>
      </c>
      <c r="Q92" s="200">
        <v>0</v>
      </c>
      <c r="R92" s="201" t="e">
        <f>Q92*#REF!</f>
        <v>#REF!</v>
      </c>
      <c r="S92" s="138"/>
      <c r="T92" s="138"/>
      <c r="U92" s="138"/>
      <c r="V92" s="138"/>
      <c r="W92" s="138"/>
      <c r="X92" s="138"/>
      <c r="Y92" s="138"/>
      <c r="Z92" s="138"/>
      <c r="AA92" s="138"/>
      <c r="AB92" s="138"/>
      <c r="AC92" s="138"/>
      <c r="AP92" s="202" t="s">
        <v>124</v>
      </c>
      <c r="AR92" s="202" t="s">
        <v>119</v>
      </c>
      <c r="AS92" s="202" t="s">
        <v>75</v>
      </c>
      <c r="AW92" s="129" t="s">
        <v>125</v>
      </c>
      <c r="BC92" s="203" t="e">
        <f>IF(L92="základní",#REF!,0)</f>
        <v>#REF!</v>
      </c>
      <c r="BD92" s="203">
        <f>IF(L92="snížená",#REF!,0)</f>
        <v>0</v>
      </c>
      <c r="BE92" s="203">
        <f>IF(L92="zákl. přenesená",#REF!,0)</f>
        <v>0</v>
      </c>
      <c r="BF92" s="203">
        <f>IF(L92="sníž. přenesená",#REF!,0)</f>
        <v>0</v>
      </c>
      <c r="BG92" s="203">
        <f>IF(L92="nulová",#REF!,0)</f>
        <v>0</v>
      </c>
      <c r="BH92" s="129" t="s">
        <v>22</v>
      </c>
      <c r="BI92" s="203" t="e">
        <f>ROUND(H92*#REF!,2)</f>
        <v>#REF!</v>
      </c>
      <c r="BJ92" s="129" t="s">
        <v>124</v>
      </c>
      <c r="BK92" s="202" t="s">
        <v>1154</v>
      </c>
    </row>
    <row r="93" spans="1:63" s="142" customFormat="1" ht="84" customHeight="1">
      <c r="A93" s="138"/>
      <c r="B93" s="139"/>
      <c r="C93" s="193" t="s">
        <v>75</v>
      </c>
      <c r="D93" s="193" t="s">
        <v>119</v>
      </c>
      <c r="E93" s="194" t="s">
        <v>1155</v>
      </c>
      <c r="F93" s="195" t="s">
        <v>1156</v>
      </c>
      <c r="G93" s="196" t="s">
        <v>1065</v>
      </c>
      <c r="H93" s="82"/>
      <c r="I93" s="195" t="s">
        <v>123</v>
      </c>
      <c r="J93" s="139"/>
      <c r="K93" s="197" t="s">
        <v>3</v>
      </c>
      <c r="L93" s="198" t="s">
        <v>46</v>
      </c>
      <c r="M93" s="199"/>
      <c r="N93" s="200" t="e">
        <f>M93*#REF!</f>
        <v>#REF!</v>
      </c>
      <c r="O93" s="200">
        <v>0</v>
      </c>
      <c r="P93" s="200" t="e">
        <f>O93*#REF!</f>
        <v>#REF!</v>
      </c>
      <c r="Q93" s="200">
        <v>0</v>
      </c>
      <c r="R93" s="201" t="e">
        <f>Q93*#REF!</f>
        <v>#REF!</v>
      </c>
      <c r="S93" s="138"/>
      <c r="T93" s="138"/>
      <c r="U93" s="138"/>
      <c r="V93" s="138"/>
      <c r="W93" s="138"/>
      <c r="X93" s="138"/>
      <c r="Y93" s="138"/>
      <c r="Z93" s="138"/>
      <c r="AA93" s="138"/>
      <c r="AB93" s="138"/>
      <c r="AC93" s="138"/>
      <c r="AP93" s="202" t="s">
        <v>124</v>
      </c>
      <c r="AR93" s="202" t="s">
        <v>119</v>
      </c>
      <c r="AS93" s="202" t="s">
        <v>75</v>
      </c>
      <c r="AW93" s="129" t="s">
        <v>125</v>
      </c>
      <c r="BC93" s="203" t="e">
        <f>IF(L93="základní",#REF!,0)</f>
        <v>#REF!</v>
      </c>
      <c r="BD93" s="203">
        <f>IF(L93="snížená",#REF!,0)</f>
        <v>0</v>
      </c>
      <c r="BE93" s="203">
        <f>IF(L93="zákl. přenesená",#REF!,0)</f>
        <v>0</v>
      </c>
      <c r="BF93" s="203">
        <f>IF(L93="sníž. přenesená",#REF!,0)</f>
        <v>0</v>
      </c>
      <c r="BG93" s="203">
        <f>IF(L93="nulová",#REF!,0)</f>
        <v>0</v>
      </c>
      <c r="BH93" s="129" t="s">
        <v>22</v>
      </c>
      <c r="BI93" s="203" t="e">
        <f>ROUND(H93*#REF!,2)</f>
        <v>#REF!</v>
      </c>
      <c r="BJ93" s="129" t="s">
        <v>124</v>
      </c>
      <c r="BK93" s="202" t="s">
        <v>1157</v>
      </c>
    </row>
    <row r="94" spans="1:63" s="142" customFormat="1" ht="84" customHeight="1">
      <c r="A94" s="138"/>
      <c r="B94" s="139"/>
      <c r="C94" s="193" t="s">
        <v>75</v>
      </c>
      <c r="D94" s="193" t="s">
        <v>119</v>
      </c>
      <c r="E94" s="194" t="s">
        <v>1158</v>
      </c>
      <c r="F94" s="195" t="s">
        <v>1159</v>
      </c>
      <c r="G94" s="196" t="s">
        <v>1065</v>
      </c>
      <c r="H94" s="82"/>
      <c r="I94" s="195" t="s">
        <v>123</v>
      </c>
      <c r="J94" s="139"/>
      <c r="K94" s="197" t="s">
        <v>3</v>
      </c>
      <c r="L94" s="198" t="s">
        <v>46</v>
      </c>
      <c r="M94" s="199"/>
      <c r="N94" s="200" t="e">
        <f>M94*#REF!</f>
        <v>#REF!</v>
      </c>
      <c r="O94" s="200">
        <v>0</v>
      </c>
      <c r="P94" s="200" t="e">
        <f>O94*#REF!</f>
        <v>#REF!</v>
      </c>
      <c r="Q94" s="200">
        <v>0</v>
      </c>
      <c r="R94" s="201" t="e">
        <f>Q94*#REF!</f>
        <v>#REF!</v>
      </c>
      <c r="S94" s="138"/>
      <c r="T94" s="138"/>
      <c r="U94" s="138"/>
      <c r="V94" s="138"/>
      <c r="W94" s="138"/>
      <c r="X94" s="138"/>
      <c r="Y94" s="138"/>
      <c r="Z94" s="138"/>
      <c r="AA94" s="138"/>
      <c r="AB94" s="138"/>
      <c r="AC94" s="138"/>
      <c r="AP94" s="202" t="s">
        <v>124</v>
      </c>
      <c r="AR94" s="202" t="s">
        <v>119</v>
      </c>
      <c r="AS94" s="202" t="s">
        <v>75</v>
      </c>
      <c r="AW94" s="129" t="s">
        <v>125</v>
      </c>
      <c r="BC94" s="203" t="e">
        <f>IF(L94="základní",#REF!,0)</f>
        <v>#REF!</v>
      </c>
      <c r="BD94" s="203">
        <f>IF(L94="snížená",#REF!,0)</f>
        <v>0</v>
      </c>
      <c r="BE94" s="203">
        <f>IF(L94="zákl. přenesená",#REF!,0)</f>
        <v>0</v>
      </c>
      <c r="BF94" s="203">
        <f>IF(L94="sníž. přenesená",#REF!,0)</f>
        <v>0</v>
      </c>
      <c r="BG94" s="203">
        <f>IF(L94="nulová",#REF!,0)</f>
        <v>0</v>
      </c>
      <c r="BH94" s="129" t="s">
        <v>22</v>
      </c>
      <c r="BI94" s="203" t="e">
        <f>ROUND(H94*#REF!,2)</f>
        <v>#REF!</v>
      </c>
      <c r="BJ94" s="129" t="s">
        <v>124</v>
      </c>
      <c r="BK94" s="202" t="s">
        <v>1160</v>
      </c>
    </row>
    <row r="95" spans="1:63" s="142" customFormat="1" ht="84" customHeight="1">
      <c r="A95" s="138"/>
      <c r="B95" s="139"/>
      <c r="C95" s="193" t="s">
        <v>75</v>
      </c>
      <c r="D95" s="193" t="s">
        <v>119</v>
      </c>
      <c r="E95" s="194" t="s">
        <v>1161</v>
      </c>
      <c r="F95" s="195" t="s">
        <v>1162</v>
      </c>
      <c r="G95" s="196" t="s">
        <v>1065</v>
      </c>
      <c r="H95" s="82"/>
      <c r="I95" s="195" t="s">
        <v>123</v>
      </c>
      <c r="J95" s="139"/>
      <c r="K95" s="197" t="s">
        <v>3</v>
      </c>
      <c r="L95" s="198" t="s">
        <v>46</v>
      </c>
      <c r="M95" s="199"/>
      <c r="N95" s="200" t="e">
        <f>M95*#REF!</f>
        <v>#REF!</v>
      </c>
      <c r="O95" s="200">
        <v>0</v>
      </c>
      <c r="P95" s="200" t="e">
        <f>O95*#REF!</f>
        <v>#REF!</v>
      </c>
      <c r="Q95" s="200">
        <v>0</v>
      </c>
      <c r="R95" s="201" t="e">
        <f>Q95*#REF!</f>
        <v>#REF!</v>
      </c>
      <c r="S95" s="138"/>
      <c r="T95" s="138"/>
      <c r="U95" s="138"/>
      <c r="V95" s="138"/>
      <c r="W95" s="138"/>
      <c r="X95" s="138"/>
      <c r="Y95" s="138"/>
      <c r="Z95" s="138"/>
      <c r="AA95" s="138"/>
      <c r="AB95" s="138"/>
      <c r="AC95" s="138"/>
      <c r="AP95" s="202" t="s">
        <v>124</v>
      </c>
      <c r="AR95" s="202" t="s">
        <v>119</v>
      </c>
      <c r="AS95" s="202" t="s">
        <v>75</v>
      </c>
      <c r="AW95" s="129" t="s">
        <v>125</v>
      </c>
      <c r="BC95" s="203" t="e">
        <f>IF(L95="základní",#REF!,0)</f>
        <v>#REF!</v>
      </c>
      <c r="BD95" s="203">
        <f>IF(L95="snížená",#REF!,0)</f>
        <v>0</v>
      </c>
      <c r="BE95" s="203">
        <f>IF(L95="zákl. přenesená",#REF!,0)</f>
        <v>0</v>
      </c>
      <c r="BF95" s="203">
        <f>IF(L95="sníž. přenesená",#REF!,0)</f>
        <v>0</v>
      </c>
      <c r="BG95" s="203">
        <f>IF(L95="nulová",#REF!,0)</f>
        <v>0</v>
      </c>
      <c r="BH95" s="129" t="s">
        <v>22</v>
      </c>
      <c r="BI95" s="203" t="e">
        <f>ROUND(H95*#REF!,2)</f>
        <v>#REF!</v>
      </c>
      <c r="BJ95" s="129" t="s">
        <v>124</v>
      </c>
      <c r="BK95" s="202" t="s">
        <v>1163</v>
      </c>
    </row>
    <row r="96" spans="1:63" s="142" customFormat="1" ht="96" customHeight="1">
      <c r="A96" s="138"/>
      <c r="B96" s="139"/>
      <c r="C96" s="193" t="s">
        <v>75</v>
      </c>
      <c r="D96" s="193" t="s">
        <v>119</v>
      </c>
      <c r="E96" s="194" t="s">
        <v>1164</v>
      </c>
      <c r="F96" s="195" t="s">
        <v>1165</v>
      </c>
      <c r="G96" s="196" t="s">
        <v>1065</v>
      </c>
      <c r="H96" s="82"/>
      <c r="I96" s="195" t="s">
        <v>123</v>
      </c>
      <c r="J96" s="139"/>
      <c r="K96" s="197" t="s">
        <v>3</v>
      </c>
      <c r="L96" s="198" t="s">
        <v>46</v>
      </c>
      <c r="M96" s="199"/>
      <c r="N96" s="200" t="e">
        <f>M96*#REF!</f>
        <v>#REF!</v>
      </c>
      <c r="O96" s="200">
        <v>0</v>
      </c>
      <c r="P96" s="200" t="e">
        <f>O96*#REF!</f>
        <v>#REF!</v>
      </c>
      <c r="Q96" s="200">
        <v>0</v>
      </c>
      <c r="R96" s="201" t="e">
        <f>Q96*#REF!</f>
        <v>#REF!</v>
      </c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P96" s="202" t="s">
        <v>124</v>
      </c>
      <c r="AR96" s="202" t="s">
        <v>119</v>
      </c>
      <c r="AS96" s="202" t="s">
        <v>75</v>
      </c>
      <c r="AW96" s="129" t="s">
        <v>125</v>
      </c>
      <c r="BC96" s="203" t="e">
        <f>IF(L96="základní",#REF!,0)</f>
        <v>#REF!</v>
      </c>
      <c r="BD96" s="203">
        <f>IF(L96="snížená",#REF!,0)</f>
        <v>0</v>
      </c>
      <c r="BE96" s="203">
        <f>IF(L96="zákl. přenesená",#REF!,0)</f>
        <v>0</v>
      </c>
      <c r="BF96" s="203">
        <f>IF(L96="sníž. přenesená",#REF!,0)</f>
        <v>0</v>
      </c>
      <c r="BG96" s="203">
        <f>IF(L96="nulová",#REF!,0)</f>
        <v>0</v>
      </c>
      <c r="BH96" s="129" t="s">
        <v>22</v>
      </c>
      <c r="BI96" s="203" t="e">
        <f>ROUND(H96*#REF!,2)</f>
        <v>#REF!</v>
      </c>
      <c r="BJ96" s="129" t="s">
        <v>124</v>
      </c>
      <c r="BK96" s="202" t="s">
        <v>1166</v>
      </c>
    </row>
    <row r="97" spans="1:63" s="142" customFormat="1" ht="96" customHeight="1">
      <c r="A97" s="138"/>
      <c r="B97" s="139"/>
      <c r="C97" s="193" t="s">
        <v>75</v>
      </c>
      <c r="D97" s="193" t="s">
        <v>119</v>
      </c>
      <c r="E97" s="194" t="s">
        <v>1167</v>
      </c>
      <c r="F97" s="195" t="s">
        <v>1168</v>
      </c>
      <c r="G97" s="196" t="s">
        <v>1065</v>
      </c>
      <c r="H97" s="82"/>
      <c r="I97" s="195" t="s">
        <v>123</v>
      </c>
      <c r="J97" s="139"/>
      <c r="K97" s="197" t="s">
        <v>3</v>
      </c>
      <c r="L97" s="198" t="s">
        <v>46</v>
      </c>
      <c r="M97" s="199"/>
      <c r="N97" s="200" t="e">
        <f>M97*#REF!</f>
        <v>#REF!</v>
      </c>
      <c r="O97" s="200">
        <v>0</v>
      </c>
      <c r="P97" s="200" t="e">
        <f>O97*#REF!</f>
        <v>#REF!</v>
      </c>
      <c r="Q97" s="200">
        <v>0</v>
      </c>
      <c r="R97" s="201" t="e">
        <f>Q97*#REF!</f>
        <v>#REF!</v>
      </c>
      <c r="S97" s="138"/>
      <c r="T97" s="138"/>
      <c r="U97" s="138"/>
      <c r="V97" s="138"/>
      <c r="W97" s="138"/>
      <c r="X97" s="138"/>
      <c r="Y97" s="138"/>
      <c r="Z97" s="138"/>
      <c r="AA97" s="138"/>
      <c r="AB97" s="138"/>
      <c r="AC97" s="138"/>
      <c r="AP97" s="202" t="s">
        <v>124</v>
      </c>
      <c r="AR97" s="202" t="s">
        <v>119</v>
      </c>
      <c r="AS97" s="202" t="s">
        <v>75</v>
      </c>
      <c r="AW97" s="129" t="s">
        <v>125</v>
      </c>
      <c r="BC97" s="203" t="e">
        <f>IF(L97="základní",#REF!,0)</f>
        <v>#REF!</v>
      </c>
      <c r="BD97" s="203">
        <f>IF(L97="snížená",#REF!,0)</f>
        <v>0</v>
      </c>
      <c r="BE97" s="203">
        <f>IF(L97="zákl. přenesená",#REF!,0)</f>
        <v>0</v>
      </c>
      <c r="BF97" s="203">
        <f>IF(L97="sníž. přenesená",#REF!,0)</f>
        <v>0</v>
      </c>
      <c r="BG97" s="203">
        <f>IF(L97="nulová",#REF!,0)</f>
        <v>0</v>
      </c>
      <c r="BH97" s="129" t="s">
        <v>22</v>
      </c>
      <c r="BI97" s="203" t="e">
        <f>ROUND(H97*#REF!,2)</f>
        <v>#REF!</v>
      </c>
      <c r="BJ97" s="129" t="s">
        <v>124</v>
      </c>
      <c r="BK97" s="202" t="s">
        <v>1169</v>
      </c>
    </row>
    <row r="98" spans="1:63" s="142" customFormat="1" ht="96" customHeight="1">
      <c r="A98" s="138"/>
      <c r="B98" s="139"/>
      <c r="C98" s="193" t="s">
        <v>75</v>
      </c>
      <c r="D98" s="193" t="s">
        <v>119</v>
      </c>
      <c r="E98" s="194" t="s">
        <v>1170</v>
      </c>
      <c r="F98" s="195" t="s">
        <v>1171</v>
      </c>
      <c r="G98" s="196" t="s">
        <v>1065</v>
      </c>
      <c r="H98" s="82"/>
      <c r="I98" s="195" t="s">
        <v>123</v>
      </c>
      <c r="J98" s="139"/>
      <c r="K98" s="197" t="s">
        <v>3</v>
      </c>
      <c r="L98" s="198" t="s">
        <v>46</v>
      </c>
      <c r="M98" s="199"/>
      <c r="N98" s="200" t="e">
        <f>M98*#REF!</f>
        <v>#REF!</v>
      </c>
      <c r="O98" s="200">
        <v>0</v>
      </c>
      <c r="P98" s="200" t="e">
        <f>O98*#REF!</f>
        <v>#REF!</v>
      </c>
      <c r="Q98" s="200">
        <v>0</v>
      </c>
      <c r="R98" s="201" t="e">
        <f>Q98*#REF!</f>
        <v>#REF!</v>
      </c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P98" s="202" t="s">
        <v>124</v>
      </c>
      <c r="AR98" s="202" t="s">
        <v>119</v>
      </c>
      <c r="AS98" s="202" t="s">
        <v>75</v>
      </c>
      <c r="AW98" s="129" t="s">
        <v>125</v>
      </c>
      <c r="BC98" s="203" t="e">
        <f>IF(L98="základní",#REF!,0)</f>
        <v>#REF!</v>
      </c>
      <c r="BD98" s="203">
        <f>IF(L98="snížená",#REF!,0)</f>
        <v>0</v>
      </c>
      <c r="BE98" s="203">
        <f>IF(L98="zákl. přenesená",#REF!,0)</f>
        <v>0</v>
      </c>
      <c r="BF98" s="203">
        <f>IF(L98="sníž. přenesená",#REF!,0)</f>
        <v>0</v>
      </c>
      <c r="BG98" s="203">
        <f>IF(L98="nulová",#REF!,0)</f>
        <v>0</v>
      </c>
      <c r="BH98" s="129" t="s">
        <v>22</v>
      </c>
      <c r="BI98" s="203" t="e">
        <f>ROUND(H98*#REF!,2)</f>
        <v>#REF!</v>
      </c>
      <c r="BJ98" s="129" t="s">
        <v>124</v>
      </c>
      <c r="BK98" s="202" t="s">
        <v>1172</v>
      </c>
    </row>
    <row r="99" spans="1:63" s="142" customFormat="1" ht="96" customHeight="1">
      <c r="A99" s="138"/>
      <c r="B99" s="139"/>
      <c r="C99" s="193" t="s">
        <v>75</v>
      </c>
      <c r="D99" s="193" t="s">
        <v>119</v>
      </c>
      <c r="E99" s="194" t="s">
        <v>1173</v>
      </c>
      <c r="F99" s="195" t="s">
        <v>1174</v>
      </c>
      <c r="G99" s="196" t="s">
        <v>1065</v>
      </c>
      <c r="H99" s="82"/>
      <c r="I99" s="195" t="s">
        <v>123</v>
      </c>
      <c r="J99" s="139"/>
      <c r="K99" s="197" t="s">
        <v>3</v>
      </c>
      <c r="L99" s="198" t="s">
        <v>46</v>
      </c>
      <c r="M99" s="199"/>
      <c r="N99" s="200" t="e">
        <f>M99*#REF!</f>
        <v>#REF!</v>
      </c>
      <c r="O99" s="200">
        <v>0</v>
      </c>
      <c r="P99" s="200" t="e">
        <f>O99*#REF!</f>
        <v>#REF!</v>
      </c>
      <c r="Q99" s="200">
        <v>0</v>
      </c>
      <c r="R99" s="201" t="e">
        <f>Q99*#REF!</f>
        <v>#REF!</v>
      </c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P99" s="202" t="s">
        <v>124</v>
      </c>
      <c r="AR99" s="202" t="s">
        <v>119</v>
      </c>
      <c r="AS99" s="202" t="s">
        <v>75</v>
      </c>
      <c r="AW99" s="129" t="s">
        <v>125</v>
      </c>
      <c r="BC99" s="203" t="e">
        <f>IF(L99="základní",#REF!,0)</f>
        <v>#REF!</v>
      </c>
      <c r="BD99" s="203">
        <f>IF(L99="snížená",#REF!,0)</f>
        <v>0</v>
      </c>
      <c r="BE99" s="203">
        <f>IF(L99="zákl. přenesená",#REF!,0)</f>
        <v>0</v>
      </c>
      <c r="BF99" s="203">
        <f>IF(L99="sníž. přenesená",#REF!,0)</f>
        <v>0</v>
      </c>
      <c r="BG99" s="203">
        <f>IF(L99="nulová",#REF!,0)</f>
        <v>0</v>
      </c>
      <c r="BH99" s="129" t="s">
        <v>22</v>
      </c>
      <c r="BI99" s="203" t="e">
        <f>ROUND(H99*#REF!,2)</f>
        <v>#REF!</v>
      </c>
      <c r="BJ99" s="129" t="s">
        <v>124</v>
      </c>
      <c r="BK99" s="202" t="s">
        <v>1175</v>
      </c>
    </row>
    <row r="100" spans="1:63" s="142" customFormat="1" ht="36" customHeight="1">
      <c r="A100" s="138"/>
      <c r="B100" s="139"/>
      <c r="C100" s="193" t="s">
        <v>75</v>
      </c>
      <c r="D100" s="193" t="s">
        <v>119</v>
      </c>
      <c r="E100" s="194" t="s">
        <v>1176</v>
      </c>
      <c r="F100" s="195" t="s">
        <v>1177</v>
      </c>
      <c r="G100" s="196" t="s">
        <v>1065</v>
      </c>
      <c r="H100" s="82"/>
      <c r="I100" s="195" t="s">
        <v>123</v>
      </c>
      <c r="J100" s="139"/>
      <c r="K100" s="197" t="s">
        <v>3</v>
      </c>
      <c r="L100" s="198" t="s">
        <v>46</v>
      </c>
      <c r="M100" s="199"/>
      <c r="N100" s="200" t="e">
        <f>M100*#REF!</f>
        <v>#REF!</v>
      </c>
      <c r="O100" s="200">
        <v>0</v>
      </c>
      <c r="P100" s="200" t="e">
        <f>O100*#REF!</f>
        <v>#REF!</v>
      </c>
      <c r="Q100" s="200">
        <v>0</v>
      </c>
      <c r="R100" s="201" t="e">
        <f>Q100*#REF!</f>
        <v>#REF!</v>
      </c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138"/>
      <c r="AP100" s="202" t="s">
        <v>124</v>
      </c>
      <c r="AR100" s="202" t="s">
        <v>119</v>
      </c>
      <c r="AS100" s="202" t="s">
        <v>75</v>
      </c>
      <c r="AW100" s="129" t="s">
        <v>125</v>
      </c>
      <c r="BC100" s="203" t="e">
        <f>IF(L100="základní",#REF!,0)</f>
        <v>#REF!</v>
      </c>
      <c r="BD100" s="203">
        <f>IF(L100="snížená",#REF!,0)</f>
        <v>0</v>
      </c>
      <c r="BE100" s="203">
        <f>IF(L100="zákl. přenesená",#REF!,0)</f>
        <v>0</v>
      </c>
      <c r="BF100" s="203">
        <f>IF(L100="sníž. přenesená",#REF!,0)</f>
        <v>0</v>
      </c>
      <c r="BG100" s="203">
        <f>IF(L100="nulová",#REF!,0)</f>
        <v>0</v>
      </c>
      <c r="BH100" s="129" t="s">
        <v>22</v>
      </c>
      <c r="BI100" s="203" t="e">
        <f>ROUND(H100*#REF!,2)</f>
        <v>#REF!</v>
      </c>
      <c r="BJ100" s="129" t="s">
        <v>124</v>
      </c>
      <c r="BK100" s="202" t="s">
        <v>1178</v>
      </c>
    </row>
    <row r="101" spans="1:63" s="142" customFormat="1" ht="36" customHeight="1">
      <c r="A101" s="138"/>
      <c r="B101" s="139"/>
      <c r="C101" s="193" t="s">
        <v>75</v>
      </c>
      <c r="D101" s="193" t="s">
        <v>119</v>
      </c>
      <c r="E101" s="194" t="s">
        <v>1179</v>
      </c>
      <c r="F101" s="195" t="s">
        <v>1180</v>
      </c>
      <c r="G101" s="196" t="s">
        <v>122</v>
      </c>
      <c r="H101" s="82"/>
      <c r="I101" s="195" t="s">
        <v>123</v>
      </c>
      <c r="J101" s="139"/>
      <c r="K101" s="197" t="s">
        <v>3</v>
      </c>
      <c r="L101" s="198" t="s">
        <v>46</v>
      </c>
      <c r="M101" s="199"/>
      <c r="N101" s="200" t="e">
        <f>M101*#REF!</f>
        <v>#REF!</v>
      </c>
      <c r="O101" s="200">
        <v>0</v>
      </c>
      <c r="P101" s="200" t="e">
        <f>O101*#REF!</f>
        <v>#REF!</v>
      </c>
      <c r="Q101" s="200">
        <v>0</v>
      </c>
      <c r="R101" s="201" t="e">
        <f>Q101*#REF!</f>
        <v>#REF!</v>
      </c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P101" s="202" t="s">
        <v>124</v>
      </c>
      <c r="AR101" s="202" t="s">
        <v>119</v>
      </c>
      <c r="AS101" s="202" t="s">
        <v>75</v>
      </c>
      <c r="AW101" s="129" t="s">
        <v>125</v>
      </c>
      <c r="BC101" s="203" t="e">
        <f>IF(L101="základní",#REF!,0)</f>
        <v>#REF!</v>
      </c>
      <c r="BD101" s="203">
        <f>IF(L101="snížená",#REF!,0)</f>
        <v>0</v>
      </c>
      <c r="BE101" s="203">
        <f>IF(L101="zákl. přenesená",#REF!,0)</f>
        <v>0</v>
      </c>
      <c r="BF101" s="203">
        <f>IF(L101="sníž. přenesená",#REF!,0)</f>
        <v>0</v>
      </c>
      <c r="BG101" s="203">
        <f>IF(L101="nulová",#REF!,0)</f>
        <v>0</v>
      </c>
      <c r="BH101" s="129" t="s">
        <v>22</v>
      </c>
      <c r="BI101" s="203" t="e">
        <f>ROUND(H101*#REF!,2)</f>
        <v>#REF!</v>
      </c>
      <c r="BJ101" s="129" t="s">
        <v>124</v>
      </c>
      <c r="BK101" s="202" t="s">
        <v>1181</v>
      </c>
    </row>
    <row r="102" spans="1:63" s="142" customFormat="1" ht="48" customHeight="1">
      <c r="A102" s="138"/>
      <c r="B102" s="139"/>
      <c r="C102" s="193" t="s">
        <v>75</v>
      </c>
      <c r="D102" s="193" t="s">
        <v>119</v>
      </c>
      <c r="E102" s="194" t="s">
        <v>1182</v>
      </c>
      <c r="F102" s="195" t="s">
        <v>1183</v>
      </c>
      <c r="G102" s="196" t="s">
        <v>1065</v>
      </c>
      <c r="H102" s="82"/>
      <c r="I102" s="195" t="s">
        <v>123</v>
      </c>
      <c r="J102" s="139"/>
      <c r="K102" s="197" t="s">
        <v>3</v>
      </c>
      <c r="L102" s="198" t="s">
        <v>46</v>
      </c>
      <c r="M102" s="199"/>
      <c r="N102" s="200" t="e">
        <f>M102*#REF!</f>
        <v>#REF!</v>
      </c>
      <c r="O102" s="200">
        <v>0</v>
      </c>
      <c r="P102" s="200" t="e">
        <f>O102*#REF!</f>
        <v>#REF!</v>
      </c>
      <c r="Q102" s="200">
        <v>0</v>
      </c>
      <c r="R102" s="201" t="e">
        <f>Q102*#REF!</f>
        <v>#REF!</v>
      </c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P102" s="202" t="s">
        <v>124</v>
      </c>
      <c r="AR102" s="202" t="s">
        <v>119</v>
      </c>
      <c r="AS102" s="202" t="s">
        <v>75</v>
      </c>
      <c r="AW102" s="129" t="s">
        <v>125</v>
      </c>
      <c r="BC102" s="203" t="e">
        <f>IF(L102="základní",#REF!,0)</f>
        <v>#REF!</v>
      </c>
      <c r="BD102" s="203">
        <f>IF(L102="snížená",#REF!,0)</f>
        <v>0</v>
      </c>
      <c r="BE102" s="203">
        <f>IF(L102="zákl. přenesená",#REF!,0)</f>
        <v>0</v>
      </c>
      <c r="BF102" s="203">
        <f>IF(L102="sníž. přenesená",#REF!,0)</f>
        <v>0</v>
      </c>
      <c r="BG102" s="203">
        <f>IF(L102="nulová",#REF!,0)</f>
        <v>0</v>
      </c>
      <c r="BH102" s="129" t="s">
        <v>22</v>
      </c>
      <c r="BI102" s="203" t="e">
        <f>ROUND(H102*#REF!,2)</f>
        <v>#REF!</v>
      </c>
      <c r="BJ102" s="129" t="s">
        <v>124</v>
      </c>
      <c r="BK102" s="202" t="s">
        <v>1184</v>
      </c>
    </row>
    <row r="103" spans="1:63" s="142" customFormat="1" ht="48" customHeight="1">
      <c r="A103" s="138"/>
      <c r="B103" s="139"/>
      <c r="C103" s="193" t="s">
        <v>75</v>
      </c>
      <c r="D103" s="193" t="s">
        <v>119</v>
      </c>
      <c r="E103" s="194" t="s">
        <v>1185</v>
      </c>
      <c r="F103" s="195" t="s">
        <v>1186</v>
      </c>
      <c r="G103" s="196" t="s">
        <v>1065</v>
      </c>
      <c r="H103" s="82"/>
      <c r="I103" s="195" t="s">
        <v>123</v>
      </c>
      <c r="J103" s="139"/>
      <c r="K103" s="222" t="s">
        <v>3</v>
      </c>
      <c r="L103" s="223" t="s">
        <v>46</v>
      </c>
      <c r="M103" s="224"/>
      <c r="N103" s="225" t="e">
        <f>M103*#REF!</f>
        <v>#REF!</v>
      </c>
      <c r="O103" s="225">
        <v>0</v>
      </c>
      <c r="P103" s="225" t="e">
        <f>O103*#REF!</f>
        <v>#REF!</v>
      </c>
      <c r="Q103" s="225">
        <v>0</v>
      </c>
      <c r="R103" s="226" t="e">
        <f>Q103*#REF!</f>
        <v>#REF!</v>
      </c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P103" s="202" t="s">
        <v>124</v>
      </c>
      <c r="AR103" s="202" t="s">
        <v>119</v>
      </c>
      <c r="AS103" s="202" t="s">
        <v>75</v>
      </c>
      <c r="AW103" s="129" t="s">
        <v>125</v>
      </c>
      <c r="BC103" s="203" t="e">
        <f>IF(L103="základní",#REF!,0)</f>
        <v>#REF!</v>
      </c>
      <c r="BD103" s="203">
        <f>IF(L103="snížená",#REF!,0)</f>
        <v>0</v>
      </c>
      <c r="BE103" s="203">
        <f>IF(L103="zákl. přenesená",#REF!,0)</f>
        <v>0</v>
      </c>
      <c r="BF103" s="203">
        <f>IF(L103="sníž. přenesená",#REF!,0)</f>
        <v>0</v>
      </c>
      <c r="BG103" s="203">
        <f>IF(L103="nulová",#REF!,0)</f>
        <v>0</v>
      </c>
      <c r="BH103" s="129" t="s">
        <v>22</v>
      </c>
      <c r="BI103" s="203" t="e">
        <f>ROUND(H103*#REF!,2)</f>
        <v>#REF!</v>
      </c>
      <c r="BJ103" s="129" t="s">
        <v>124</v>
      </c>
      <c r="BK103" s="202" t="s">
        <v>1187</v>
      </c>
    </row>
    <row r="104" spans="1:63" s="142" customFormat="1" ht="6.95" customHeight="1">
      <c r="A104" s="138"/>
      <c r="B104" s="163"/>
      <c r="C104" s="164"/>
      <c r="D104" s="164"/>
      <c r="E104" s="164"/>
      <c r="F104" s="164"/>
      <c r="G104" s="164"/>
      <c r="H104" s="164"/>
      <c r="I104" s="164"/>
      <c r="J104" s="139"/>
      <c r="K104" s="138"/>
      <c r="M104" s="138"/>
      <c r="N104" s="138"/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</row>
  </sheetData>
  <sheetProtection password="8EED" sheet="1" objects="1" scenarios="1" selectLockedCells="1"/>
  <autoFilter ref="C84:I103"/>
  <mergeCells count="12">
    <mergeCell ref="E77:G77"/>
    <mergeCell ref="J2:T2"/>
    <mergeCell ref="E50:G50"/>
    <mergeCell ref="E52:G52"/>
    <mergeCell ref="E54:G54"/>
    <mergeCell ref="E73:G73"/>
    <mergeCell ref="E75:G75"/>
    <mergeCell ref="E7:G7"/>
    <mergeCell ref="E9:G9"/>
    <mergeCell ref="E11:G11"/>
    <mergeCell ref="E20:G20"/>
    <mergeCell ref="E29:G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PS-01 - údržba, opravy a ...</vt:lpstr>
      <vt:lpstr>PS-02 - stavební práce</vt:lpstr>
      <vt:lpstr>PS-03 - doprava</vt:lpstr>
      <vt:lpstr>'PS-01 - údržba, opravy a ...'!Názvy_tisku</vt:lpstr>
      <vt:lpstr>'PS-02 - stavební práce'!Názvy_tisku</vt:lpstr>
      <vt:lpstr>'PS-03 - doprava'!Názvy_tisku</vt:lpstr>
      <vt:lpstr>'Rekapitulace stavby'!Názvy_tisku</vt:lpstr>
      <vt:lpstr>'PS-01 - údržba, opravy a ...'!Oblast_tisku</vt:lpstr>
      <vt:lpstr>'PS-02 - stavební práce'!Oblast_tisku</vt:lpstr>
      <vt:lpstr>'PS-03 - doprava'!Oblast_tisku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Bělehrad Milan</dc:creator>
  <cp:lastModifiedBy>Bělehrad Milan</cp:lastModifiedBy>
  <dcterms:created xsi:type="dcterms:W3CDTF">2019-11-12T10:46:11Z</dcterms:created>
  <dcterms:modified xsi:type="dcterms:W3CDTF">2019-11-12T11:00:03Z</dcterms:modified>
</cp:coreProperties>
</file>