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PS 01 - Úpravy zabezpečov..." sheetId="2" r:id="rId2"/>
    <sheet name="SO 01 - Oprava železniční..." sheetId="3" r:id="rId3"/>
    <sheet name="SO 02 - Výměna výhybkovýc..." sheetId="4" r:id="rId4"/>
    <sheet name="SO 03 - Oprava železniční..." sheetId="5" r:id="rId5"/>
    <sheet name="SO 04 - Rekonstrukce přej..." sheetId="6" r:id="rId6"/>
    <sheet name="SO 05.1 - Propustek ev. k..." sheetId="7" r:id="rId7"/>
    <sheet name="SO 05.10 - Most ev. km 86..." sheetId="8" r:id="rId8"/>
    <sheet name="SO 05.2 - Propustek ev. k..." sheetId="9" r:id="rId9"/>
    <sheet name="SO 05.3 - Propustek ev. k..." sheetId="10" r:id="rId10"/>
    <sheet name="SO 05.4 - Propustek ev. k..." sheetId="11" r:id="rId11"/>
    <sheet name="SO 05.5 - Propustek ev. k..." sheetId="12" r:id="rId12"/>
    <sheet name="SO 05.6 - Propustek ev. k..." sheetId="13" r:id="rId13"/>
    <sheet name="SO 05.7 - Propustek ev. k..." sheetId="14" r:id="rId14"/>
    <sheet name="SO 05.8 - Propustek ev. k..." sheetId="15" r:id="rId15"/>
    <sheet name="SO 05.9 - Propustek ev. k..." sheetId="16" r:id="rId16"/>
    <sheet name="SO 06 - VRN" sheetId="17" r:id="rId17"/>
    <sheet name="Materiál dodávaný OŘ - Ne..." sheetId="18" r:id="rId18"/>
  </sheets>
  <definedNames>
    <definedName name="_xlnm.Print_Area" localSheetId="0">'Rekapitulace zakázky'!$D$4:$AO$76,'Rekapitulace zakázky'!$C$82:$AQ$112</definedName>
    <definedName name="_xlnm._FilterDatabase" localSheetId="1" hidden="1">'PS 01 - Úpravy zabezpečov...'!$C$115:$K$153</definedName>
    <definedName name="_xlnm.Print_Area" localSheetId="1">'PS 01 - Úpravy zabezpečov...'!$C$4:$J$76,'PS 01 - Úpravy zabezpečov...'!$C$82:$J$97,'PS 01 - Úpravy zabezpečov...'!$C$103:$K$153</definedName>
    <definedName name="_xlnm._FilterDatabase" localSheetId="2" hidden="1">'SO 01 - Oprava železniční...'!$C$115:$K$180</definedName>
    <definedName name="_xlnm.Print_Area" localSheetId="2">'SO 01 - Oprava železniční...'!$C$4:$J$76,'SO 01 - Oprava železniční...'!$C$82:$J$97,'SO 01 - Oprava železniční...'!$C$103:$K$180</definedName>
    <definedName name="_xlnm._FilterDatabase" localSheetId="3" hidden="1">'SO 02 - Výměna výhybkovýc...'!$C$115:$K$254</definedName>
    <definedName name="_xlnm.Print_Area" localSheetId="3">'SO 02 - Výměna výhybkovýc...'!$C$4:$J$76,'SO 02 - Výměna výhybkovýc...'!$C$82:$J$97,'SO 02 - Výměna výhybkovýc...'!$C$103:$K$254</definedName>
    <definedName name="_xlnm._FilterDatabase" localSheetId="4" hidden="1">'SO 03 - Oprava železniční...'!$C$115:$K$348</definedName>
    <definedName name="_xlnm.Print_Area" localSheetId="4">'SO 03 - Oprava železniční...'!$C$4:$J$76,'SO 03 - Oprava železniční...'!$C$82:$J$97,'SO 03 - Oprava železniční...'!$C$103:$K$348</definedName>
    <definedName name="_xlnm._FilterDatabase" localSheetId="5" hidden="1">'SO 04 - Rekonstrukce přej...'!$C$115:$K$201</definedName>
    <definedName name="_xlnm.Print_Area" localSheetId="5">'SO 04 - Rekonstrukce přej...'!$C$4:$J$76,'SO 04 - Rekonstrukce přej...'!$C$82:$J$97,'SO 04 - Rekonstrukce přej...'!$C$103:$K$201</definedName>
    <definedName name="_xlnm._FilterDatabase" localSheetId="6" hidden="1">'SO 05.1 - Propustek ev. k...'!$C$115:$K$261</definedName>
    <definedName name="_xlnm.Print_Area" localSheetId="6">'SO 05.1 - Propustek ev. k...'!$C$4:$J$76,'SO 05.1 - Propustek ev. k...'!$C$82:$J$97,'SO 05.1 - Propustek ev. k...'!$C$103:$K$261</definedName>
    <definedName name="_xlnm._FilterDatabase" localSheetId="7" hidden="1">'SO 05.10 - Most ev. km 86...'!$C$115:$K$205</definedName>
    <definedName name="_xlnm.Print_Area" localSheetId="7">'SO 05.10 - Most ev. km 86...'!$C$4:$J$76,'SO 05.10 - Most ev. km 86...'!$C$82:$J$97,'SO 05.10 - Most ev. km 86...'!$C$103:$K$205</definedName>
    <definedName name="_xlnm._FilterDatabase" localSheetId="8" hidden="1">'SO 05.2 - Propustek ev. k...'!$C$115:$K$222</definedName>
    <definedName name="_xlnm.Print_Area" localSheetId="8">'SO 05.2 - Propustek ev. k...'!$C$4:$J$76,'SO 05.2 - Propustek ev. k...'!$C$82:$J$97,'SO 05.2 - Propustek ev. k...'!$C$103:$K$222</definedName>
    <definedName name="_xlnm._FilterDatabase" localSheetId="9" hidden="1">'SO 05.3 - Propustek ev. k...'!$C$115:$K$250</definedName>
    <definedName name="_xlnm.Print_Area" localSheetId="9">'SO 05.3 - Propustek ev. k...'!$C$4:$J$76,'SO 05.3 - Propustek ev. k...'!$C$82:$J$97,'SO 05.3 - Propustek ev. k...'!$C$103:$K$250</definedName>
    <definedName name="_xlnm._FilterDatabase" localSheetId="10" hidden="1">'SO 05.4 - Propustek ev. k...'!$C$115:$K$220</definedName>
    <definedName name="_xlnm.Print_Area" localSheetId="10">'SO 05.4 - Propustek ev. k...'!$C$4:$J$76,'SO 05.4 - Propustek ev. k...'!$C$82:$J$97,'SO 05.4 - Propustek ev. k...'!$C$103:$K$220</definedName>
    <definedName name="_xlnm._FilterDatabase" localSheetId="11" hidden="1">'SO 05.5 - Propustek ev. k...'!$C$115:$K$248</definedName>
    <definedName name="_xlnm.Print_Area" localSheetId="11">'SO 05.5 - Propustek ev. k...'!$C$4:$J$76,'SO 05.5 - Propustek ev. k...'!$C$82:$J$97,'SO 05.5 - Propustek ev. k...'!$C$103:$K$248</definedName>
    <definedName name="_xlnm._FilterDatabase" localSheetId="12" hidden="1">'SO 05.6 - Propustek ev. k...'!$C$115:$K$238</definedName>
    <definedName name="_xlnm.Print_Area" localSheetId="12">'SO 05.6 - Propustek ev. k...'!$C$4:$J$76,'SO 05.6 - Propustek ev. k...'!$C$82:$J$97,'SO 05.6 - Propustek ev. k...'!$C$103:$K$238</definedName>
    <definedName name="_xlnm._FilterDatabase" localSheetId="13" hidden="1">'SO 05.7 - Propustek ev. k...'!$C$115:$K$236</definedName>
    <definedName name="_xlnm.Print_Area" localSheetId="13">'SO 05.7 - Propustek ev. k...'!$C$4:$J$76,'SO 05.7 - Propustek ev. k...'!$C$82:$J$97,'SO 05.7 - Propustek ev. k...'!$C$103:$K$236</definedName>
    <definedName name="_xlnm._FilterDatabase" localSheetId="14" hidden="1">'SO 05.8 - Propustek ev. k...'!$C$115:$K$252</definedName>
    <definedName name="_xlnm.Print_Area" localSheetId="14">'SO 05.8 - Propustek ev. k...'!$C$4:$J$76,'SO 05.8 - Propustek ev. k...'!$C$82:$J$97,'SO 05.8 - Propustek ev. k...'!$C$103:$K$252</definedName>
    <definedName name="_xlnm._FilterDatabase" localSheetId="15" hidden="1">'SO 05.9 - Propustek ev. k...'!$C$115:$K$186</definedName>
    <definedName name="_xlnm.Print_Area" localSheetId="15">'SO 05.9 - Propustek ev. k...'!$C$4:$J$76,'SO 05.9 - Propustek ev. k...'!$C$82:$J$97,'SO 05.9 - Propustek ev. k...'!$C$103:$K$186</definedName>
    <definedName name="_xlnm._FilterDatabase" localSheetId="16" hidden="1">'SO 06 - VRN'!$C$115:$K$125</definedName>
    <definedName name="_xlnm.Print_Area" localSheetId="16">'SO 06 - VRN'!$C$4:$J$76,'SO 06 - VRN'!$C$82:$J$97,'SO 06 - VRN'!$C$103:$K$125</definedName>
    <definedName name="_xlnm._FilterDatabase" localSheetId="17" hidden="1">'Materiál dodávaný OŘ - Ne...'!$C$115:$K$125</definedName>
    <definedName name="_xlnm.Print_Area" localSheetId="17">'Materiál dodávaný OŘ - Ne...'!$C$4:$J$76,'Materiál dodávaný OŘ - Ne...'!$C$82:$J$97,'Materiál dodávaný OŘ - Ne...'!$C$103:$K$125</definedName>
    <definedName name="_xlnm.Print_Titles" localSheetId="0">'Rekapitulace zakázky'!$92:$92</definedName>
    <definedName name="_xlnm.Print_Titles" localSheetId="1">'PS 01 - Úpravy zabezpečov...'!$115:$115</definedName>
    <definedName name="_xlnm.Print_Titles" localSheetId="2">'SO 01 - Oprava železniční...'!$115:$115</definedName>
    <definedName name="_xlnm.Print_Titles" localSheetId="3">'SO 02 - Výměna výhybkovýc...'!$115:$115</definedName>
    <definedName name="_xlnm.Print_Titles" localSheetId="4">'SO 03 - Oprava železniční...'!$115:$115</definedName>
    <definedName name="_xlnm.Print_Titles" localSheetId="5">'SO 04 - Rekonstrukce přej...'!$115:$115</definedName>
    <definedName name="_xlnm.Print_Titles" localSheetId="6">'SO 05.1 - Propustek ev. k...'!$115:$115</definedName>
    <definedName name="_xlnm.Print_Titles" localSheetId="7">'SO 05.10 - Most ev. km 86...'!$115:$115</definedName>
    <definedName name="_xlnm.Print_Titles" localSheetId="8">'SO 05.2 - Propustek ev. k...'!$115:$115</definedName>
    <definedName name="_xlnm.Print_Titles" localSheetId="9">'SO 05.3 - Propustek ev. k...'!$115:$115</definedName>
    <definedName name="_xlnm.Print_Titles" localSheetId="10">'SO 05.4 - Propustek ev. k...'!$115:$115</definedName>
    <definedName name="_xlnm.Print_Titles" localSheetId="11">'SO 05.5 - Propustek ev. k...'!$115:$115</definedName>
    <definedName name="_xlnm.Print_Titles" localSheetId="12">'SO 05.6 - Propustek ev. k...'!$115:$115</definedName>
    <definedName name="_xlnm.Print_Titles" localSheetId="13">'SO 05.7 - Propustek ev. k...'!$115:$115</definedName>
    <definedName name="_xlnm.Print_Titles" localSheetId="14">'SO 05.8 - Propustek ev. k...'!$115:$115</definedName>
    <definedName name="_xlnm.Print_Titles" localSheetId="15">'SO 05.9 - Propustek ev. k...'!$115:$115</definedName>
    <definedName name="_xlnm.Print_Titles" localSheetId="16">'SO 06 - VRN'!$115:$115</definedName>
    <definedName name="_xlnm.Print_Titles" localSheetId="17">'Materiál dodávaný OŘ - Ne...'!$115:$115</definedName>
  </definedNames>
  <calcPr fullCalcOnLoad="1"/>
</workbook>
</file>

<file path=xl/sharedStrings.xml><?xml version="1.0" encoding="utf-8"?>
<sst xmlns="http://schemas.openxmlformats.org/spreadsheetml/2006/main" count="26181" uniqueCount="1921">
  <si>
    <t>Export Komplet</t>
  </si>
  <si>
    <t/>
  </si>
  <si>
    <t>2.0</t>
  </si>
  <si>
    <t>ZAMOK</t>
  </si>
  <si>
    <t>False</t>
  </si>
  <si>
    <t>{f946c981-6049-4c0a-b77d-f4cd7e018219}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</si>
  <si>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</si>
  <si>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</si>
  <si>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</si>
  <si>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</si>
  <si>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</si>
  <si>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</si>
  <si>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</si>
  <si>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</si>
  <si>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64019158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</si>
  <si>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</si>
  <si>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</si>
  <si>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Oprava trati v úseku Letohrad - Litice nad Orlicí VV</t>
  </si>
  <si>
    <t>KSO:</t>
  </si>
  <si>
    <t>CC-CZ:</t>
  </si>
  <si>
    <t>Místo:</t>
  </si>
  <si>
    <t xml:space="preserve"> </t>
  </si>
  <si>
    <t>Datum:</t>
  </si>
  <si>
    <t>25. 10. 2019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</si>
  <si>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</si>
  <si>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</si>
  <si>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</si>
  <si>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</si>
  <si>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</si>
  <si>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</si>
  <si>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</si>
  <si>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</si>
  <si>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</si>
  <si>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</si>
  <si>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</si>
  <si>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</si>
  <si>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</si>
  <si>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</si>
  <si>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</si>
  <si>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</si>
  <si>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</si>
  <si>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</si>
  <si>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</si>
  <si>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</si>
  <si>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</si>
  <si>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</si>
  <si>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</si>
  <si>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</si>
  <si>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</si>
  <si>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</si>
  <si>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</si>
  <si>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</si>
  <si>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</si>
  <si>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</si>
  <si>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</si>
  <si>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</si>
  <si>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</si>
  <si>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</si>
  <si>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</si>
  <si>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</si>
  <si>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</si>
  <si>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</si>
  <si>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</si>
  <si>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</si>
  <si>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</si>
  <si>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</si>
  <si>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</si>
  <si>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</si>
  <si>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</si>
  <si>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</si>
  <si>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</si>
  <si>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</si>
  <si>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</si>
  <si>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</si>
  <si>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</si>
  <si>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</si>
  <si>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</si>
  <si>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</si>
  <si>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</si>
  <si>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Úpravy zabezpečovacího zařízní</t>
  </si>
  <si>
    <t>STA</t>
  </si>
  <si>
    <t>1</t>
  </si>
  <si>
    <t>{61956d9d-33db-4fc6-9f5c-68ee1ea7157f}</t>
  </si>
  <si>
    <t>2</t>
  </si>
  <si>
    <t>SO 01</t>
  </si>
  <si>
    <t>Oprava železničního svršku staniční koleje č. 3 žst. Litice n.O.</t>
  </si>
  <si>
    <t>{9c84129d-9946-4359-bc03-f095f2d9b3a6}</t>
  </si>
  <si>
    <t>SO 02</t>
  </si>
  <si>
    <t>Výměna výhybkových pražců ve výhybkách č. 1, 2, 6, 7 v žst. Žamberk</t>
  </si>
  <si>
    <t>{8278262f-f2fb-4f26-94d1-a01fa0e08b01}</t>
  </si>
  <si>
    <t>SO 03</t>
  </si>
  <si>
    <t>Oprava železničního svršku v úseku Žamberk - Lukavice v Č. km 83,300 - 86,200</t>
  </si>
  <si>
    <t>{8bd1b525-2b1c-4a37-a9fa-a8e9e61a4937}</t>
  </si>
  <si>
    <t>SO 04</t>
  </si>
  <si>
    <t>Rekonstrukce přejezdů v km 84,403 85,123 a 86,080 v úseku Žamberk - Letohrad</t>
  </si>
  <si>
    <t>{730ef78c-1c5a-4def-923f-fdc6a6487e54}</t>
  </si>
  <si>
    <t>SO 05.1</t>
  </si>
  <si>
    <t>Propustek ev. km 83,497</t>
  </si>
  <si>
    <t>{e1e5bec1-6c0d-4e4d-9ac0-1fe6acbae90f}</t>
  </si>
  <si>
    <t>SO 05.10</t>
  </si>
  <si>
    <t>Most ev. km 86,301</t>
  </si>
  <si>
    <t>{1052f61c-cc6a-40c7-b1a0-635a5e8a7887}</t>
  </si>
  <si>
    <t>SO 05.2</t>
  </si>
  <si>
    <t>Propustek ev. km 83,737</t>
  </si>
  <si>
    <t>{12f57e6c-f8f5-40e6-9d02-e5d3eff56b73}</t>
  </si>
  <si>
    <t>SO 05.3</t>
  </si>
  <si>
    <t>Propustek ev. km 83,971</t>
  </si>
  <si>
    <t>{662617b7-0b83-419a-bca4-2e79f6ce0937}</t>
  </si>
  <si>
    <t>SO 05.4</t>
  </si>
  <si>
    <t>Propustek ev. km 84,190</t>
  </si>
  <si>
    <t>{dd575cec-3e20-45b8-8bfc-592091dc565d}</t>
  </si>
  <si>
    <t>SO 05.5</t>
  </si>
  <si>
    <t>Propustek ev. km 84302</t>
  </si>
  <si>
    <t>{e80a0ccd-d37f-4aec-b749-43c1f788fb4d}</t>
  </si>
  <si>
    <t>SO 05.6</t>
  </si>
  <si>
    <t>Propustek ev. km 84,905</t>
  </si>
  <si>
    <t>{929078f9-9f56-47fb-b9db-81bb97add284}</t>
  </si>
  <si>
    <t>SO 05.7</t>
  </si>
  <si>
    <t>Propustek ev. km 86,592</t>
  </si>
  <si>
    <t>{bdba5784-9caa-4d50-a0d4-1e02879d8fc0}</t>
  </si>
  <si>
    <t>SO 05.8</t>
  </si>
  <si>
    <t>Propustek ev. km 86,958</t>
  </si>
  <si>
    <t>{37fcd484-5f17-4f2e-a10c-58b07c349a2e}</t>
  </si>
  <si>
    <t>SO 05.9</t>
  </si>
  <si>
    <t>Propustek ev. km 88,406</t>
  </si>
  <si>
    <t>{cb6b6c34-66ca-4f00-b3fa-aba511654066}</t>
  </si>
  <si>
    <t>SO 06</t>
  </si>
  <si>
    <t>VRN</t>
  </si>
  <si>
    <t>{d0f7ae30-2b57-4a62-be8c-8110e3a398ca}</t>
  </si>
  <si>
    <t>Materiál dodávaný OŘ</t>
  </si>
  <si>
    <t>Nevyplňovat</t>
  </si>
  <si>
    <t>{3ad6434e-1095-4413-a270-b086a9378e3b}</t>
  </si>
  <si>
    <t>KRYCÍ LIST SOUPISU PRACÍ</t>
  </si>
  <si>
    <t>Objekt:</t>
  </si>
  <si>
    <t>PS 01 - Úpravy zabezpečovacího zařízní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</si>
  <si>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</si>
  <si>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</si>
  <si>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</si>
  <si>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</si>
  <si>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</si>
  <si>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</si>
  <si>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</si>
  <si>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</si>
  <si>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</si>
  <si>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</si>
  <si>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</si>
  <si>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</si>
  <si>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</si>
  <si>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</si>
  <si>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</si>
  <si>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</si>
  <si>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</si>
  <si>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</si>
  <si>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</si>
  <si>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7592007050</t>
  </si>
  <si>
    <t>Demontáž počítacího bodu (senzoru) RSR 180</t>
  </si>
  <si>
    <t>kus</t>
  </si>
  <si>
    <t>4</t>
  </si>
  <si>
    <t>ROZPOCET</t>
  </si>
  <si>
    <t>7592005050</t>
  </si>
  <si>
    <t>Montáž počítacího bodu (senzoru) RSR 180 - uložení a připevnění na určené místo, seřízení polohy, přezkoušení</t>
  </si>
  <si>
    <t>3</t>
  </si>
  <si>
    <t>R1</t>
  </si>
  <si>
    <t>Dodatečná ochrana stávajících sítí (přechodů) pod kolejí</t>
  </si>
  <si>
    <t>ks</t>
  </si>
  <si>
    <t>6</t>
  </si>
  <si>
    <t>7598095085</t>
  </si>
  <si>
    <t>Přezkoušení a regulace senzoru počítacího bodu - kontrola (nastavení) mechanických parametrů polohy, regulace napájení, kalibrace, kontrola funkce a započítávání, kontrola indikace</t>
  </si>
  <si>
    <t>8</t>
  </si>
  <si>
    <t>5</t>
  </si>
  <si>
    <t>7598095090</t>
  </si>
  <si>
    <t>Přezkoušení a regulace počítače náprav včetně vyhotovení protokolu za 1 úsek - provedení příslušných měření, nastavení zařízení, přezkoušení funkce a vyhotovení protokolu</t>
  </si>
  <si>
    <t>10</t>
  </si>
  <si>
    <t>7598095700</t>
  </si>
  <si>
    <t>Dozor pracovníků provozovatele při práci na živém zařízení</t>
  </si>
  <si>
    <t>hod</t>
  </si>
  <si>
    <t>12</t>
  </si>
  <si>
    <t>7</t>
  </si>
  <si>
    <t>14</t>
  </si>
  <si>
    <t>7591017030</t>
  </si>
  <si>
    <t>Demontáž elektromotorického přestavníku z výhybky s kontrolou jazyků</t>
  </si>
  <si>
    <t>16</t>
  </si>
  <si>
    <t>9</t>
  </si>
  <si>
    <t>18</t>
  </si>
  <si>
    <t>7591015032</t>
  </si>
  <si>
    <t>Montáž elektromotorického přestavníku na výhybce s kontrolou jazyků s upevněním na koleji</t>
  </si>
  <si>
    <t>20</t>
  </si>
  <si>
    <t>11</t>
  </si>
  <si>
    <t>7591015062</t>
  </si>
  <si>
    <t>Připojení elektromotorického přestavníku na výhybku s kontrolou jazyků</t>
  </si>
  <si>
    <t>22</t>
  </si>
  <si>
    <t>24</t>
  </si>
  <si>
    <t>13</t>
  </si>
  <si>
    <t>26</t>
  </si>
  <si>
    <t>7598095070</t>
  </si>
  <si>
    <t>Přezkoušení a regulace elektromotorového přestavníku</t>
  </si>
  <si>
    <t>28</t>
  </si>
  <si>
    <t>7598095215</t>
  </si>
  <si>
    <t>Přezkoušení závěru výměn pojížděných a odvratných - za jednu výměnovou jednotku</t>
  </si>
  <si>
    <t>30</t>
  </si>
  <si>
    <t>7598095616</t>
  </si>
  <si>
    <t>Vyhotovení revizní správy SZZ elektromechanické do 20 přestavníků</t>
  </si>
  <si>
    <t>32</t>
  </si>
  <si>
    <t>17</t>
  </si>
  <si>
    <t>34</t>
  </si>
  <si>
    <t>36</t>
  </si>
  <si>
    <t>19</t>
  </si>
  <si>
    <t>38</t>
  </si>
  <si>
    <t>40</t>
  </si>
  <si>
    <t>42</t>
  </si>
  <si>
    <t>7598095610R</t>
  </si>
  <si>
    <t>SW  úpravy SZZ (K2002)</t>
  </si>
  <si>
    <t>44</t>
  </si>
  <si>
    <t>23</t>
  </si>
  <si>
    <t>460070303</t>
  </si>
  <si>
    <t>Hloubení nezapažených jam ručně pro ostatní konstrukce s přemístěním výkopku do vzdálenosti 3 m od okraje jámy nebo naložením na dopravní prostředek, včetně zásypu, zhutnění a urovnání povrchu pro základy světelných návěstidel stožárových s 1 až 3 světly</t>
  </si>
  <si>
    <t>46</t>
  </si>
  <si>
    <t>7592817010</t>
  </si>
  <si>
    <t>Demontáž výstražníku</t>
  </si>
  <si>
    <t>48</t>
  </si>
  <si>
    <t>25</t>
  </si>
  <si>
    <t>7590725140</t>
  </si>
  <si>
    <t>Situování stožáru návěstidla nebo výstražníku přejezdového zařízení</t>
  </si>
  <si>
    <t>50</t>
  </si>
  <si>
    <t>7592815020</t>
  </si>
  <si>
    <t>Montáž výstražníku AŽD 71 s jednou skříní a se závorou AŽD 71</t>
  </si>
  <si>
    <t>52</t>
  </si>
  <si>
    <t>27</t>
  </si>
  <si>
    <t>7593333192</t>
  </si>
  <si>
    <t>Oprava časového souboru UČJ</t>
  </si>
  <si>
    <t>54</t>
  </si>
  <si>
    <t>7598095120</t>
  </si>
  <si>
    <t>Přezkoušení a regulace časové jednotky</t>
  </si>
  <si>
    <t>56</t>
  </si>
  <si>
    <t>29</t>
  </si>
  <si>
    <t>7598095150</t>
  </si>
  <si>
    <t>Regulovaní a aktivování automatického přejezdového zařízení se závorami</t>
  </si>
  <si>
    <t>58</t>
  </si>
  <si>
    <t>7598095435</t>
  </si>
  <si>
    <t>Příprava ke komplexním zkouškám automatických přejezdových zabezpečovacích zařízení se závorami jednokolejné</t>
  </si>
  <si>
    <t>60</t>
  </si>
  <si>
    <t>31</t>
  </si>
  <si>
    <t>R2</t>
  </si>
  <si>
    <t>Ochrana stávajících sítí (přechodů) přes propusty</t>
  </si>
  <si>
    <t>62</t>
  </si>
  <si>
    <t>7598025025</t>
  </si>
  <si>
    <t>Měření dálkových kabelů závěrečné zkrácené v obou směrech za provozu 19 čtyřek (na začátku stavby)</t>
  </si>
  <si>
    <t>úsek</t>
  </si>
  <si>
    <t>64</t>
  </si>
  <si>
    <t>33</t>
  </si>
  <si>
    <t>7598025025R</t>
  </si>
  <si>
    <t>Měření dálkových kabelů závěrečné zkrácené v obou směrech za provozu 19 čtyřek (na konci stavby)</t>
  </si>
  <si>
    <t>66</t>
  </si>
  <si>
    <t>7598035060</t>
  </si>
  <si>
    <t>Měření útlumu optického kabelu po položení nebo zavěšení, kabelu se 24 vlákny (na začátku stavby)</t>
  </si>
  <si>
    <t>68</t>
  </si>
  <si>
    <t>35</t>
  </si>
  <si>
    <t>7598035060R</t>
  </si>
  <si>
    <t>Měření útlumu optického kabelu po položení nebo zavěšení, kabelu se 24 vlákny (na konci stavby)</t>
  </si>
  <si>
    <t>70</t>
  </si>
  <si>
    <t>7598035135</t>
  </si>
  <si>
    <t>PM + OTDR + PMD obě vlnové délky obousměrně (na začátku stavby)</t>
  </si>
  <si>
    <t>vlákno</t>
  </si>
  <si>
    <t>72</t>
  </si>
  <si>
    <t>37</t>
  </si>
  <si>
    <t>7598035135R</t>
  </si>
  <si>
    <t>PM + OTDR + PMD obě vlnové délky obousměrně (na konci stavby)</t>
  </si>
  <si>
    <t>74</t>
  </si>
  <si>
    <t>SO 01 - Oprava železničního svršku staniční koleje č. 3 žst. Litice n.O.</t>
  </si>
  <si>
    <t>5906020120</t>
  </si>
  <si>
    <t>Souvislá výměna pražců v KL otevřeném i zapuštěném pražce betonové příčné vystrojené</t>
  </si>
  <si>
    <t>Pol1</t>
  </si>
  <si>
    <t>zaokrouhleno 425,3/0,6=709 ks</t>
  </si>
  <si>
    <t>5906055020</t>
  </si>
  <si>
    <t>Příplatek za současnou výměnu pražce s podkladnicovým upevněním a kompletů a pryžových podložek</t>
  </si>
  <si>
    <t>5907050120</t>
  </si>
  <si>
    <t>Dělení kolejnic kyslíkem tv. S49</t>
  </si>
  <si>
    <t>Pol2</t>
  </si>
  <si>
    <t>18*4=72 ks</t>
  </si>
  <si>
    <t>5907040030</t>
  </si>
  <si>
    <t>Posun kolejnic před svařováním tv. S49</t>
  </si>
  <si>
    <t>m</t>
  </si>
  <si>
    <t>Pol3</t>
  </si>
  <si>
    <t>425,3*2=850,6 m</t>
  </si>
  <si>
    <t>5910020030</t>
  </si>
  <si>
    <t>Svařování kolejnic termitem plný předehřev standardní spára svar sériový tv. S49</t>
  </si>
  <si>
    <t>Pol4</t>
  </si>
  <si>
    <t>425/25*2+2+4*2=44 ks</t>
  </si>
  <si>
    <t>5910035030</t>
  </si>
  <si>
    <t>Dosažení dovolené upínací teploty v BK prodloužením kolejnicového pásu v koleji tv. S49</t>
  </si>
  <si>
    <t>5910040330</t>
  </si>
  <si>
    <t>Umožnění volné dilatace kolejnice demontáž upevňovadel s osazením kluzných podložek rozdělení pražců "u"</t>
  </si>
  <si>
    <t>Pol5</t>
  </si>
  <si>
    <t>zaokrouhleno na 426*2=852 m</t>
  </si>
  <si>
    <t>5910040430</t>
  </si>
  <si>
    <t>Umožnění volné dilatace kolejnice montáž upevňovadel s odstraněním kluzných podložek rozdělení pražců "u"</t>
  </si>
  <si>
    <t>5909031020</t>
  </si>
  <si>
    <t>Úprava GPK koleje směrové a výškové uspořádání pražce betonové</t>
  </si>
  <si>
    <t>km</t>
  </si>
  <si>
    <t>Pol6</t>
  </si>
  <si>
    <t>425,3 m + výběhy, viz PD</t>
  </si>
  <si>
    <t>5905105030</t>
  </si>
  <si>
    <t>Doplnění KL kamenivem souvisle strojně v koleji</t>
  </si>
  <si>
    <t>m3</t>
  </si>
  <si>
    <t>Pol7</t>
  </si>
  <si>
    <t>439*3,4*0,03=44,778 m3</t>
  </si>
  <si>
    <t>5910136010</t>
  </si>
  <si>
    <t>Montáž pražcové kotvy v koleji</t>
  </si>
  <si>
    <t>Pol8</t>
  </si>
  <si>
    <t>2+34+47+40+1+5=129 ks</t>
  </si>
  <si>
    <t>5905020010</t>
  </si>
  <si>
    <t>Oprava stezky strojně s odstraněním drnu a nánosu do 10 cm</t>
  </si>
  <si>
    <t>m2</t>
  </si>
  <si>
    <t>Pol9</t>
  </si>
  <si>
    <t>zaokrouhleno 426*1,3+(426-147)*1,3</t>
  </si>
  <si>
    <t>5905025110</t>
  </si>
  <si>
    <t>Doplnění stezky štěrkodrtí souvislé</t>
  </si>
  <si>
    <t>Pol10</t>
  </si>
  <si>
    <t>916,5*0,05=45,825 m3</t>
  </si>
  <si>
    <t>5914120010</t>
  </si>
  <si>
    <t>Demontáž nástupiště úrovňového sypaného v celé šíři</t>
  </si>
  <si>
    <t>Pol11</t>
  </si>
  <si>
    <t>viz. PD</t>
  </si>
  <si>
    <t>9902100100</t>
  </si>
  <si>
    <t>Doprava dodávek zhotovitele, dodávek objednatele nebo výzisku mechanizací přes 3,5 t sypanin  do 10 km</t>
  </si>
  <si>
    <t>t</t>
  </si>
  <si>
    <t>Pol12</t>
  </si>
  <si>
    <t>916,5*0,1*1,5+(191-72-0,93)*1,5=314,58 t</t>
  </si>
  <si>
    <t>5914005010</t>
  </si>
  <si>
    <t>Rozšíření stezky zemního tělesa přisypávkou zemního tělesa</t>
  </si>
  <si>
    <t>5914130070</t>
  </si>
  <si>
    <t>Montáž nástupiště úrovňového Sudop K (KD,KS) 150</t>
  </si>
  <si>
    <t>5914005010.1</t>
  </si>
  <si>
    <t>Rozšíření stezky zemního tělesa dle VL Ž2 přisypávkou zemního tělesa</t>
  </si>
  <si>
    <t>5906105010</t>
  </si>
  <si>
    <t>Demontáž pražce dřevěný</t>
  </si>
  <si>
    <t>Pol13</t>
  </si>
  <si>
    <t>zaokrouhleno 425,3/0,611=697 ks</t>
  </si>
  <si>
    <t>5999005010</t>
  </si>
  <si>
    <t>Třídění spojovacích a upevňovacích součástí</t>
  </si>
  <si>
    <t>Pol14</t>
  </si>
  <si>
    <t>697*0,02=13,94 t</t>
  </si>
  <si>
    <t>5999005020</t>
  </si>
  <si>
    <t>Třídění pražců a kolejnicových podpor</t>
  </si>
  <si>
    <t>Pol15</t>
  </si>
  <si>
    <t>697*0,08=55,76 t</t>
  </si>
  <si>
    <t>76</t>
  </si>
  <si>
    <t>9902900200</t>
  </si>
  <si>
    <t>Naložení  objemnějšího kusového materiálu, vybouraných hmot</t>
  </si>
  <si>
    <t>78</t>
  </si>
  <si>
    <t>9902200600</t>
  </si>
  <si>
    <t>Doprava dodávek zhotovitele, dodávek objednatele nebo výzisku mechanizací přes 3,5 t objemnějšího kusového materiálu do 80 km</t>
  </si>
  <si>
    <t>80</t>
  </si>
  <si>
    <t>9909000300</t>
  </si>
  <si>
    <t>Poplatek za likvidaci dřevěných kolejnicových podpor</t>
  </si>
  <si>
    <t>82</t>
  </si>
  <si>
    <t>9909000400</t>
  </si>
  <si>
    <t>Poplatek za likvidaci plastových součástí</t>
  </si>
  <si>
    <t>84</t>
  </si>
  <si>
    <t>Pol16</t>
  </si>
  <si>
    <t>697*0,0003=0,209 t</t>
  </si>
  <si>
    <t>86</t>
  </si>
  <si>
    <t>9903200100</t>
  </si>
  <si>
    <t>Přeprava mechanizace na místo prováděných prací o hmotnosti přes 12 t přes 50 do 100 km</t>
  </si>
  <si>
    <t>88</t>
  </si>
  <si>
    <t>9903200200</t>
  </si>
  <si>
    <t>Přeprava mechanizace na místo prováděných prací o hmotnosti přes 12 t do 200 km</t>
  </si>
  <si>
    <t>90</t>
  </si>
  <si>
    <t>M</t>
  </si>
  <si>
    <t>5955101000</t>
  </si>
  <si>
    <t>Kamenivo drcené štěrk frakce 31,5/63 třídy BI</t>
  </si>
  <si>
    <t>92</t>
  </si>
  <si>
    <t>Pol17</t>
  </si>
  <si>
    <t>44,778*2,035=91,123 t</t>
  </si>
  <si>
    <t>94</t>
  </si>
  <si>
    <t>5955101030</t>
  </si>
  <si>
    <t>Kamenivo drcené drť frakce 8/16</t>
  </si>
  <si>
    <t>96</t>
  </si>
  <si>
    <t>Pol18</t>
  </si>
  <si>
    <t>45,825*1,85+(0,23+0,46)*1,85=86,053 t</t>
  </si>
  <si>
    <t>98</t>
  </si>
  <si>
    <t>9902100300</t>
  </si>
  <si>
    <t>Doprava dodávek zhotovitele, dodávek objednatele nebo výzisku mechanizací přes 3,5 t sypanin  do 30 km</t>
  </si>
  <si>
    <t>100</t>
  </si>
  <si>
    <t>5960101015</t>
  </si>
  <si>
    <t>Pražcové kotvy TDHB pro pražec betonový SB 5</t>
  </si>
  <si>
    <t>102</t>
  </si>
  <si>
    <t>9902200800</t>
  </si>
  <si>
    <t>Doprava dodávek zhotovitele, dodávek objednatele nebo výzisku mechanizací přes 3,5 t objemnějšího kusového materiálu do 150 km</t>
  </si>
  <si>
    <t>104</t>
  </si>
  <si>
    <t>5958134041</t>
  </si>
  <si>
    <t>Součásti upevňovací šroub svěrkový T5</t>
  </si>
  <si>
    <t>106</t>
  </si>
  <si>
    <t>Pol19</t>
  </si>
  <si>
    <t>709*4=2836 ks</t>
  </si>
  <si>
    <t>108</t>
  </si>
  <si>
    <t>5958134115</t>
  </si>
  <si>
    <t>Součásti upevňovací matice M24</t>
  </si>
  <si>
    <t>110</t>
  </si>
  <si>
    <t>112</t>
  </si>
  <si>
    <t>5958134140</t>
  </si>
  <si>
    <t>Součásti upevňovací vložka M</t>
  </si>
  <si>
    <t>114</t>
  </si>
  <si>
    <t>116</t>
  </si>
  <si>
    <t>5958134040</t>
  </si>
  <si>
    <t>Součásti upevňovací kroužek pružný dvojitý Fe 6</t>
  </si>
  <si>
    <t>118</t>
  </si>
  <si>
    <t>120</t>
  </si>
  <si>
    <t>5958158005</t>
  </si>
  <si>
    <t>Podložka pryžová pod patu kolejnice S49  183/126/6</t>
  </si>
  <si>
    <t>122</t>
  </si>
  <si>
    <t>Pol20</t>
  </si>
  <si>
    <t>709*2=1418 ks</t>
  </si>
  <si>
    <t>124</t>
  </si>
  <si>
    <t>9902200700</t>
  </si>
  <si>
    <t>Doprava dodávek zhotovitele, dodávek objednatele nebo výzisku mechanizací přes 3,5 t objemnějšího kusového materiálu do 100 km</t>
  </si>
  <si>
    <t>126</t>
  </si>
  <si>
    <t>Pol21</t>
  </si>
  <si>
    <t>zaokrouhleno 2836*0,0005+2836*0,00004+2836*0,00009+1418*0,00016=2,014 t</t>
  </si>
  <si>
    <t>128</t>
  </si>
  <si>
    <t>SO 02 - Výměna výhybkových pražců ve výhybkách č. 1, 2, 6, 7 v žst. Žamberk</t>
  </si>
  <si>
    <t>Pol22</t>
  </si>
  <si>
    <t>řezáno uprostřed výhybky, 2*24=48 ks</t>
  </si>
  <si>
    <t>5999010010</t>
  </si>
  <si>
    <t>Vyjmutí a snesení konstrukcí nebo dílů hmotnosti do 10 t</t>
  </si>
  <si>
    <t>Pol23</t>
  </si>
  <si>
    <t>zaokrouhleno 18+15+18+18=69 t</t>
  </si>
  <si>
    <t>5905065020</t>
  </si>
  <si>
    <t>Samostatná úprava vrstvy kolejového lože pod ložnou plochou pražců ve výhybce</t>
  </si>
  <si>
    <t>Pol24</t>
  </si>
  <si>
    <t>zaokrouhleno 155+135+155+155=600 m2</t>
  </si>
  <si>
    <t>5906015010</t>
  </si>
  <si>
    <t>Výměna pražce malou těžící mechanizací v KL otevřeném i zapuštěném pražec dřevěný příčný nevystrojený</t>
  </si>
  <si>
    <t>Pol25</t>
  </si>
  <si>
    <t>dle pokynů ST</t>
  </si>
  <si>
    <t>5906025030</t>
  </si>
  <si>
    <t>Výměna pražců po vyjmutí KR pražce dřevěné výhybkové délky do 3 m</t>
  </si>
  <si>
    <t>Pol26</t>
  </si>
  <si>
    <t>dle vzorových listů</t>
  </si>
  <si>
    <t>5906025040</t>
  </si>
  <si>
    <t>Výměna pražců po vyjmutí KR pražce dřevěné výhybkové délky přes 3 do 4 m</t>
  </si>
  <si>
    <t>5906025050</t>
  </si>
  <si>
    <t>Výměna pražců po vyjmutí KR pražce dřevěné výhybkové délky přes 4 do 5 m</t>
  </si>
  <si>
    <t>5999015010</t>
  </si>
  <si>
    <t>Vložení konstrukcí nebo dílů hmotnosti do 10 t</t>
  </si>
  <si>
    <t>5905100040</t>
  </si>
  <si>
    <t>Úprava kolejového lože souvisle strojně ve výhybce lože zapuštěné</t>
  </si>
  <si>
    <t>Pol27</t>
  </si>
  <si>
    <t>49,85+48,2+49,85+49,85=197,75 m</t>
  </si>
  <si>
    <t>5908045025</t>
  </si>
  <si>
    <t>Výměna podkladnice čtyři vrtule pražce dřevěné</t>
  </si>
  <si>
    <t>Pol28</t>
  </si>
  <si>
    <t>dle pokynů ST, v přípojích za výhybkami</t>
  </si>
  <si>
    <t>5908050010</t>
  </si>
  <si>
    <t>Výměna upevnění podkladnicového komplety a pryžová podložka</t>
  </si>
  <si>
    <t>úl.pl.</t>
  </si>
  <si>
    <t>Pol29</t>
  </si>
  <si>
    <t>dle vzorových listů ve výhybce a přípojích, 306+84=390 úl.pl.</t>
  </si>
  <si>
    <t>5908053150</t>
  </si>
  <si>
    <t>Výměna drobného kolejiva šroub svěrkový tv. T - T10</t>
  </si>
  <si>
    <t>Pol30</t>
  </si>
  <si>
    <t>odhad, dle potřeby</t>
  </si>
  <si>
    <t>5907015040</t>
  </si>
  <si>
    <t>Ojedinělá výměna kolejnic stávající upevnění tv. S49 rozdělení "d"</t>
  </si>
  <si>
    <t>Pol31</t>
  </si>
  <si>
    <t>2*6*3=36 m</t>
  </si>
  <si>
    <t>Pol32</t>
  </si>
  <si>
    <t>2*24=48 svarů</t>
  </si>
  <si>
    <t>5910035130</t>
  </si>
  <si>
    <t>Dosažení dovolené upínací teploty v BK prodloužením kolejnicového pásu ve výhybce tv. S49</t>
  </si>
  <si>
    <t>5910050010</t>
  </si>
  <si>
    <t>Umožnění volné dilatace dílů výhybek demontáž upevňovadel výhybka I. generace</t>
  </si>
  <si>
    <t>5910050110</t>
  </si>
  <si>
    <t>Umožnění volné dilatace dílů výhybek montáž upevňovadel výhybka I. generace</t>
  </si>
  <si>
    <t>5905020020</t>
  </si>
  <si>
    <t>Oprava stezky strojně s odstraněním drnu a nánosu přes 10 cm do 20 cm</t>
  </si>
  <si>
    <t>Pol33</t>
  </si>
  <si>
    <t>zaokrouhleno 33*2*1,3+27*1,3+33*2*1,3+33*1,3=249,6 m2</t>
  </si>
  <si>
    <t>Pol34</t>
  </si>
  <si>
    <t>249,6*0,1*1,5=37,44 t</t>
  </si>
  <si>
    <t>Pol35</t>
  </si>
  <si>
    <t>249,6*0,05=12,48 m3</t>
  </si>
  <si>
    <t>7591015034</t>
  </si>
  <si>
    <t>Montáž elektromotorického přestavníku na výhybce s kontrolou jazyků s upevněním kloubovým na koleji</t>
  </si>
  <si>
    <t>5911001010</t>
  </si>
  <si>
    <t>Čištění a mazání výhybky jednoduché s úhlem odbočení 1:5,7 až 1:11 nebo 8° až 5°</t>
  </si>
  <si>
    <t>5911305020</t>
  </si>
  <si>
    <t>Oprava a seřízení výměnové části výhybky jednoduché s hákovým závěrem pérové jazyky jednozávěrové soustavy S49</t>
  </si>
  <si>
    <t>Pol36</t>
  </si>
  <si>
    <t>29,8*0,9=26,82 t</t>
  </si>
  <si>
    <t>5956116000</t>
  </si>
  <si>
    <t>Pražce dřevěné výhybkové dub skupina 3 160x260</t>
  </si>
  <si>
    <t>Pol37</t>
  </si>
  <si>
    <t>dle vzorových listů výhybek, 5% rezerva</t>
  </si>
  <si>
    <t>5956101000</t>
  </si>
  <si>
    <t>Pražec dřevěný příčný nevystrojený dub 2600x260x160 mm</t>
  </si>
  <si>
    <t>5958140000</t>
  </si>
  <si>
    <t>Podkladnice žebrová tv. S4</t>
  </si>
  <si>
    <t>5958134075</t>
  </si>
  <si>
    <t>Součásti upevňovací vrtule R1(145)</t>
  </si>
  <si>
    <t>Pol38</t>
  </si>
  <si>
    <t>dle vzorových listů výhybek a v přípojích</t>
  </si>
  <si>
    <t>5958134080</t>
  </si>
  <si>
    <t>Součásti upevňovací vrtule R2 (160)</t>
  </si>
  <si>
    <t>Pol39</t>
  </si>
  <si>
    <t>dle vzorových listů výhybek</t>
  </si>
  <si>
    <t>39</t>
  </si>
  <si>
    <t>5958134042</t>
  </si>
  <si>
    <t>Součásti upevňovací šroub svěrkový T10 M24x80</t>
  </si>
  <si>
    <t>130</t>
  </si>
  <si>
    <t>5958158070</t>
  </si>
  <si>
    <t>Podložka polyetylenová pod podkladnici 380/160/2 (S4, R4)</t>
  </si>
  <si>
    <t>132</t>
  </si>
  <si>
    <t>134</t>
  </si>
  <si>
    <t>41</t>
  </si>
  <si>
    <t>5958158060</t>
  </si>
  <si>
    <t>Podložka polyetylenová pod podkladnici 330/170/2 (tv. T5)</t>
  </si>
  <si>
    <t>136</t>
  </si>
  <si>
    <t>138</t>
  </si>
  <si>
    <t>5958173000</t>
  </si>
  <si>
    <t>Polyetylenové pásy v kotoučích</t>
  </si>
  <si>
    <t>140</t>
  </si>
  <si>
    <t>142</t>
  </si>
  <si>
    <t>43</t>
  </si>
  <si>
    <t>5958128010</t>
  </si>
  <si>
    <t>Komplety ŽS 4 (šroub RS 1, matice M 24, podložka Fe6, svěrka ŽS4)</t>
  </si>
  <si>
    <t>144</t>
  </si>
  <si>
    <t>146</t>
  </si>
  <si>
    <t>148</t>
  </si>
  <si>
    <t>150</t>
  </si>
  <si>
    <t>45</t>
  </si>
  <si>
    <t>152</t>
  </si>
  <si>
    <t>Pol40</t>
  </si>
  <si>
    <t>(35,2*900+16*90+84*8,6+1992*0,52+1120*0,56+3112*0,09+80*0,1+80*0,5+422*0,09+92*0,08+80*5+780*1,2+390*0,16)/1000=37,3 t</t>
  </si>
  <si>
    <t>154</t>
  </si>
  <si>
    <t>5906010040</t>
  </si>
  <si>
    <t>Ruční výměna pražce v KL zapuštěném pražec dřevěný výhybkový délky přes 3 do 4 m</t>
  </si>
  <si>
    <t>156</t>
  </si>
  <si>
    <t>158</t>
  </si>
  <si>
    <t>47</t>
  </si>
  <si>
    <t>5906010050</t>
  </si>
  <si>
    <t>Ruční výměna pražce v KL zapuštěném pražec dřevěný výhybkový délky přes 4 do 5 m</t>
  </si>
  <si>
    <t>160</t>
  </si>
  <si>
    <t>162</t>
  </si>
  <si>
    <t>5908060020</t>
  </si>
  <si>
    <t>Oprava rozchodu koleje přebitím podkladnice 4 vrtule</t>
  </si>
  <si>
    <t>164</t>
  </si>
  <si>
    <t>Pol41</t>
  </si>
  <si>
    <t>dle potřeby</t>
  </si>
  <si>
    <t>166</t>
  </si>
  <si>
    <t>49</t>
  </si>
  <si>
    <t>168</t>
  </si>
  <si>
    <t>Pol42</t>
  </si>
  <si>
    <t>dle vzorového listu výhybky</t>
  </si>
  <si>
    <t>170</t>
  </si>
  <si>
    <t>172</t>
  </si>
  <si>
    <t>174</t>
  </si>
  <si>
    <t>51</t>
  </si>
  <si>
    <t>5911001110</t>
  </si>
  <si>
    <t>Čištění a mazání výhybky křižovatkové celé</t>
  </si>
  <si>
    <t>176</t>
  </si>
  <si>
    <t>5911379020</t>
  </si>
  <si>
    <t>Oprava a seřízení výměnové části výhybky křižovatkové s hákovým závěrem pérové jazyky soustavy S49</t>
  </si>
  <si>
    <t>178</t>
  </si>
  <si>
    <t>53</t>
  </si>
  <si>
    <t>180</t>
  </si>
  <si>
    <t>182</t>
  </si>
  <si>
    <t>Pol43</t>
  </si>
  <si>
    <t>4,9*0,9=4,41 t</t>
  </si>
  <si>
    <t>184</t>
  </si>
  <si>
    <t>55</t>
  </si>
  <si>
    <t>186</t>
  </si>
  <si>
    <t>188</t>
  </si>
  <si>
    <t>57</t>
  </si>
  <si>
    <t>190</t>
  </si>
  <si>
    <t>192</t>
  </si>
  <si>
    <t>59</t>
  </si>
  <si>
    <t>194</t>
  </si>
  <si>
    <t>196</t>
  </si>
  <si>
    <t>198</t>
  </si>
  <si>
    <t>200</t>
  </si>
  <si>
    <t>61</t>
  </si>
  <si>
    <t>202</t>
  </si>
  <si>
    <t>204</t>
  </si>
  <si>
    <t>206</t>
  </si>
  <si>
    <t>208</t>
  </si>
  <si>
    <t>63</t>
  </si>
  <si>
    <t>210</t>
  </si>
  <si>
    <t>212</t>
  </si>
  <si>
    <t>214</t>
  </si>
  <si>
    <t>216</t>
  </si>
  <si>
    <t>65</t>
  </si>
  <si>
    <t>218</t>
  </si>
  <si>
    <t>220</t>
  </si>
  <si>
    <t>222</t>
  </si>
  <si>
    <t>224</t>
  </si>
  <si>
    <t>67</t>
  </si>
  <si>
    <t>226</t>
  </si>
  <si>
    <t>228</t>
  </si>
  <si>
    <t>230</t>
  </si>
  <si>
    <t>232</t>
  </si>
  <si>
    <t>69</t>
  </si>
  <si>
    <t>234</t>
  </si>
  <si>
    <t>Pol44</t>
  </si>
  <si>
    <t>(5,7*900+160*0,52+248*0,56+408*0,09+52*0,09+40*5+104*1,2+52*0,16+20*0,1+20*0,5)/1000=5,8 t</t>
  </si>
  <si>
    <t>236</t>
  </si>
  <si>
    <t>5912060010</t>
  </si>
  <si>
    <t>Demontáž zajišťovací značky samostatné konzolové</t>
  </si>
  <si>
    <t>238</t>
  </si>
  <si>
    <t>71</t>
  </si>
  <si>
    <t>5912065010</t>
  </si>
  <si>
    <t>Montáž zajišťovací značky samostatné konzolové</t>
  </si>
  <si>
    <t>240</t>
  </si>
  <si>
    <t>5962119010</t>
  </si>
  <si>
    <t>Zajištění PPK konzolová značka</t>
  </si>
  <si>
    <t>242</t>
  </si>
  <si>
    <t>73</t>
  </si>
  <si>
    <t>5909041010</t>
  </si>
  <si>
    <t>Úprava GPK výhybky směrové a výškové uspořádání pražce dřevěné nebo ocelové</t>
  </si>
  <si>
    <t>244</t>
  </si>
  <si>
    <t>Pol45</t>
  </si>
  <si>
    <t>v.č. 1,2,3,4,6,7  49,85+48,2+49,85+49,85+48,2+66,46=312,41 m</t>
  </si>
  <si>
    <t>246</t>
  </si>
  <si>
    <t>5909031010</t>
  </si>
  <si>
    <t>Úprava GPK koleje směrové a výškové uspořádání pražce dřevěné nebo ocelové</t>
  </si>
  <si>
    <t>248</t>
  </si>
  <si>
    <t>Pol46</t>
  </si>
  <si>
    <t>dle PD</t>
  </si>
  <si>
    <t>250</t>
  </si>
  <si>
    <t>75</t>
  </si>
  <si>
    <t>252</t>
  </si>
  <si>
    <t>254</t>
  </si>
  <si>
    <t>5905105040</t>
  </si>
  <si>
    <t>Doplnění KL kamenivem souvisle strojně ve výhybce</t>
  </si>
  <si>
    <t>256</t>
  </si>
  <si>
    <t>Pol47</t>
  </si>
  <si>
    <t>5*7,5+9=46,5 m3</t>
  </si>
  <si>
    <t>258</t>
  </si>
  <si>
    <t>77</t>
  </si>
  <si>
    <t>260</t>
  </si>
  <si>
    <t>Pol48</t>
  </si>
  <si>
    <t>(181+500)*3,4*0,03=69,462 m3</t>
  </si>
  <si>
    <t>262</t>
  </si>
  <si>
    <t>5905110020</t>
  </si>
  <si>
    <t>Snížení KL pod patou kolejnice ve výhybce</t>
  </si>
  <si>
    <t>264</t>
  </si>
  <si>
    <t>79</t>
  </si>
  <si>
    <t>266</t>
  </si>
  <si>
    <t>Pol49</t>
  </si>
  <si>
    <t>46,5*2,035+69,462*2,035=235,983</t>
  </si>
  <si>
    <t>268</t>
  </si>
  <si>
    <t>270</t>
  </si>
  <si>
    <t>Pol50</t>
  </si>
  <si>
    <t>12,48*1,85=23,088</t>
  </si>
  <si>
    <t>272</t>
  </si>
  <si>
    <t>81</t>
  </si>
  <si>
    <t>9902100200</t>
  </si>
  <si>
    <t>Doprava dodávek zhotovitele, dodávek objednatele nebo výzisku mechanizací přes 3,5 t sypanin  do 20 km</t>
  </si>
  <si>
    <t>274</t>
  </si>
  <si>
    <t>276</t>
  </si>
  <si>
    <t>SO 03 - Oprava železničního svršku v úseku Žamberk - Lukavice v Č. km 83,300 - 86,200</t>
  </si>
  <si>
    <t>5910135010</t>
  </si>
  <si>
    <t>Demontáž pražcové kotvy v koleji</t>
  </si>
  <si>
    <t>Pol51</t>
  </si>
  <si>
    <t>v km 84,408 - 84,846 a v km 84,994 - 85,19</t>
  </si>
  <si>
    <t>Pol52</t>
  </si>
  <si>
    <t>úprava převýšení pro práci kol.mechanizace, odsun koleje, dle PD</t>
  </si>
  <si>
    <t>Pol53</t>
  </si>
  <si>
    <t>zaokrouhleno 2351/0,6+420/0,6+107/0,6-31-27-26-17-17=4680 ks</t>
  </si>
  <si>
    <t>Pol54</t>
  </si>
  <si>
    <t>zaokrouhleno 107/0,6=179 ks</t>
  </si>
  <si>
    <t>Pol55</t>
  </si>
  <si>
    <t>114*2=228 ks</t>
  </si>
  <si>
    <t>5907015045</t>
  </si>
  <si>
    <t>Ojedinělá výměna kolejnic stávající upevnění tv. S49 rozdělení "u"</t>
  </si>
  <si>
    <t>Pol56</t>
  </si>
  <si>
    <t>1*5+10*5=55 m</t>
  </si>
  <si>
    <t>5907030045</t>
  </si>
  <si>
    <t>Záměna kolejnic stávající upevnění tv. S49 rozdělení "u"</t>
  </si>
  <si>
    <t>Pol57</t>
  </si>
  <si>
    <t>dle PD (935+922+281)*2=4276 m</t>
  </si>
  <si>
    <t>5907025045</t>
  </si>
  <si>
    <t>Výměna kolejnicových pásů stávající upevnění tv. S49 rozdělení "u"</t>
  </si>
  <si>
    <t>Pol58</t>
  </si>
  <si>
    <t>dle PD 476*2=952 m</t>
  </si>
  <si>
    <t>5906140080</t>
  </si>
  <si>
    <t>Demontáž kolejového roštu koleje v ose koleje pražce dřevěné tv. S49 rozdělení "d"</t>
  </si>
  <si>
    <t>Pol59</t>
  </si>
  <si>
    <t>přejezd v km 83,402 - 18,4 m; přejezd v km 85,123 - 16 m; přejezd v km 86,080 - 15,6 m; propustky v km 83,737 84,190 - 2x10 m</t>
  </si>
  <si>
    <t>5906130400</t>
  </si>
  <si>
    <t>Montáž kolejového roštu v ose koleje pražce betonové vystrojené tv. S49 rozdělení "u"</t>
  </si>
  <si>
    <t>Pol60</t>
  </si>
  <si>
    <t>18,4+16+15,6+2x10=70 m</t>
  </si>
  <si>
    <t>9902200100</t>
  </si>
  <si>
    <t>Doprava dodávek zhotovitele, dodávek objednatele nebo výzisku mechanizací přes 3,5 t objemnějšího kusového materiálu do 10 km</t>
  </si>
  <si>
    <t>Pol61</t>
  </si>
  <si>
    <t>520*0,01+55*0,05+952*0,05+94,42+508,59=658,56 t</t>
  </si>
  <si>
    <t>5905050070</t>
  </si>
  <si>
    <t>Souvislá výměna KL se snesením KR koleje pražce betonové rozdělení "u"</t>
  </si>
  <si>
    <t>5905085055</t>
  </si>
  <si>
    <t>Souvislé čištění KL koleje pražce betonové rozdělení "u"</t>
  </si>
  <si>
    <t>Pol62</t>
  </si>
  <si>
    <t>dle PD 2,875-0,07=2,805 km</t>
  </si>
  <si>
    <t>Pol63</t>
  </si>
  <si>
    <t>2,805*1000*1,9*0,35*1,8+0,07*1000*2,11*1,8=3623,445 t</t>
  </si>
  <si>
    <t>5909050010</t>
  </si>
  <si>
    <t>Stabilizace kolejového lože koleje nově zřízeného nebo čistého</t>
  </si>
  <si>
    <t>Pol64</t>
  </si>
  <si>
    <t>2,805+0,45=3,355</t>
  </si>
  <si>
    <t>5905115010</t>
  </si>
  <si>
    <t>Příplatek za úpravu nadvýšení KL v oblouku o malém poloměru</t>
  </si>
  <si>
    <t>Pol65</t>
  </si>
  <si>
    <t>2,805*1000*1,9*0,35+0,07*1000*2,11+0,45*1000*3,4*0,05+1130*0,12=2225,125 m3</t>
  </si>
  <si>
    <t>Pol66</t>
  </si>
  <si>
    <t>zaokrouhleno (4276+952)/75+2+11*2+3*4+4+4=114 ks</t>
  </si>
  <si>
    <t>Pol67</t>
  </si>
  <si>
    <t>(2878+60)*2=5876 m</t>
  </si>
  <si>
    <t>5909030020</t>
  </si>
  <si>
    <t>Následná úprava GPK koleje směrové a výškové uspořádání pražce betonové</t>
  </si>
  <si>
    <t>5910063050</t>
  </si>
  <si>
    <t>Opravné souvislé broušení kolejnic R260 příčný a podélný profil vlnkovitost a převalek</t>
  </si>
  <si>
    <t>Pol68</t>
  </si>
  <si>
    <t>dle PD a pokynů ST</t>
  </si>
  <si>
    <t>Pol69</t>
  </si>
  <si>
    <t>zaokrouhleno 2351*1,64+107*1,64=4032 ks</t>
  </si>
  <si>
    <t>5906105020</t>
  </si>
  <si>
    <t>Demontáž pražce betonový</t>
  </si>
  <si>
    <t>Pol70</t>
  </si>
  <si>
    <t>zaokrouhleno 420*1,64=689 ks</t>
  </si>
  <si>
    <t>Pol71</t>
  </si>
  <si>
    <t>(4032+689)*0,2=94,42 t</t>
  </si>
  <si>
    <t>Pol72</t>
  </si>
  <si>
    <t>4032*0,08+689*0,27=508,59 t</t>
  </si>
  <si>
    <t>9902900100</t>
  </si>
  <si>
    <t>Naložení sypanin, drobného kusového materiálu, suti</t>
  </si>
  <si>
    <t>Pol73</t>
  </si>
  <si>
    <t>3623,445*0,6=2174,067 t</t>
  </si>
  <si>
    <t>9909000100</t>
  </si>
  <si>
    <t>Poplatek za uložení suti nebo hmot na oficiální skládku</t>
  </si>
  <si>
    <t>Pol74</t>
  </si>
  <si>
    <t>4032*0,08*0,75=241,92 t</t>
  </si>
  <si>
    <t>Pol75</t>
  </si>
  <si>
    <t>(4032+689)*0,0003=1,416 t</t>
  </si>
  <si>
    <t>5906140200</t>
  </si>
  <si>
    <t>Demontáž kolejového roštu koleje v ose koleje pražce betonové tv. S49 rozdělení "d"</t>
  </si>
  <si>
    <t>5905050060</t>
  </si>
  <si>
    <t>Souvislá výměna KL se snesením KR koleje pražce betonové rozdělení "d"</t>
  </si>
  <si>
    <t>Pol76</t>
  </si>
  <si>
    <t>zaokrouhleno 45*2,22*1,8=180 t</t>
  </si>
  <si>
    <t>5906130390</t>
  </si>
  <si>
    <t>Montáž kolejového roštu v ose koleje pražce betonové vystrojené tv. S49 rozdělení "d"</t>
  </si>
  <si>
    <t>5908010230</t>
  </si>
  <si>
    <t>Zřízení kolejnicového styku s rozřezem a vrtáním - 2 otvory tv. S49</t>
  </si>
  <si>
    <t>styk</t>
  </si>
  <si>
    <t>Pol77</t>
  </si>
  <si>
    <t>zaokrouhleno 45*2,22*1,8=100 m3</t>
  </si>
  <si>
    <t>5912060210</t>
  </si>
  <si>
    <t>Demontáž zajišťovací značky včetně sloupku a základu konzolové</t>
  </si>
  <si>
    <t>5912065210</t>
  </si>
  <si>
    <t>Montáž zajišťovací značky včetně sloupku a základu konzolové</t>
  </si>
  <si>
    <t>5912050110</t>
  </si>
  <si>
    <t>Staničení demontáž kilometrovníku</t>
  </si>
  <si>
    <t>5912050120</t>
  </si>
  <si>
    <t>Staničení demontáž hektometrovníku</t>
  </si>
  <si>
    <t>5912050210</t>
  </si>
  <si>
    <t>Staničení montáž kilometrovníku</t>
  </si>
  <si>
    <t>5912050220</t>
  </si>
  <si>
    <t>Staničení montáž hektometrovníku</t>
  </si>
  <si>
    <t>5913410010</t>
  </si>
  <si>
    <t>Nátěr traťových značek kilometrovníku</t>
  </si>
  <si>
    <t>5913410020</t>
  </si>
  <si>
    <t>Nátěr traťových značek hektometrovníku</t>
  </si>
  <si>
    <t>5912030050</t>
  </si>
  <si>
    <t>Demontáž návěstidla včetně sloupku a patky sklonovníku</t>
  </si>
  <si>
    <t>5912030030</t>
  </si>
  <si>
    <t>Demontáž návěstidla včetně sloupku a patky předvěstníku (vzdálenostní upozorňovadlo)</t>
  </si>
  <si>
    <t>5912030020</t>
  </si>
  <si>
    <t>Demontáž návěstidla včetně sloupku a patky označníku - Návěst Pískejte</t>
  </si>
  <si>
    <t>5912030040</t>
  </si>
  <si>
    <t>Demontáž návěstidla včetně sloupku a patky rychlostníku</t>
  </si>
  <si>
    <t>5912030060</t>
  </si>
  <si>
    <t>Demontáž návěstidla včetně sloupku a patky tabulky s křížem</t>
  </si>
  <si>
    <t>5912045050</t>
  </si>
  <si>
    <t>Montáž návěstidla včetně sloupku a patky sklonovníku</t>
  </si>
  <si>
    <t>5912045030</t>
  </si>
  <si>
    <t>Montáž návěstidla včetně sloupku a patky předvěstníku (vzdálenostní upozorňovadlo)</t>
  </si>
  <si>
    <t>5912045040</t>
  </si>
  <si>
    <t>Montáž návěstidla včetně sloupku a patky rychlostníku</t>
  </si>
  <si>
    <t>5962101110</t>
  </si>
  <si>
    <t>Návěstidlo sklonovník reflexní</t>
  </si>
  <si>
    <t>5962101000</t>
  </si>
  <si>
    <t>Návěstidlo rychlostník NS dvouciferný</t>
  </si>
  <si>
    <t>5962113000</t>
  </si>
  <si>
    <t>Sloupek ocelový pozinkovaný 70 mm</t>
  </si>
  <si>
    <t>5962114000</t>
  </si>
  <si>
    <t>Výstroj sloupku objímka 50 až 100 mm kompletní</t>
  </si>
  <si>
    <t>5962114015</t>
  </si>
  <si>
    <t>Výstroj sloupku víčko plast 70 mm</t>
  </si>
  <si>
    <t>5962114025</t>
  </si>
  <si>
    <t>Výstroj sloupku patka hliníková kompletní (4 otvory)</t>
  </si>
  <si>
    <t>5964165000</t>
  </si>
  <si>
    <t>Betonová patka sloupku malá prefabrikát</t>
  </si>
  <si>
    <t>Pol78</t>
  </si>
  <si>
    <t>2225,125*2,035+100*2,035=4731,629 t</t>
  </si>
  <si>
    <t>9902100800</t>
  </si>
  <si>
    <t>Doprava dodávek zhotovitele, dodávek objednatele nebo výzisku mechanizací přes 3,5 t sypanin  do 150 km</t>
  </si>
  <si>
    <t>5962119025</t>
  </si>
  <si>
    <t>Zajištění PPK betonový sloupek pro konzolovou značku</t>
  </si>
  <si>
    <t>Pol79</t>
  </si>
  <si>
    <t>77*0,17=13,09 t</t>
  </si>
  <si>
    <t>5958125000</t>
  </si>
  <si>
    <t>Komplety s antikorozní úpravou Skl 14 (svěrka Skl14, vrtule R1, podložka Uls7)</t>
  </si>
  <si>
    <t>Pol80</t>
  </si>
  <si>
    <t>11*4=44 ks</t>
  </si>
  <si>
    <t>5958125005</t>
  </si>
  <si>
    <t>Komplety s antikorozní úpravou Skl 24 (svěrka Skl24, šroub RS0, matice M22, podložka Uls6)</t>
  </si>
  <si>
    <t>Pol81</t>
  </si>
  <si>
    <t>25*4=100 ks</t>
  </si>
  <si>
    <t>5958128005</t>
  </si>
  <si>
    <t>Komplety Skl 24 (šroub RS 0, matice M 22, podložka Uls 6)</t>
  </si>
  <si>
    <t>Pol82</t>
  </si>
  <si>
    <t>179*4-100=616 ks</t>
  </si>
  <si>
    <t>Pol83</t>
  </si>
  <si>
    <t>179*2=358 ks</t>
  </si>
  <si>
    <t>Pol84</t>
  </si>
  <si>
    <t>(44*1+100*1,2+616*1,2+358*0,16)/1000=0,96 t</t>
  </si>
  <si>
    <t>Pol85</t>
  </si>
  <si>
    <t>2825*1,3=3672,5 m2 - 910 m3</t>
  </si>
  <si>
    <t>83</t>
  </si>
  <si>
    <t>5914020010</t>
  </si>
  <si>
    <t>Čištění otevřených odvodňovacích zařízení strojně příkop zpevněný</t>
  </si>
  <si>
    <t>Pol86</t>
  </si>
  <si>
    <t>odhad (80+127+170+48+128+166+108)*0,3=248,1 m3</t>
  </si>
  <si>
    <t>5914020020</t>
  </si>
  <si>
    <t>Čištění otevřených odvodňovacích zařízení strojně příkop nezpevněný</t>
  </si>
  <si>
    <t>Pol87</t>
  </si>
  <si>
    <t>dle PD 1038 m3</t>
  </si>
  <si>
    <t>85</t>
  </si>
  <si>
    <t>5915030020</t>
  </si>
  <si>
    <t>Bourání drobných staveb železničního spodku montážních jam - základů</t>
  </si>
  <si>
    <t>Pol88</t>
  </si>
  <si>
    <t>910*1,5+248,1*1,5+1038*1,5+5*2,5=3306,65 t</t>
  </si>
  <si>
    <t>87</t>
  </si>
  <si>
    <t>5914030010</t>
  </si>
  <si>
    <t>Demontáž dílů otevřeného odvodnění příkopové tvárnice</t>
  </si>
  <si>
    <t>89</t>
  </si>
  <si>
    <t>5914035010</t>
  </si>
  <si>
    <t>Zřízení otevřených odvodňovacích zařízení příkopové tvárnice</t>
  </si>
  <si>
    <t>5914040110</t>
  </si>
  <si>
    <t>Čištění krytých odvodňovacích zařízení propláchnutím potrubí trativodu</t>
  </si>
  <si>
    <t>Pol89</t>
  </si>
  <si>
    <t>188+435+140=763 m</t>
  </si>
  <si>
    <t>91</t>
  </si>
  <si>
    <t>5914005040</t>
  </si>
  <si>
    <t>Rozšíření stezky zemního tělesa dle VL Ž2 použitými železobetonovými pražci</t>
  </si>
  <si>
    <t>5915015020</t>
  </si>
  <si>
    <t>Svahování zemního tělesa železničního spodku v zářezu</t>
  </si>
  <si>
    <t>93</t>
  </si>
  <si>
    <t>5914080020</t>
  </si>
  <si>
    <t>Zřízení ochrany zemních svahů technické</t>
  </si>
  <si>
    <t>278</t>
  </si>
  <si>
    <t>Pol90</t>
  </si>
  <si>
    <t>3306,65*0,6=1983,99 t</t>
  </si>
  <si>
    <t>280</t>
  </si>
  <si>
    <t>95</t>
  </si>
  <si>
    <t>282</t>
  </si>
  <si>
    <t>284</t>
  </si>
  <si>
    <t>97</t>
  </si>
  <si>
    <t>5964137000</t>
  </si>
  <si>
    <t>Georohože základní</t>
  </si>
  <si>
    <t>286</t>
  </si>
  <si>
    <t>Pol91</t>
  </si>
  <si>
    <t>870*1,1=957 m2</t>
  </si>
  <si>
    <t>288</t>
  </si>
  <si>
    <t>290</t>
  </si>
  <si>
    <t>Pol92</t>
  </si>
  <si>
    <t>957*0,004=3,828 t</t>
  </si>
  <si>
    <t>292</t>
  </si>
  <si>
    <t>99</t>
  </si>
  <si>
    <t>5964161010</t>
  </si>
  <si>
    <t>Beton lehce zhutnitelný C 20/25;X0 F5 2 285 2 765</t>
  </si>
  <si>
    <t>294</t>
  </si>
  <si>
    <t>Pol93</t>
  </si>
  <si>
    <t>10*0,6*0,3+1*0,3*2,5=2,55 m3</t>
  </si>
  <si>
    <t>296</t>
  </si>
  <si>
    <t>298</t>
  </si>
  <si>
    <t>Pol94</t>
  </si>
  <si>
    <t>2,55*2,5=6,375 t</t>
  </si>
  <si>
    <t>300</t>
  </si>
  <si>
    <t>101</t>
  </si>
  <si>
    <t>5955101045</t>
  </si>
  <si>
    <t>Lomový kámen tříděný pro rovnaniny</t>
  </si>
  <si>
    <t>302</t>
  </si>
  <si>
    <t>Pol95</t>
  </si>
  <si>
    <t>1*0,5*2,2=1,1 t</t>
  </si>
  <si>
    <t>304</t>
  </si>
  <si>
    <t>306</t>
  </si>
  <si>
    <t>103</t>
  </si>
  <si>
    <t>5915010020</t>
  </si>
  <si>
    <t>Těžení zeminy nebo horniny železničního spodku II. třídy</t>
  </si>
  <si>
    <t>308</t>
  </si>
  <si>
    <t>Pol96</t>
  </si>
  <si>
    <t>dle PD 19*1,9=36,1 m3</t>
  </si>
  <si>
    <t>310</t>
  </si>
  <si>
    <t>5915005020</t>
  </si>
  <si>
    <t>Hloubení rýh nebo jam na železničním spodku II. třídy</t>
  </si>
  <si>
    <t>312</t>
  </si>
  <si>
    <t>Pol97</t>
  </si>
  <si>
    <t>dle PD 19*0,5*0,5=4,75 m3</t>
  </si>
  <si>
    <t>314</t>
  </si>
  <si>
    <t>105</t>
  </si>
  <si>
    <t>316</t>
  </si>
  <si>
    <t>Pol98</t>
  </si>
  <si>
    <t>36,1*1,5+4,75*1,5=61,275 t</t>
  </si>
  <si>
    <t>318</t>
  </si>
  <si>
    <t>320</t>
  </si>
  <si>
    <t>107</t>
  </si>
  <si>
    <t>5914075120</t>
  </si>
  <si>
    <t>Zřízení konstrukční vrstvy pražcového podloží včetně geotextilie tl. 0,30 m</t>
  </si>
  <si>
    <t>322</t>
  </si>
  <si>
    <t>Pol99</t>
  </si>
  <si>
    <t>19*5=95 m2</t>
  </si>
  <si>
    <t>324</t>
  </si>
  <si>
    <t>5914055060</t>
  </si>
  <si>
    <t>Zřízení krytých odvodňovacích zařízení vsakovacího žebra</t>
  </si>
  <si>
    <t>326</t>
  </si>
  <si>
    <t>Pol100</t>
  </si>
  <si>
    <t>dle PD 19 m</t>
  </si>
  <si>
    <t>328</t>
  </si>
  <si>
    <t>109</t>
  </si>
  <si>
    <t>5955101020</t>
  </si>
  <si>
    <t>Kamenivo drcené štěrkodrť frakce 0/32</t>
  </si>
  <si>
    <t>330</t>
  </si>
  <si>
    <t>Pol101</t>
  </si>
  <si>
    <t>36,1*1,85=66,785 t</t>
  </si>
  <si>
    <t>332</t>
  </si>
  <si>
    <t>5955101012</t>
  </si>
  <si>
    <t>Kamenivo drcené štěrk frakce 16/32</t>
  </si>
  <si>
    <t>334</t>
  </si>
  <si>
    <t>Pol102</t>
  </si>
  <si>
    <t>4,75*1,85=8,788 t</t>
  </si>
  <si>
    <t>336</t>
  </si>
  <si>
    <t>111</t>
  </si>
  <si>
    <t>338</t>
  </si>
  <si>
    <t>5964133005</t>
  </si>
  <si>
    <t>Geotextilie separační</t>
  </si>
  <si>
    <t>340</t>
  </si>
  <si>
    <t>Pol103</t>
  </si>
  <si>
    <t>(95+38)*1,1=146,3 m2</t>
  </si>
  <si>
    <t>342</t>
  </si>
  <si>
    <t>113</t>
  </si>
  <si>
    <t>9901000900</t>
  </si>
  <si>
    <t>Doprava dodávek zhotovitele, dodávek objednatele nebo výzisku mechanizací o nosnosti do 3,5 t do 200 km</t>
  </si>
  <si>
    <t>344</t>
  </si>
  <si>
    <t>346</t>
  </si>
  <si>
    <t>Pol104</t>
  </si>
  <si>
    <t>dle PD 16,2*1=16,2 m3</t>
  </si>
  <si>
    <t>348</t>
  </si>
  <si>
    <t>115</t>
  </si>
  <si>
    <t>350</t>
  </si>
  <si>
    <t>Pol105</t>
  </si>
  <si>
    <t>dle PD (8+26)*0,5*0,55*1,1=10,285 m3</t>
  </si>
  <si>
    <t>352</t>
  </si>
  <si>
    <t>354</t>
  </si>
  <si>
    <t>Pol106</t>
  </si>
  <si>
    <t>16,2*1,5+10,285*1,5=39,728 t</t>
  </si>
  <si>
    <t>356</t>
  </si>
  <si>
    <t>117</t>
  </si>
  <si>
    <t>358</t>
  </si>
  <si>
    <t>5914075110</t>
  </si>
  <si>
    <t>Zřízení konstrukční vrstvy pražcového podloží včetně geotextilie tl. 0,15 m</t>
  </si>
  <si>
    <t>360</t>
  </si>
  <si>
    <t>Pol107</t>
  </si>
  <si>
    <t>dle PD 16,2*(3,25+3,27)=105,624 m2</t>
  </si>
  <si>
    <t>362</t>
  </si>
  <si>
    <t>119</t>
  </si>
  <si>
    <t>5914055010</t>
  </si>
  <si>
    <t>Zřízení krytých odvodňovacích zařízení potrubí trativodu</t>
  </si>
  <si>
    <t>364</t>
  </si>
  <si>
    <t>Pol108</t>
  </si>
  <si>
    <t>dle PD 26 m</t>
  </si>
  <si>
    <t>366</t>
  </si>
  <si>
    <t>5914055030</t>
  </si>
  <si>
    <t>Zřízení krytých odvodňovacích zařízení svodného potrubí</t>
  </si>
  <si>
    <t>368</t>
  </si>
  <si>
    <t>Pol109</t>
  </si>
  <si>
    <t>dle PD 8 m</t>
  </si>
  <si>
    <t>370</t>
  </si>
  <si>
    <t>121</t>
  </si>
  <si>
    <t>5914055020</t>
  </si>
  <si>
    <t>Zřízení krytých odvodňovacích zařízení šachty trativodu</t>
  </si>
  <si>
    <t>372</t>
  </si>
  <si>
    <t>5914035470</t>
  </si>
  <si>
    <t>Zřízení otevřených odvodňovacích zařízení trativodní výusť z lomového kamene</t>
  </si>
  <si>
    <t>374</t>
  </si>
  <si>
    <t>Pol110</t>
  </si>
  <si>
    <t>dle PD 3*1=3m=3 m2</t>
  </si>
  <si>
    <t>376</t>
  </si>
  <si>
    <t>123</t>
  </si>
  <si>
    <t>378</t>
  </si>
  <si>
    <t>Pol111</t>
  </si>
  <si>
    <t>16,2*1,85+0,85*1,85=31,543 t</t>
  </si>
  <si>
    <t>380</t>
  </si>
  <si>
    <t>382</t>
  </si>
  <si>
    <t>Pol112</t>
  </si>
  <si>
    <t>6*1,85=11,1 t</t>
  </si>
  <si>
    <t>384</t>
  </si>
  <si>
    <t>125</t>
  </si>
  <si>
    <t>386</t>
  </si>
  <si>
    <t>Pol113</t>
  </si>
  <si>
    <t>3*1*0,5*2,2=3,3 t</t>
  </si>
  <si>
    <t>388</t>
  </si>
  <si>
    <t>390</t>
  </si>
  <si>
    <t>Pol114</t>
  </si>
  <si>
    <t>0,8+1,6+0,4=2,8 m3</t>
  </si>
  <si>
    <t>392</t>
  </si>
  <si>
    <t>127</t>
  </si>
  <si>
    <t>394</t>
  </si>
  <si>
    <t>Pol115</t>
  </si>
  <si>
    <t>31,543+11,1+3,3+2,8*2,5=52,943 t</t>
  </si>
  <si>
    <t>396</t>
  </si>
  <si>
    <t>398</t>
  </si>
  <si>
    <t>Pol116</t>
  </si>
  <si>
    <t>(105,624+48,18)*1,1=169,184 m2</t>
  </si>
  <si>
    <t>400</t>
  </si>
  <si>
    <t>129</t>
  </si>
  <si>
    <t>5964103005</t>
  </si>
  <si>
    <t>Drenážní plastové díly trubka celoperforovaná DN 150 mm</t>
  </si>
  <si>
    <t>402</t>
  </si>
  <si>
    <t>5964104015</t>
  </si>
  <si>
    <t>Kanalizační díly plastové trubka hladká DN 300</t>
  </si>
  <si>
    <t>404</t>
  </si>
  <si>
    <t>131</t>
  </si>
  <si>
    <t>5964103120</t>
  </si>
  <si>
    <t>Drenážní plastové díly šachta průchozí DN 400/250  1 vtok/1 odtok DN 250 mm</t>
  </si>
  <si>
    <t>406</t>
  </si>
  <si>
    <t>5964103135</t>
  </si>
  <si>
    <t>Drenážní plastové díly krytka šachty plastová D 400</t>
  </si>
  <si>
    <t>408</t>
  </si>
  <si>
    <t>133</t>
  </si>
  <si>
    <t>9901000700</t>
  </si>
  <si>
    <t>Doprava dodávek zhotovitele, dodávek objednatele nebo výzisku mechanizací o nosnosti do 3,5 t do 100 km</t>
  </si>
  <si>
    <t>410</t>
  </si>
  <si>
    <t>412</t>
  </si>
  <si>
    <t>Pol117</t>
  </si>
  <si>
    <t>dle PD 15,6*1,31=20,436 m3</t>
  </si>
  <si>
    <t>414</t>
  </si>
  <si>
    <t>135</t>
  </si>
  <si>
    <t>416</t>
  </si>
  <si>
    <t>Pol118</t>
  </si>
  <si>
    <t>dle PD 15,6*0,5*0,5=3,9 m3</t>
  </si>
  <si>
    <t>418</t>
  </si>
  <si>
    <t>420</t>
  </si>
  <si>
    <t>Pol119</t>
  </si>
  <si>
    <t>20,436*1,5+3,9*1,5=36,504 t</t>
  </si>
  <si>
    <t>422</t>
  </si>
  <si>
    <t>137</t>
  </si>
  <si>
    <t>424</t>
  </si>
  <si>
    <t>426</t>
  </si>
  <si>
    <t>Pol120</t>
  </si>
  <si>
    <t>dle PD 15,6*5=78 m2</t>
  </si>
  <si>
    <t>428</t>
  </si>
  <si>
    <t>139</t>
  </si>
  <si>
    <t>430</t>
  </si>
  <si>
    <t>Pol121</t>
  </si>
  <si>
    <t>dle PD 15,6 m</t>
  </si>
  <si>
    <t>432</t>
  </si>
  <si>
    <t>434</t>
  </si>
  <si>
    <t>Pol122</t>
  </si>
  <si>
    <t>20,436*1,85=37,807 t</t>
  </si>
  <si>
    <t>436</t>
  </si>
  <si>
    <t>141</t>
  </si>
  <si>
    <t>438</t>
  </si>
  <si>
    <t>Pol123</t>
  </si>
  <si>
    <t>3,9*1,85=7,215 t</t>
  </si>
  <si>
    <t>440</t>
  </si>
  <si>
    <t>442</t>
  </si>
  <si>
    <t>143</t>
  </si>
  <si>
    <t>444</t>
  </si>
  <si>
    <t>Pol124</t>
  </si>
  <si>
    <t>(78+15,6)*1,1=102,96 m2</t>
  </si>
  <si>
    <t>446</t>
  </si>
  <si>
    <t>9903100100</t>
  </si>
  <si>
    <t>Přeprava mechanizace na místo prováděných prací o hmotnosti do 12 t přes 50 do 100 km</t>
  </si>
  <si>
    <t>448</t>
  </si>
  <si>
    <t>145</t>
  </si>
  <si>
    <t>450</t>
  </si>
  <si>
    <t>452</t>
  </si>
  <si>
    <t>147</t>
  </si>
  <si>
    <t>454</t>
  </si>
  <si>
    <t>Pol125</t>
  </si>
  <si>
    <t>4619*0,304+179*0,295=1456,981 t</t>
  </si>
  <si>
    <t>456</t>
  </si>
  <si>
    <t>458</t>
  </si>
  <si>
    <t>149</t>
  </si>
  <si>
    <t>460</t>
  </si>
  <si>
    <t>Pol126</t>
  </si>
  <si>
    <t>13*75*0,05=48,75 t</t>
  </si>
  <si>
    <t>462</t>
  </si>
  <si>
    <t>464</t>
  </si>
  <si>
    <t>SO 04 - Rekonstrukce přejezdů v km 84,403 85,123 a 86,080 v úseku Žamberk - Letohrad</t>
  </si>
  <si>
    <t>5913235020</t>
  </si>
  <si>
    <t>Dělení AB komunikace řezáním hloubky do 20 cm</t>
  </si>
  <si>
    <t>Pol127</t>
  </si>
  <si>
    <t>dle PD  2*6,3=12,6 m</t>
  </si>
  <si>
    <t>5913240020</t>
  </si>
  <si>
    <t>Odstranění AB komunikace odtěžením nebo frézováním hloubky do 20 cm</t>
  </si>
  <si>
    <t>Pol128</t>
  </si>
  <si>
    <t>dle PD  7,5+7,5+38+36=89 m2</t>
  </si>
  <si>
    <t>9902100400</t>
  </si>
  <si>
    <t>Doprava dodávek zhotovitele, dodávek objednatele nebo výzisku mechanizací přes 3,5 t sypanin  do 40 km</t>
  </si>
  <si>
    <t>Pol129</t>
  </si>
  <si>
    <t>89*0,15*2,5=33,375 t</t>
  </si>
  <si>
    <t>9909000600</t>
  </si>
  <si>
    <t>Poplatek za recyklaci odpadu - asfaltové směsi</t>
  </si>
  <si>
    <t>5913215020</t>
  </si>
  <si>
    <t>Demontáž kolejnicových dílů přejezdu ochranná kolejnice</t>
  </si>
  <si>
    <t>Pol130</t>
  </si>
  <si>
    <t>7,2*2=14,4 m</t>
  </si>
  <si>
    <t>5913040230</t>
  </si>
  <si>
    <t>Montáž celopryžové přejezdové konstrukce silně zatížené v koleji část vnější a vnitřní včetně závěrných zídek</t>
  </si>
  <si>
    <t>Pol131</t>
  </si>
  <si>
    <t>zaokrouhleno dle PD pod komunikací  10,24/0,15=68,2 m2</t>
  </si>
  <si>
    <t>5913250020</t>
  </si>
  <si>
    <t>Zřízení konstrukce vozovky asfaltobetonové těžké</t>
  </si>
  <si>
    <t>Pol132</t>
  </si>
  <si>
    <t>dle PD  4+38+37=79 m2</t>
  </si>
  <si>
    <t>919112223</t>
  </si>
  <si>
    <t>Řezání spár pro vytvoření komůrky š 15 mm hl 30 mm pro těsnící zálivku v živičném krytu</t>
  </si>
  <si>
    <t>Pol133</t>
  </si>
  <si>
    <t>dle PD  6,3+8,4+7,75+7,8=30,25 m</t>
  </si>
  <si>
    <t>919121122</t>
  </si>
  <si>
    <t>Těsnění spár zálivkou za studena pro komůrky š 15 mm hl 30 mm s těsnicím profilem</t>
  </si>
  <si>
    <t>Pol134</t>
  </si>
  <si>
    <t>dle PD  10,24*1,85=18,944 t</t>
  </si>
  <si>
    <t>5963146020</t>
  </si>
  <si>
    <t>Asfaltový beton ACP 16S 50/70 středněznný-podkladní vrstva</t>
  </si>
  <si>
    <t>Pol135</t>
  </si>
  <si>
    <t>dle PD  79*0,11*2,5=21,725 t</t>
  </si>
  <si>
    <t>5963146000</t>
  </si>
  <si>
    <t>Asfaltový beton ACO 11S 50/70 střednězrnný-obrusná vrstva</t>
  </si>
  <si>
    <t>Pol136</t>
  </si>
  <si>
    <t>dle PD  79*0,04*2,5=7,9 t</t>
  </si>
  <si>
    <t>Pol137</t>
  </si>
  <si>
    <t>2*9*0,6*0,3=3,24 m3</t>
  </si>
  <si>
    <t>Pol138</t>
  </si>
  <si>
    <t>21,725+7,9+3,24*2,5=37,725 t</t>
  </si>
  <si>
    <t>5963101003.1</t>
  </si>
  <si>
    <t>Přejezd celopryžový pro zatížené komunikace se závěrnou zídkou tv. T</t>
  </si>
  <si>
    <t>9902201200</t>
  </si>
  <si>
    <t>Doprava dodávek zhotovitele, dodávek objednatele nebo výzisku mechanizací přes 3,5 t objemnějšího kusového materiálu do 350 km</t>
  </si>
  <si>
    <t>9902209100</t>
  </si>
  <si>
    <t>Doprava dodávek zhotovitele, dodávek objednatele nebo výzisku mechanizací přes 3,5 t objemnějšího kusového materiálu příplatek za každý další 1 km</t>
  </si>
  <si>
    <t>5913200020</t>
  </si>
  <si>
    <t>Demontáž dřevěné konstrukce přejezdu část vnitřní</t>
  </si>
  <si>
    <t>Pol139</t>
  </si>
  <si>
    <t>5,2*1,5=7,8 m2</t>
  </si>
  <si>
    <t>Pol140</t>
  </si>
  <si>
    <t>16*0,07=1,12 t</t>
  </si>
  <si>
    <t>Pol141</t>
  </si>
  <si>
    <t>dle PD  2*5 =10 m</t>
  </si>
  <si>
    <t>Pol142</t>
  </si>
  <si>
    <t>dle PD  30 m2</t>
  </si>
  <si>
    <t>Pol143</t>
  </si>
  <si>
    <t>30*0,15*2,5=11,25 t</t>
  </si>
  <si>
    <t>Pol144</t>
  </si>
  <si>
    <t>dle PD  38 m2</t>
  </si>
  <si>
    <t>5914035520</t>
  </si>
  <si>
    <t>Zřízení otevřených odvodňovacích zařízení silničního žlabu štěrbinový</t>
  </si>
  <si>
    <t>Pol145</t>
  </si>
  <si>
    <t>dle PD  5+5+5+5=20 m</t>
  </si>
  <si>
    <t>Pol146</t>
  </si>
  <si>
    <t>16,2*1,85=29,97 t</t>
  </si>
  <si>
    <t>5963101003.2</t>
  </si>
  <si>
    <t>Přejezd celopryžový pro zatížené komunikace se závěrnou zídkou tv. T - výškově upravené panely</t>
  </si>
  <si>
    <t>Pol147</t>
  </si>
  <si>
    <t>dle PD  38*0,11*2,5=10,45 t</t>
  </si>
  <si>
    <t>Pol148</t>
  </si>
  <si>
    <t>dle PD  38*0,04*2,5=3,8 t</t>
  </si>
  <si>
    <t>Pol149</t>
  </si>
  <si>
    <t>2*6*0,6*0,3+0,54=2,7 m3</t>
  </si>
  <si>
    <t>Pol150</t>
  </si>
  <si>
    <t>10,45+3,8+2,7*2,5=21 t</t>
  </si>
  <si>
    <t>Pol151</t>
  </si>
  <si>
    <t>dle PD stávající zpevněné komunikace - 11,28 m3</t>
  </si>
  <si>
    <t>5913220020</t>
  </si>
  <si>
    <t>Montáž kolejnicových dílů přejezdu ochranná kolejnice - úhelník</t>
  </si>
  <si>
    <t>Pol152</t>
  </si>
  <si>
    <t>5,6*2=11,2 m</t>
  </si>
  <si>
    <t>5913260030</t>
  </si>
  <si>
    <t>Zřízení vozovky betonové s vrstvami tloušťky do 15 cm</t>
  </si>
  <si>
    <t>Pol153</t>
  </si>
  <si>
    <t>dle PD  7*0,11*2,5=1,925 t</t>
  </si>
  <si>
    <t>Pol154</t>
  </si>
  <si>
    <t>dle PD  7*0,04*2,5=0,875 t</t>
  </si>
  <si>
    <t>13010444.3</t>
  </si>
  <si>
    <t>úhelník ocelový rovnostranný jakost 11 375 110x110x10mm</t>
  </si>
  <si>
    <t>Pol155</t>
  </si>
  <si>
    <t>dle PD  11,2*0,017=0,19 t</t>
  </si>
  <si>
    <t>5963134010</t>
  </si>
  <si>
    <t>Náběhový klín ocelový</t>
  </si>
  <si>
    <t>SO 05.1 - Propustek ev. km 83,497</t>
  </si>
  <si>
    <t>111201101</t>
  </si>
  <si>
    <t>Odstranění křovin a stromů průměru kmene do 100 mm i s kořeny z celkové plochy do 1000 m2</t>
  </si>
  <si>
    <t>15*4+8*10</t>
  </si>
  <si>
    <t>111201401</t>
  </si>
  <si>
    <t>Spálení křovin a stromů průměru kmene do 100 mm</t>
  </si>
  <si>
    <t>113105113</t>
  </si>
  <si>
    <t>Rozebrání dlažeb z lomového kamene kladených na MC vyspárované MC</t>
  </si>
  <si>
    <t>(3,65+2,49)*0,81/2</t>
  </si>
  <si>
    <t>113107332</t>
  </si>
  <si>
    <t>Odstranění podkladu z betonu prostého tl 300 mm strojně pl do 50 m2</t>
  </si>
  <si>
    <t>115001105</t>
  </si>
  <si>
    <t>Převedení vody potrubím DN do 600</t>
  </si>
  <si>
    <t>115101201</t>
  </si>
  <si>
    <t>Čerpání vody na dopravní výšku do 10 m průměrný přítok do 500 l/min</t>
  </si>
  <si>
    <t>5*24</t>
  </si>
  <si>
    <t>115101301</t>
  </si>
  <si>
    <t>Pohotovost čerpací soupravy pro dopravní výšku do 10 m přítok do 500 l/min</t>
  </si>
  <si>
    <t>den</t>
  </si>
  <si>
    <t>119001421</t>
  </si>
  <si>
    <t>Dočasné zajištění kabelů a kabelových tratí ze 3 volně ložených kabelů</t>
  </si>
  <si>
    <t>122212502</t>
  </si>
  <si>
    <t>Odkopávky a prokopávky nezapažené pro železnice ručně do 10 m3 v nesoudržné hornině tř. 3</t>
  </si>
  <si>
    <t>4,8*0,25*6+2*3*0,15*4</t>
  </si>
  <si>
    <t>122212509</t>
  </si>
  <si>
    <t>Příplatek k odkopávkám pro železnice ručně v hornině tř. 3 za lepivost</t>
  </si>
  <si>
    <t>162432511</t>
  </si>
  <si>
    <t>Vodorovné přemístění výkopku do 2000 m pracovním vlakem</t>
  </si>
  <si>
    <t>10,8*2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</si>
  <si>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</si>
  <si>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</si>
  <si>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</si>
  <si>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</si>
  <si>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(14-10)*10,8</t>
  </si>
  <si>
    <t>167101101</t>
  </si>
  <si>
    <t>Nakládání výkopku z hornin tř. 1 až 4 do 100 m3</t>
  </si>
  <si>
    <t>167101103</t>
  </si>
  <si>
    <t>Skládání nebo překládání výkopku z horniny tř. 1 až 4</t>
  </si>
  <si>
    <t>171201201</t>
  </si>
  <si>
    <t>Uložení sypaniny na skládky</t>
  </si>
  <si>
    <t>175101201</t>
  </si>
  <si>
    <t>Obsypání objektu nad přilehlým původním terénem sypaninou bez prohození, uloženou do 3 m</t>
  </si>
  <si>
    <t>58344169</t>
  </si>
  <si>
    <t>štěrkodrť frakce 0/32 OTP ČD</t>
  </si>
  <si>
    <t>15,8*2</t>
  </si>
  <si>
    <t>181411123</t>
  </si>
  <si>
    <t>Založení lučního trávníku výsevem plochy do 1000 m2 ve svahu do 1:1</t>
  </si>
  <si>
    <t>12*3,5+6*8</t>
  </si>
  <si>
    <t>00572100</t>
  </si>
  <si>
    <t>osivo jetelotráva intenzivní víceletá</t>
  </si>
  <si>
    <t>kg</t>
  </si>
  <si>
    <t>90*0,035</t>
  </si>
  <si>
    <t>182201101</t>
  </si>
  <si>
    <t>Svahování násypů</t>
  </si>
  <si>
    <t>182301122</t>
  </si>
  <si>
    <t>Rozprostření ornice pl do 500 m2 ve svahu přes 1:5 tl vrstvy do 150 mm</t>
  </si>
  <si>
    <t>10364101</t>
  </si>
  <si>
    <t>zemina pro terénní úpravy -  ornice</t>
  </si>
  <si>
    <t>90*0,15*1,8</t>
  </si>
  <si>
    <t>Zakládání</t>
  </si>
  <si>
    <t>274313711</t>
  </si>
  <si>
    <t>Základové pásy z betonu tř. C 20/25</t>
  </si>
  <si>
    <t>0,15*(0,9+2,6+0,9)*0,5</t>
  </si>
  <si>
    <t>274351111</t>
  </si>
  <si>
    <t>Bednění základových konstrukcí pasů tradiční oboustranné</t>
  </si>
  <si>
    <t>2*(0,9+2,6+0,9)*0,5</t>
  </si>
  <si>
    <t>274351122</t>
  </si>
  <si>
    <t>Bednění základů pasů rovné odstranění</t>
  </si>
  <si>
    <t>274361821</t>
  </si>
  <si>
    <t>Výztuž základových pásů betonářskou ocelí 10 505 (R)</t>
  </si>
  <si>
    <t>0,15*(0,9+2,6+0,9)*0,5*100/1000</t>
  </si>
  <si>
    <t>Svislé a kompletní konstrukce</t>
  </si>
  <si>
    <t>334213221</t>
  </si>
  <si>
    <t>Zdivo mostů z pravidelných kamenů na maltu, objem jednoho kamene přes 0,02 m3</t>
  </si>
  <si>
    <t>4,0*0,3*0,5</t>
  </si>
  <si>
    <t>334213911</t>
  </si>
  <si>
    <t>Příplatek k cenám zdiva mostů z kamene na maltu za jednostranné lícování zdiva</t>
  </si>
  <si>
    <t>Vodorovné konstrukce</t>
  </si>
  <si>
    <t>451315136</t>
  </si>
  <si>
    <t>Podkladní nebo výplňová vrstva z betonu C 20/25 tl do 200 mm</t>
  </si>
  <si>
    <t>465513156</t>
  </si>
  <si>
    <t>Dlažba svahu u opěr z upraveného lomového žulového kamene LK 20 do lože C 25/30 plochy do 10 m2</t>
  </si>
  <si>
    <t>Ostatní konstrukce a práce, bourání</t>
  </si>
  <si>
    <t>938902205</t>
  </si>
  <si>
    <t>Čištění příkopů ručně š dna přes 400 mm objem nánosu do 0,30 m3/m</t>
  </si>
  <si>
    <t>8+8</t>
  </si>
  <si>
    <t>938902422</t>
  </si>
  <si>
    <t>Čištění propustků strojně tlakovou vodou D do 1000 mm při tl nánosu do 50% DN</t>
  </si>
  <si>
    <t>938902462</t>
  </si>
  <si>
    <t>Čištění propustků ručně D do 1000 mm při tl nánosu do 50% DN</t>
  </si>
  <si>
    <t>985121122</t>
  </si>
  <si>
    <t>Tryskání degradovaného betonu stěn a rubu kleneb vodou pod tlakem do 1250 barů</t>
  </si>
  <si>
    <t>2,9*(1,7*2+2,1*2)-1,1*1</t>
  </si>
  <si>
    <t>985121911</t>
  </si>
  <si>
    <t>Příplatek k tryskání degradovaného betonu za práci ve stísněném prostoru</t>
  </si>
  <si>
    <t>985121912</t>
  </si>
  <si>
    <t>Příplatek k tryskání degradovaného betonu za plochu do 10 m2 jednotlivě</t>
  </si>
  <si>
    <t>985131311</t>
  </si>
  <si>
    <t>Ruční dočištění ploch stěn, rubu kleneb a podlah ocelových kartáči</t>
  </si>
  <si>
    <t>985132111</t>
  </si>
  <si>
    <t>Očištění ploch líce kleneb a podhledů tlakovou vodou</t>
  </si>
  <si>
    <t>1*2*19,5+1,1*19,5</t>
  </si>
  <si>
    <t>985132311</t>
  </si>
  <si>
    <t>Ruční dočištění ploch líce kleneb a podhledů ocelových kartáči</t>
  </si>
  <si>
    <t>985139111</t>
  </si>
  <si>
    <t>Příplatek k očištění ploch za práci ve stísněném prostoru</t>
  </si>
  <si>
    <t>985139112</t>
  </si>
  <si>
    <t>Příplatek k očištění ploch za plochu do 10 m2 jednotlivě</t>
  </si>
  <si>
    <t>985142111</t>
  </si>
  <si>
    <t>Vysekání spojovací hmoty ze spár zdiva hl do 40 mm dl do 6 m/m2</t>
  </si>
  <si>
    <t>985142911</t>
  </si>
  <si>
    <t>Příplatek k cenám vysekání spojovací hmoty ze spár za práce ve stísněném prostoru</t>
  </si>
  <si>
    <t>985142912</t>
  </si>
  <si>
    <t>Příplatek k cenám vysekání spojovací hmoty ze spár za plochu do 10 m2 jednotlivě</t>
  </si>
  <si>
    <t>985221012</t>
  </si>
  <si>
    <t>Postupné rozebírání kamenného zdiva pro další použití do 3 m3</t>
  </si>
  <si>
    <t>1,3*0,5*4</t>
  </si>
  <si>
    <t>985223211</t>
  </si>
  <si>
    <t>Přezdívání kamenného zdiva do aktivované malty do 3 m3</t>
  </si>
  <si>
    <t>58380760</t>
  </si>
  <si>
    <t>kámen lomový rigol DR 20,25,30</t>
  </si>
  <si>
    <t>2,6*0,2*2,5</t>
  </si>
  <si>
    <t>985231111</t>
  </si>
  <si>
    <t>Spárování zdiva aktivovanou maltou spára hl do 40 mm dl do 6 m/m2</t>
  </si>
  <si>
    <t>985231191</t>
  </si>
  <si>
    <t>Příplatek ke spárování hl do 40 mm za práci ve stísněném prostoru</t>
  </si>
  <si>
    <t>985231192</t>
  </si>
  <si>
    <t>Příplatek ke spárování hl do 40 mm za plochu do 10 m2 jednotlivě</t>
  </si>
  <si>
    <t>985311114</t>
  </si>
  <si>
    <t>Reprofilace stěn cementovými sanačními maltami tl 40 mm</t>
  </si>
  <si>
    <t>(2,9*(1,7*2+2,1*2)-1,1*1)*0,5</t>
  </si>
  <si>
    <t>985311911</t>
  </si>
  <si>
    <t>Příplatek při reprofilaci sanačními maltami za práci ve stísněném prostoru</t>
  </si>
  <si>
    <t>985311912</t>
  </si>
  <si>
    <t>Příplatek při reprofilaci sanačními maltami za plochu do 10 m2 jednotlivě</t>
  </si>
  <si>
    <t>985312111</t>
  </si>
  <si>
    <t>Stěrka k vyrovnání betonových ploch stěn tl 2 mm</t>
  </si>
  <si>
    <t>985312191</t>
  </si>
  <si>
    <t>Příplatek ke stěrce pro vyrovnání betonových ploch za práci ve stísněném prostoru</t>
  </si>
  <si>
    <t>985312192</t>
  </si>
  <si>
    <t>Příplatek ke stěrce pro vyrovnání betonových ploch za plochu do 10 m2 jednotlivě</t>
  </si>
  <si>
    <t>985321111</t>
  </si>
  <si>
    <t>Ochranný nátěr výztuže na cementové bázi stěn, líce kleneb a podhledů 1 vrstva tl 1 mm</t>
  </si>
  <si>
    <t>(2,9*(1,7*2+2,1*2)-1,1*1)*0,1</t>
  </si>
  <si>
    <t>985321911</t>
  </si>
  <si>
    <t>Příplatek k cenám ochranného nátěru výztuže za práce ve stísněném prostoru</t>
  </si>
  <si>
    <t>985321912</t>
  </si>
  <si>
    <t>Příplatek k cenám ochranného nátěru výztuže za plochu do 10 m2 jednotlivě</t>
  </si>
  <si>
    <t>985323111</t>
  </si>
  <si>
    <t>Spojovací můstek reprofilovaného betonu na cementové bázi tl 1 mm</t>
  </si>
  <si>
    <t>985323911</t>
  </si>
  <si>
    <t>Příplatek k cenám spojovacího můstku za práci ve stísněném prostoru</t>
  </si>
  <si>
    <t>985323912</t>
  </si>
  <si>
    <t>Příplatek k cenám spojovacího můstku za plochu do 10 m2 jednotlivě</t>
  </si>
  <si>
    <t>985331117</t>
  </si>
  <si>
    <t>Dodatečné vlepování betonářské výztuže D 20 mm do cementové aktivované malty včetně vyvrtání otvoru</t>
  </si>
  <si>
    <t>4*2*0,6</t>
  </si>
  <si>
    <t>13021017</t>
  </si>
  <si>
    <t>tyč ocelová žebírková jakost BSt 500S výztuž do betonu D 20mm</t>
  </si>
  <si>
    <t>4*2*0,6*2,47/1000</t>
  </si>
  <si>
    <t>997</t>
  </si>
  <si>
    <t>Přesun sutě</t>
  </si>
  <si>
    <t>997013801</t>
  </si>
  <si>
    <t>Poplatek za uložení na skládce (skládkovné) stavebního odpadu betonového kód odpadu 170 101</t>
  </si>
  <si>
    <t>997211612</t>
  </si>
  <si>
    <t>Nakládání vybouraných hmot na dopravní prostředky pro vodorovnou dopravu</t>
  </si>
  <si>
    <t>1,554+1,457+2,516</t>
  </si>
  <si>
    <t>997223855</t>
  </si>
  <si>
    <t>Poplatek za uložení na skládce (skládkovné) zeminy a kameniva kód odpadu 170 504</t>
  </si>
  <si>
    <t>1,457+21,6</t>
  </si>
  <si>
    <t>997241511</t>
  </si>
  <si>
    <t>Vodorovné přemístění vybouraných hmot do 7 km</t>
  </si>
  <si>
    <t>997241519</t>
  </si>
  <si>
    <t>Příplatek ZKD 1 km u vodorovného přemístění vybouraných hmot</t>
  </si>
  <si>
    <t>5,527*(15-7)</t>
  </si>
  <si>
    <t>997241520</t>
  </si>
  <si>
    <t>Příplatek za ztížení dopravy vybouraných hmot při rekonstrukcích</t>
  </si>
  <si>
    <t>997241531</t>
  </si>
  <si>
    <t>Vodorovné přemístění suti do 7 km</t>
  </si>
  <si>
    <t>3,104</t>
  </si>
  <si>
    <t>997241539</t>
  </si>
  <si>
    <t>Vodorovné přemístění suti ZKD 1 km</t>
  </si>
  <si>
    <t>3,104*(15-7)</t>
  </si>
  <si>
    <t>997241540</t>
  </si>
  <si>
    <t>Příplatek za ztížení dopravy suti při rekonstrukcích</t>
  </si>
  <si>
    <t>997241611</t>
  </si>
  <si>
    <t>Nakládání nebo překládání vybouraných hmot</t>
  </si>
  <si>
    <t>997241612</t>
  </si>
  <si>
    <t>Nakládání nebo překládání suti</t>
  </si>
  <si>
    <t>3,104*2</t>
  </si>
  <si>
    <t>998</t>
  </si>
  <si>
    <t>Přesun hmot</t>
  </si>
  <si>
    <t>998212111</t>
  </si>
  <si>
    <t>Přesun hmot pro mosty zděné, monolitické betonové nebo ocelové v do 20 m</t>
  </si>
  <si>
    <t>998212193</t>
  </si>
  <si>
    <t>Příplatek k přesunu hmot pro mosty zděné nebo monolitické za zvětšený přesun do 3000 m</t>
  </si>
  <si>
    <t>PSV</t>
  </si>
  <si>
    <t>Práce a dodávky PSV</t>
  </si>
  <si>
    <t>783</t>
  </si>
  <si>
    <t>Dokončovací práce - nátěry</t>
  </si>
  <si>
    <t>783826675</t>
  </si>
  <si>
    <t>Hydrofobizační transparentní silikonový nátěr hrubých betonových povrchů nebo hrubých omítek</t>
  </si>
  <si>
    <t>SO 05.10 - Most ev. km 86,301</t>
  </si>
  <si>
    <t>Pol242</t>
  </si>
  <si>
    <t>20*5+20*5</t>
  </si>
  <si>
    <t>Pol243</t>
  </si>
  <si>
    <t>6*0,5*3*2+2*1*4</t>
  </si>
  <si>
    <t>129203101</t>
  </si>
  <si>
    <t>Čištění otevřených koryt vodotečí š dna do 5 m hl do 2,5 m v hornině tř. 3</t>
  </si>
  <si>
    <t>Pol244</t>
  </si>
  <si>
    <t>56*3,5*0,1</t>
  </si>
  <si>
    <t>129203109</t>
  </si>
  <si>
    <t>Příplatek k čištění otevřených koryt vodotečí v hornině tř. 3 za lepivost</t>
  </si>
  <si>
    <t>162632511</t>
  </si>
  <si>
    <t>Vodorovné přemístění výkopku přes 2000 do 5000 m pracovním vlakem</t>
  </si>
  <si>
    <t>Pol245</t>
  </si>
  <si>
    <t>(26+19,6)*2</t>
  </si>
  <si>
    <t>Pol246</t>
  </si>
  <si>
    <t>26+19</t>
  </si>
  <si>
    <t>Pol247</t>
  </si>
  <si>
    <t>4*45</t>
  </si>
  <si>
    <t>Pol248</t>
  </si>
  <si>
    <t>45*2</t>
  </si>
  <si>
    <t>Pol249</t>
  </si>
  <si>
    <t>6*0,5*3*2</t>
  </si>
  <si>
    <t>Pol250</t>
  </si>
  <si>
    <t>18*2</t>
  </si>
  <si>
    <t>Pol251</t>
  </si>
  <si>
    <t>15*5+15*5</t>
  </si>
  <si>
    <t>Pol252</t>
  </si>
  <si>
    <t>150*0,035</t>
  </si>
  <si>
    <t>Pol231</t>
  </si>
  <si>
    <t>Pol253</t>
  </si>
  <si>
    <t>18+10</t>
  </si>
  <si>
    <t>943211111</t>
  </si>
  <si>
    <t>Montáž lešení prostorového rámového lehkého s podlahami zatížení do 200 kg/m2 v do 10 m</t>
  </si>
  <si>
    <t>Pol254</t>
  </si>
  <si>
    <t>2,5*10*1*2+7,5*3*2,5</t>
  </si>
  <si>
    <t>943211211</t>
  </si>
  <si>
    <t>Příplatek k lešení prostorovému rámovému lehkému s podlahami v do 10 m za první a ZKD den použití</t>
  </si>
  <si>
    <t>Pol255</t>
  </si>
  <si>
    <t>(2,5*10*1*2+7,5*3*2,5)*14</t>
  </si>
  <si>
    <t>943211811</t>
  </si>
  <si>
    <t>Demontáž lešení prostorového rámového lehkého s podlahami zatížení do 200 kg/m2 v do 10 m</t>
  </si>
  <si>
    <t>944311112</t>
  </si>
  <si>
    <t>Montáž záchytného ohrazení trubkového/dílcového na vnějších stranách objektů hl pádu do 6 m</t>
  </si>
  <si>
    <t>Pol256</t>
  </si>
  <si>
    <t>10*2</t>
  </si>
  <si>
    <t>944311211</t>
  </si>
  <si>
    <t>Příplatek k záchytnému ohrazení na vnějších stranách objektů za první a ZKD den použití</t>
  </si>
  <si>
    <t>Pol257</t>
  </si>
  <si>
    <t>10*2*14</t>
  </si>
  <si>
    <t>944311812</t>
  </si>
  <si>
    <t>Demontáž záchytného ohrazení trubkového/dílcového na vnějších stranách objektů hl pádu do 6 m</t>
  </si>
  <si>
    <t>944611111</t>
  </si>
  <si>
    <t>Montáž ochranné plachty z textilie z umělých vláken</t>
  </si>
  <si>
    <t>Pol258</t>
  </si>
  <si>
    <t>10*1*2+7,5*3</t>
  </si>
  <si>
    <t>944611211</t>
  </si>
  <si>
    <t>Příplatek k ochranné plachtě za první a ZKD den použití</t>
  </si>
  <si>
    <t>Pol259</t>
  </si>
  <si>
    <t>(10*1*2+7,5*3)*14</t>
  </si>
  <si>
    <t>944611811</t>
  </si>
  <si>
    <t>Demontáž ochranné plachty z textilie z umělých vláken</t>
  </si>
  <si>
    <t>Pol260</t>
  </si>
  <si>
    <t>"očištění zdiva křídel a klenby" (10,96+10,42+6,44+13,52)*3+(26,16+25,59)*3</t>
  </si>
  <si>
    <t>Pol261</t>
  </si>
  <si>
    <t>"očištění parapetů" (10,96+10,42+6,73+6,44+6,40+13,52)*(0,5+0,3)</t>
  </si>
  <si>
    <t>Součet</t>
  </si>
  <si>
    <t>Pol262</t>
  </si>
  <si>
    <t>"mechanické dočištění zdiva křídel a klenby - 50% čištěné plochy" ((10,96+10,42+6,44+13,52)*3+(26,16+25,59)*3)*0,5</t>
  </si>
  <si>
    <t>Pol263</t>
  </si>
  <si>
    <t>"mechanické dočištění parapetů - 50% čištěné plochy" (10,96+10,42+6,73+6,44+6,40+13,52)*(0,5+0,3)*0,5</t>
  </si>
  <si>
    <t>985142112</t>
  </si>
  <si>
    <t>Vysekání spojovací hmoty ze spár zdiva hl do 40 mm dl do 12 m/m2</t>
  </si>
  <si>
    <t>Pol264</t>
  </si>
  <si>
    <t>"zdivo křídel a klenby - předpoklad výšky do 1,5m - odhad 20%" ((10,96+10,42+6,44+13,52)*1,5+(26,16+25,59)*1,5)*0,2</t>
  </si>
  <si>
    <t>985211112</t>
  </si>
  <si>
    <t>Vyklínování uvolněných kamenů ve zdivu se spárami dl do 12 m/m2</t>
  </si>
  <si>
    <t>Pol265</t>
  </si>
  <si>
    <t>"zdivo křídel a klenby - předpoklad výšky do 1,5m - odhad 10%" ((10,96+10,42+6,44+13,52)*1,5+(26,16+25,59)*1,5)*0,1</t>
  </si>
  <si>
    <t>985221112</t>
  </si>
  <si>
    <t>Doplnění zdiva kamenem do aktivované malty se spárami dl do 12 m/m2</t>
  </si>
  <si>
    <t>Pol266</t>
  </si>
  <si>
    <t>2,5*1,8</t>
  </si>
  <si>
    <t>985221119</t>
  </si>
  <si>
    <t>Příplatek za doplnění zdiva ve stísněném prostoru</t>
  </si>
  <si>
    <t>985231112</t>
  </si>
  <si>
    <t>Spárování zdiva aktivovanou maltou spára hl do 40 mm dl do 12 m/m2</t>
  </si>
  <si>
    <t>985233121</t>
  </si>
  <si>
    <t>Úprava spár po spárování zdiva uhlazením spára dl do 12 m/m2</t>
  </si>
  <si>
    <t>985233911</t>
  </si>
  <si>
    <t>Příplatek k úpravě spár za práci ve stísněném prostoru</t>
  </si>
  <si>
    <t>985233912</t>
  </si>
  <si>
    <t>Příplatek k úpravě spár za plochu do 10 m2 jednotlivě</t>
  </si>
  <si>
    <t>985241111</t>
  </si>
  <si>
    <t>Plombování zdiva betonem s upěchováním včetně vybourání narušeného zdiva do 3 m3</t>
  </si>
  <si>
    <t>SO 05.2 - Propustek ev. km 83,737</t>
  </si>
  <si>
    <t>15*4+15*4</t>
  </si>
  <si>
    <t>7*24</t>
  </si>
  <si>
    <t>10,405*2,1*0,3+1,35*(2,1+4,8)/2*7,635+4*1,5*3*1,25</t>
  </si>
  <si>
    <t>"odkop optického kabelu" 2*20*0,8*0,6</t>
  </si>
  <si>
    <t>2*83,815</t>
  </si>
  <si>
    <t>4*83,815</t>
  </si>
  <si>
    <t>83,815*2</t>
  </si>
  <si>
    <t>171111111</t>
  </si>
  <si>
    <t>Hutnění zeminy pro spodní stavbu železnic tl do 20 cm</t>
  </si>
  <si>
    <t>14,405*2,1</t>
  </si>
  <si>
    <t>1,35*(2,1+4,8)/2*7,635-(1,6*0,3*9,145+3,14*0,4*0,4*7,635)+2*3*0,45*2,75</t>
  </si>
  <si>
    <t>53,96*2</t>
  </si>
  <si>
    <t>5,8*6+12*6</t>
  </si>
  <si>
    <t>106,8*0,035</t>
  </si>
  <si>
    <t>106,8*0,15*1,8</t>
  </si>
  <si>
    <t>0,15*(1,57+2,09+1,58+2,42+2,09+1,97)*0,5</t>
  </si>
  <si>
    <t>274313811</t>
  </si>
  <si>
    <t>Základové pásy z betonu tř. C 25/30</t>
  </si>
  <si>
    <t>0,52*2,1*2</t>
  </si>
  <si>
    <t>2*(1,57+2,09+1,58+2,42+2,09+1,97)*0,5+0,9*2,1*2*2</t>
  </si>
  <si>
    <t>0,15*(1,57+2,09+1,58+2,42+2,09+1,97)*0,5*100/1000</t>
  </si>
  <si>
    <t>429171121</t>
  </si>
  <si>
    <t>Montáž přesýpaných konstrukcí z vlnitých plechů vlna do 200x55 mm rozpětí do 13 m obvod do 6 m</t>
  </si>
  <si>
    <t>55314412r</t>
  </si>
  <si>
    <t>trouba ocelová flexibilní Pz s polymerovanou fólií z vlnitého plechu 800/3,5mm</t>
  </si>
  <si>
    <t>(1,42*1,7-3,14*0,4*0,75+0,56*2)+(1,02*1,7-3,14*0,4*0,66+0,705*2)</t>
  </si>
  <si>
    <t>451541111</t>
  </si>
  <si>
    <t>Lože pod potrubí otevřený výkop ze štěrkodrtě</t>
  </si>
  <si>
    <t>6,7*0,3*2,1</t>
  </si>
  <si>
    <t>451572111</t>
  </si>
  <si>
    <t>Lože pod potrubí otevřený výkop z kameniva drobného těženého</t>
  </si>
  <si>
    <t>6,6*0,3*1,6</t>
  </si>
  <si>
    <t>936942211</t>
  </si>
  <si>
    <t>Zhotovení tabulky s letopočtem opravy mostu vložením šablony do bednění</t>
  </si>
  <si>
    <t>16+14</t>
  </si>
  <si>
    <t>961021112</t>
  </si>
  <si>
    <t>Bourání mostních základů z kamene</t>
  </si>
  <si>
    <t>4,7*1,5*0,5</t>
  </si>
  <si>
    <t>961051111</t>
  </si>
  <si>
    <t>Bourání mostních základů z ŽB</t>
  </si>
  <si>
    <t>"navazující propustek" 2,9*0,8*0,6</t>
  </si>
  <si>
    <t>962021112</t>
  </si>
  <si>
    <t>Bourání mostních zdí a pilířů z kamene</t>
  </si>
  <si>
    <t>4,7*0,5*1+0,75*4,5*2</t>
  </si>
  <si>
    <t>962051111</t>
  </si>
  <si>
    <t>Bourání mostních zdí a pilířů z ŽB</t>
  </si>
  <si>
    <t>"navazující propustek" 2,9*0,9*0,5</t>
  </si>
  <si>
    <t>963021112</t>
  </si>
  <si>
    <t>Bourání mostní nosné konstrukce z kamene</t>
  </si>
  <si>
    <t>966008113</t>
  </si>
  <si>
    <t>Bourání trubního propustku do DN 800</t>
  </si>
  <si>
    <t>997013802</t>
  </si>
  <si>
    <t>Poplatek za uložení na skládce (skládkovné) stavebního odpadu železobetonového kód odpadu 170 101</t>
  </si>
  <si>
    <t>3,341+3,132+2,055</t>
  </si>
  <si>
    <t>8,777+3,341+22,659+3,132+8,777+2,055</t>
  </si>
  <si>
    <t>167,63+8,777+22,659</t>
  </si>
  <si>
    <t>48,741*(16-7)</t>
  </si>
  <si>
    <t>5,82*(16-7)</t>
  </si>
  <si>
    <t>5,82*2</t>
  </si>
  <si>
    <t>713</t>
  </si>
  <si>
    <t>Izolace tepelné</t>
  </si>
  <si>
    <t>713391192</t>
  </si>
  <si>
    <t>Montáž izolace tepelné těles těsnění spojů trvale plastickým tmelem</t>
  </si>
  <si>
    <t>3,723+3,407</t>
  </si>
  <si>
    <t>24633001</t>
  </si>
  <si>
    <t>tmel těsnící butylkaučukový</t>
  </si>
  <si>
    <t>litr</t>
  </si>
  <si>
    <t>7,13*0,015*0,05*1000</t>
  </si>
  <si>
    <t>Práce a dodávky M</t>
  </si>
  <si>
    <t>22-M</t>
  </si>
  <si>
    <t>Montáže technologických zařízení pro dopravní stavby</t>
  </si>
  <si>
    <t>220182509R</t>
  </si>
  <si>
    <t>Měření optického kabelu</t>
  </si>
  <si>
    <t>220260703R</t>
  </si>
  <si>
    <t>Montáž kabelového žlabu ocelového atypického 150 x 250 mm</t>
  </si>
  <si>
    <t>SO 05.3 - Propustek ev. km 83,971</t>
  </si>
  <si>
    <t>14*4+14*4</t>
  </si>
  <si>
    <t>(1*1,5+0,6*1,5+1*1,5)*2</t>
  </si>
  <si>
    <t>"odkop v okolí vtoku a výtoku" 5*1*0,5*2+1,5*1*0,5*4</t>
  </si>
  <si>
    <t>27,2*2</t>
  </si>
  <si>
    <t>4*27,2</t>
  </si>
  <si>
    <t>5*1*2+1,5*1*4</t>
  </si>
  <si>
    <t>8*3+8*3</t>
  </si>
  <si>
    <t>48*0,035</t>
  </si>
  <si>
    <t>48*0,15*1,8</t>
  </si>
  <si>
    <t>0,15*(1,2+1,2)*0,5*2+0,3*(1,0+0,6+1,0)*0,5*2</t>
  </si>
  <si>
    <t>((1,2+1,2)*0,5*2+(1,0+0,6+1,0)*0,5*2)*2</t>
  </si>
  <si>
    <t>(0,15*(1,2+1,2)*0,5*2+0,3*(1,0+0,6+1,0)*0,5*2)*100/1000</t>
  </si>
  <si>
    <t>275313711</t>
  </si>
  <si>
    <t>Základové patky z betonu tř. C 20/25</t>
  </si>
  <si>
    <t>"základy kabelového žlabu" 1,2*0,75*0,85*2</t>
  </si>
  <si>
    <t>275354111</t>
  </si>
  <si>
    <t>Bednění základových patek - zřízení</t>
  </si>
  <si>
    <t>((1,2*0,75)*2+(0,75*0,85)*2)</t>
  </si>
  <si>
    <t>275354211</t>
  </si>
  <si>
    <t>Bednění základových patek - odstranění</t>
  </si>
  <si>
    <t>1,2*(0,85+0,6+0,85)*2</t>
  </si>
  <si>
    <t>Úpravy povrchů, podlahy a osazování výplní</t>
  </si>
  <si>
    <t>629992114</t>
  </si>
  <si>
    <t>Zatmelení spar mezi mostními prefabrikáty š do 40 mm PUR tmelem včetně výplně PUR pěnou</t>
  </si>
  <si>
    <t>"Zatmelení spojů trub" 5*1,0*3,14</t>
  </si>
  <si>
    <t>((2,45*4,1-3,14*0,5*0,5)*2+(0,25+0,5)*4,3*2)</t>
  </si>
  <si>
    <t>3,14*1*6,2</t>
  </si>
  <si>
    <t>((2,45*4,1-3,14*0,5*0,5)*2+(0,25+0,5)*4,3*2)*0,2+(3,14*1*6,2)*0,1</t>
  </si>
  <si>
    <t>((2,45*4,1-3,14*0,5*0,5)*2+(0,25+0,5)*4,3*2)+(3,14*1*6,2)</t>
  </si>
  <si>
    <t>4,571+4,875</t>
  </si>
  <si>
    <t>16,000+4,571</t>
  </si>
  <si>
    <t>9,446*(17-7)</t>
  </si>
  <si>
    <t>5,82*(17-7)</t>
  </si>
  <si>
    <t>SO 05.4 - Propustek ev. km 84,190</t>
  </si>
  <si>
    <t>15*4,2+15*4,4</t>
  </si>
  <si>
    <t>4*0,8</t>
  </si>
  <si>
    <t>10,215*2,1*0,3+1,45*(2,1+4,9)/2*7,418+4*1,5*3*1,25</t>
  </si>
  <si>
    <t>85,782*2</t>
  </si>
  <si>
    <t>4*85,782</t>
  </si>
  <si>
    <t>14,215*2,1</t>
  </si>
  <si>
    <t>1,45*(2,1+4,9)/2*7,418-(1,6*0,3*8,71+3,14*0,4*0,4*7,555)</t>
  </si>
  <si>
    <t>48,87*2</t>
  </si>
  <si>
    <t>13*4,2+13*4,4</t>
  </si>
  <si>
    <t>111,8*0,035</t>
  </si>
  <si>
    <t>111,8*0,15*1,8</t>
  </si>
  <si>
    <t>0,15*((1,95+0,3+0,8+2,09+0,7+0,3+1,95)+(1,75+2,0+1,75))*0,5</t>
  </si>
  <si>
    <t>2*((1,95+0,3+0,8+2,09+0,7+0,3+1,95)+(1,75+2,0+1,75))*0,5+0,9*2,1*2*2</t>
  </si>
  <si>
    <t>1,019*100/1000</t>
  </si>
  <si>
    <t>(1,6*1,7-3,14*0,4*0,6+4,8*0,55)+(2,7*1,7-3,14*0,4*0,818+1,445*0,8)</t>
  </si>
  <si>
    <t>6,6*0,3*2,1</t>
  </si>
  <si>
    <t>6,5*0,3*1,6</t>
  </si>
  <si>
    <t>18+14</t>
  </si>
  <si>
    <t>4,6*1,5*0,5</t>
  </si>
  <si>
    <t>4,6*0,5*1+0,75*4,5*2</t>
  </si>
  <si>
    <t>966008112</t>
  </si>
  <si>
    <t>Bourání trubního propustku do DN 500</t>
  </si>
  <si>
    <t>966008212</t>
  </si>
  <si>
    <t>Bourání odvodňovacího žlabu z betonových příkopových tvárnic š do 800 mm</t>
  </si>
  <si>
    <t>2+2,94+1,4</t>
  </si>
  <si>
    <t>2+8,591+22,535+8,591+2,94+1,4</t>
  </si>
  <si>
    <t>171,564+8,591+22,535+8,591</t>
  </si>
  <si>
    <t>46,057*(18-7)</t>
  </si>
  <si>
    <t>6,208*(18-7)</t>
  </si>
  <si>
    <t>6,208*2</t>
  </si>
  <si>
    <t>3,943+3,173</t>
  </si>
  <si>
    <t>7,2*0,015*0,05*1000</t>
  </si>
  <si>
    <t>SO 05.5 - Propustek ev. km 84302</t>
  </si>
  <si>
    <t>2,0*1,8+2,0*1,8</t>
  </si>
  <si>
    <t>2,3*0,9*2,5+3,2*0,9*2,5+4*1*3*1,65</t>
  </si>
  <si>
    <t>8*32,175</t>
  </si>
  <si>
    <t>32,175*2</t>
  </si>
  <si>
    <t>3,3*2,5+4,2*2,5</t>
  </si>
  <si>
    <t>0,7*1,7*5+1,45*(2,1+4,9)/2*3,25-(1,6*0,3*3,25+3,14*0,4*0,4*3,25)+4*1*3*1,65</t>
  </si>
  <si>
    <t>39,051*2</t>
  </si>
  <si>
    <t>3,5*14*2</t>
  </si>
  <si>
    <t>98*0,035</t>
  </si>
  <si>
    <t>98*0,15*1,8</t>
  </si>
  <si>
    <t>0,15*(1,74+2,50+1,70+2,92+1,70+2,82+2,82)*0,5</t>
  </si>
  <si>
    <t>274313812R</t>
  </si>
  <si>
    <t>Základová sedla z betonu tř. C 25/30</t>
  </si>
  <si>
    <t>0,80*0,30*2,00+0,5*0,6*2,00*2+0,3*(2,02+0,98)*2+0,45*2*0,6*(2,02+0,98)</t>
  </si>
  <si>
    <t>(1,74+2,50+1,70+2,92+1,70+2,82+2,82)*0,5*2+0,80*2,00*2+0,6*2,00*2*2</t>
  </si>
  <si>
    <t>5,1*100/1000</t>
  </si>
  <si>
    <t>(1,70*2,92-1,12)+(1,7*2,82-1,12)</t>
  </si>
  <si>
    <t>(2,02+0,98)*0,35*2,00</t>
  </si>
  <si>
    <t>"Zatmelení spojů trub" 5*0,8*3,14</t>
  </si>
  <si>
    <t>919521160</t>
  </si>
  <si>
    <t>Zřízení silničního propustku z trub betonových nebo ŽB DN 800</t>
  </si>
  <si>
    <t>59221009.R1</t>
  </si>
  <si>
    <t>trouba železobetonová D800</t>
  </si>
  <si>
    <t>59221009.R3</t>
  </si>
  <si>
    <t>trouba železobetonová výtoková D800</t>
  </si>
  <si>
    <t>59221009.R2</t>
  </si>
  <si>
    <t>trouba železobetonová vtoková D800</t>
  </si>
  <si>
    <t>12+12</t>
  </si>
  <si>
    <t>952904121</t>
  </si>
  <si>
    <t>Čištění mostních objektů - ruční odstranění nánosů z otvorů v do 1,5 m</t>
  </si>
  <si>
    <t>2,5*1,3*0,5*2</t>
  </si>
  <si>
    <t>3,14*0,8*7,6</t>
  </si>
  <si>
    <t>3,14*0,8*7,6*0,1</t>
  </si>
  <si>
    <t>3,14*0,8*7,6*0,05</t>
  </si>
  <si>
    <t>7,8</t>
  </si>
  <si>
    <t>4,219+4,5+7,8</t>
  </si>
  <si>
    <t>4,219+64,35</t>
  </si>
  <si>
    <t>16,519*(20-7)</t>
  </si>
  <si>
    <t>4,656+0,98</t>
  </si>
  <si>
    <t>5,636*(20-7)</t>
  </si>
  <si>
    <t>5,636*2</t>
  </si>
  <si>
    <t>3,448+3,448</t>
  </si>
  <si>
    <t>6,90*0,015*0,05*1000</t>
  </si>
  <si>
    <t>SO 05.6 - Propustek ev. km 84,905</t>
  </si>
  <si>
    <t>15*6+15*6</t>
  </si>
  <si>
    <t>"odkop v okolí vtoku a výtoku" 5*1*0,5*2+1,5*1*0,5*4+2*3/2*1/2*4</t>
  </si>
  <si>
    <t>14*2</t>
  </si>
  <si>
    <t>8*14</t>
  </si>
  <si>
    <t>1,5*1,8+1,5*1,8</t>
  </si>
  <si>
    <t>"odkop v okolí vtoku a výtoku" 2*3/2*1/2*4</t>
  </si>
  <si>
    <t>6*2</t>
  </si>
  <si>
    <t>12*6+12*6</t>
  </si>
  <si>
    <t>Pol156</t>
  </si>
  <si>
    <t>144*0,035</t>
  </si>
  <si>
    <t>Pol157</t>
  </si>
  <si>
    <t>144*0,15*1,8</t>
  </si>
  <si>
    <t>Pol158</t>
  </si>
  <si>
    <t>"Zatmelení spojů trub" 9*1,0*3,14</t>
  </si>
  <si>
    <t>Pol159</t>
  </si>
  <si>
    <t>(6,19*2,22+4,41*1,61-3,14*0,5*0,5*2)+(0,3+0,5)*(6,19+4,41)</t>
  </si>
  <si>
    <t>Pol160</t>
  </si>
  <si>
    <t>3,14*1*10,19</t>
  </si>
  <si>
    <t>Pol161</t>
  </si>
  <si>
    <t>(6,19*2,22+4,41*1,61-3,14*0,5*0,5*2)*0,5+(0,3+0,5)*(6,19+4,41)*0,8+3,14*1*10,19*0,1</t>
  </si>
  <si>
    <t>Pol162</t>
  </si>
  <si>
    <t>(6,19*2,22+4,41*1,61-3,14*0,5*0,5*2)+(0,3+0,5)*(6,19+4,41)+3,14*1*10,19</t>
  </si>
  <si>
    <t>Pol163</t>
  </si>
  <si>
    <t>(6,19*2,22+4,41*1,61-3,14*0,5*0,5*2)*0,25+(0,3+0,5)*(6,19+4,41)*0,4+3,14*1*10,19*0,05</t>
  </si>
  <si>
    <t>Pol164</t>
  </si>
  <si>
    <t>4,219+4,5</t>
  </si>
  <si>
    <t>Pol165</t>
  </si>
  <si>
    <t>4,219+28+4,656+1,315</t>
  </si>
  <si>
    <t>Pol166</t>
  </si>
  <si>
    <t>8,719*(19-7)</t>
  </si>
  <si>
    <t>Pol167</t>
  </si>
  <si>
    <t>4,656+1,315</t>
  </si>
  <si>
    <t>Pol168</t>
  </si>
  <si>
    <t>5,971*(19-7)</t>
  </si>
  <si>
    <t>Pol169</t>
  </si>
  <si>
    <t>5,971*2</t>
  </si>
  <si>
    <t>SO 05.7 - Propustek ev. km 86,592</t>
  </si>
  <si>
    <t>Pol170</t>
  </si>
  <si>
    <t>13*5,2+13*6</t>
  </si>
  <si>
    <t>Pol171</t>
  </si>
  <si>
    <t>3,0*1,8+1,5*1,8</t>
  </si>
  <si>
    <t>Pol172</t>
  </si>
  <si>
    <t>4*24</t>
  </si>
  <si>
    <t>Pol173</t>
  </si>
  <si>
    <t>"odkop v okolí vtoku a výtoku" 3*1*0,5*2+1,5*1*0,5*4+2*3/2*1/2*4</t>
  </si>
  <si>
    <t>Pol174</t>
  </si>
  <si>
    <t>12*2</t>
  </si>
  <si>
    <t>Pol175</t>
  </si>
  <si>
    <t>4*12</t>
  </si>
  <si>
    <t>Pol176</t>
  </si>
  <si>
    <t>1*(1+0,6+1)+1,7*(1+0,6+1)</t>
  </si>
  <si>
    <t>Pol177</t>
  </si>
  <si>
    <t>10*5,2+10*6</t>
  </si>
  <si>
    <t>Pol178</t>
  </si>
  <si>
    <t>112*0,035</t>
  </si>
  <si>
    <t>Pol179</t>
  </si>
  <si>
    <t>112*0,15*1,8</t>
  </si>
  <si>
    <t>Pol180</t>
  </si>
  <si>
    <t>0,15*(0,7+0,7+0,975+0,43+0,42+0,975+0,43+0,42)*0,5+0,3*(1,0+0,6+1,0)*0,8*2</t>
  </si>
  <si>
    <t>Pol181</t>
  </si>
  <si>
    <t>(0,7+0,7+0,975+0,43+0,42+0,975+0,43+0,42)*0,5*2+(1,0+0,6+1,0)*0,8*2*2</t>
  </si>
  <si>
    <t>Pol182</t>
  </si>
  <si>
    <t>1,627*100/1000</t>
  </si>
  <si>
    <t>Pol183</t>
  </si>
  <si>
    <t>(1+0,6+1)*(0,7+0,975+0,43+0,42)</t>
  </si>
  <si>
    <t>Pol184</t>
  </si>
  <si>
    <t>"Zatmelení spojů trub" 2*0,6*3,14</t>
  </si>
  <si>
    <t>Pol185</t>
  </si>
  <si>
    <t>14+11</t>
  </si>
  <si>
    <t>Pol186</t>
  </si>
  <si>
    <t>(2,4*1,4+2,39*1,29-3,14*0,3*0,3*2)+(0,25+0,5)*(2,4+2,39)</t>
  </si>
  <si>
    <t>Pol187</t>
  </si>
  <si>
    <t>3,14*0,6*6,08</t>
  </si>
  <si>
    <t>Pol188</t>
  </si>
  <si>
    <t>(2,4*1,4+2,39*1,29-3,14*0,3*0,3*2)*0,5+(0,25+0,5)*(2,4+2,39)*0,8+3,14*0,6*6,08*0,1</t>
  </si>
  <si>
    <t>Pol189</t>
  </si>
  <si>
    <t>(2,4*1,4+2,39*1,29-3,14*0,3*0,3*2)+(0,25+0,5)*(2,4+2,39)+3,14*0,6*6,08</t>
  </si>
  <si>
    <t>Pol190</t>
  </si>
  <si>
    <t>(2,4*1,4+2,39*1,29-3,14*0,3*0,3*2)*0,25+(0,25+0,5)*(2,4+2,39)*0,4+3,14*0,6*6,08*0,05</t>
  </si>
  <si>
    <t>Pol191</t>
  </si>
  <si>
    <t>4,747+5,063</t>
  </si>
  <si>
    <t>Pol192</t>
  </si>
  <si>
    <t>4,747+24</t>
  </si>
  <si>
    <t>Pol193</t>
  </si>
  <si>
    <t>5,063*(16-7)</t>
  </si>
  <si>
    <t>Pol194</t>
  </si>
  <si>
    <t>4,85*(16-7)</t>
  </si>
  <si>
    <t>Pol195</t>
  </si>
  <si>
    <t>4,85*2</t>
  </si>
  <si>
    <t>SO 05.8 - Propustek ev. km 86,958</t>
  </si>
  <si>
    <t>Pol196</t>
  </si>
  <si>
    <t>15*3,5+15*5</t>
  </si>
  <si>
    <t>Pol197</t>
  </si>
  <si>
    <t>"odkop v okolí vtoku a výtoku" 5*1*0,5*2+1,5*1*0,5*4+2,5*3/2*1/2*4</t>
  </si>
  <si>
    <t>Pol198</t>
  </si>
  <si>
    <t>15,5*2</t>
  </si>
  <si>
    <t>Pol199</t>
  </si>
  <si>
    <t>4*15,5</t>
  </si>
  <si>
    <t>Pol200</t>
  </si>
  <si>
    <t>"odkop v okolí vtoku a výtoku" 2,5*3/2*1/2*4</t>
  </si>
  <si>
    <t>Pol201</t>
  </si>
  <si>
    <t>7,5*2</t>
  </si>
  <si>
    <t>Pol202</t>
  </si>
  <si>
    <t>12*3,5+12*5</t>
  </si>
  <si>
    <t>Pol203</t>
  </si>
  <si>
    <t>102*0,035</t>
  </si>
  <si>
    <t>Pol204</t>
  </si>
  <si>
    <t>102*0,15*1,8</t>
  </si>
  <si>
    <t>317321118R</t>
  </si>
  <si>
    <t>Mostní římsy malého rozsahu ze ŽB C 30/37</t>
  </si>
  <si>
    <t>Pol205</t>
  </si>
  <si>
    <t>3,7*0,5*0,3*2</t>
  </si>
  <si>
    <t>317353121</t>
  </si>
  <si>
    <t>Bednění mostních říms všech tvarů - zřízení</t>
  </si>
  <si>
    <t>Pol206</t>
  </si>
  <si>
    <t>3,7*0,3*4+3,7*0,1*2+0,5*0,3*4</t>
  </si>
  <si>
    <t>317353221</t>
  </si>
  <si>
    <t>Bednění mostních říms všech tvarů - odstranění</t>
  </si>
  <si>
    <t>317361116</t>
  </si>
  <si>
    <t>Výztuž mostních říms z betonářské oceli 10 505</t>
  </si>
  <si>
    <t>Pol207</t>
  </si>
  <si>
    <t>1,11*175/1000</t>
  </si>
  <si>
    <t>Pol208</t>
  </si>
  <si>
    <t>1,2*(1+0,6+1)+1,35*(1+0,6+1)</t>
  </si>
  <si>
    <t>Pol209</t>
  </si>
  <si>
    <t>(3,70*1,53+3,7*1,53-3,14*0,4*0,4*2)</t>
  </si>
  <si>
    <t>Pol210</t>
  </si>
  <si>
    <t>3,14*0,8*6,16</t>
  </si>
  <si>
    <t>Pol211</t>
  </si>
  <si>
    <t>(3,70*1,53+3,7*1,53-3,14*0,4*0,4*2)*0,5+3,14*0,8*6,16*0,1</t>
  </si>
  <si>
    <t>Pol212</t>
  </si>
  <si>
    <t>(3,70*1,53+3,7*1,53-3,14*0,4*0,4*2)+3,14*0,8*6,16</t>
  </si>
  <si>
    <t>Pol213</t>
  </si>
  <si>
    <t>(3,70*1,53+3,7*1,53-3,14*0,4*0,4*2)*0,25+3,14*0,8*6,16*0,05</t>
  </si>
  <si>
    <t>Pol214</t>
  </si>
  <si>
    <t>12*2*2*0,37</t>
  </si>
  <si>
    <t>Pol215</t>
  </si>
  <si>
    <t>12*2*2*2,47/1000</t>
  </si>
  <si>
    <t>Pol216</t>
  </si>
  <si>
    <t>3,164+3,375+7,8</t>
  </si>
  <si>
    <t>Pol217</t>
  </si>
  <si>
    <t>3,164+31+0,795</t>
  </si>
  <si>
    <t>Pol218</t>
  </si>
  <si>
    <t>14,339*(15-7)</t>
  </si>
  <si>
    <t>Pol219</t>
  </si>
  <si>
    <t>4,656+0,795</t>
  </si>
  <si>
    <t>Pol220</t>
  </si>
  <si>
    <t>5,451*(15-7)</t>
  </si>
  <si>
    <t>Pol221</t>
  </si>
  <si>
    <t>5,451*2</t>
  </si>
  <si>
    <t>Pol222</t>
  </si>
  <si>
    <t>(3,70*1,53+3,7*1,53-3,14*0,4*0,4*2)+(3,7*0,3*4+3,7*0,1*2+0,5*0,3*4+3,7*0,5*2)</t>
  </si>
  <si>
    <t>SO 05.9 - Propustek ev. km 88,406</t>
  </si>
  <si>
    <t>Pol223</t>
  </si>
  <si>
    <t>2*2+1,5*1,8</t>
  </si>
  <si>
    <t>Pol224</t>
  </si>
  <si>
    <t>"odkop v okolí vtoku a výtoku" 5*1*0,5*2+2,5*3/2*1/2*4</t>
  </si>
  <si>
    <t>Pol225</t>
  </si>
  <si>
    <t>12,5*2</t>
  </si>
  <si>
    <t>Pol226</t>
  </si>
  <si>
    <t>6*12,5</t>
  </si>
  <si>
    <t>Pol227</t>
  </si>
  <si>
    <t>"odkop v okolí vtoku a výtoku" 2,5*3*1*4</t>
  </si>
  <si>
    <t>Pol228</t>
  </si>
  <si>
    <t>30*2</t>
  </si>
  <si>
    <t>Pol229</t>
  </si>
  <si>
    <t>12*4+12*4</t>
  </si>
  <si>
    <t>Pol230</t>
  </si>
  <si>
    <t>96*0,035</t>
  </si>
  <si>
    <t>Pol232</t>
  </si>
  <si>
    <t>96*0,15*1,8</t>
  </si>
  <si>
    <t>281811213R</t>
  </si>
  <si>
    <t>Trubky pro injektování nízkotlaké s vytažením trubek l do 1,5 m D trubek do 300 mm</t>
  </si>
  <si>
    <t>312351311</t>
  </si>
  <si>
    <t>Zřízení jednostranného bednění výplňových nadzákladových zdí</t>
  </si>
  <si>
    <t>Pol233</t>
  </si>
  <si>
    <t>(0,45*0,4+0,4*0,4)*2</t>
  </si>
  <si>
    <t>312351312</t>
  </si>
  <si>
    <t>Odstranění jednostrannéhobednění výplňových nadzákladových zdí</t>
  </si>
  <si>
    <t>359310242R</t>
  </si>
  <si>
    <t>Výplň stávajícího propustku prostým betonem SCC 25/30</t>
  </si>
  <si>
    <t>Pol234</t>
  </si>
  <si>
    <t>9,6*0,4*0,45</t>
  </si>
  <si>
    <t>Pol235</t>
  </si>
  <si>
    <t>938902421</t>
  </si>
  <si>
    <t>Čištění propustků strojně tlakovou vodou D do 500 mm při tl nánosu do 50% DN</t>
  </si>
  <si>
    <t>Pol236</t>
  </si>
  <si>
    <t>3,926+4,188</t>
  </si>
  <si>
    <t>Pol237</t>
  </si>
  <si>
    <t>3,926+25</t>
  </si>
  <si>
    <t>Pol238</t>
  </si>
  <si>
    <t>8,114*(18-7)</t>
  </si>
  <si>
    <t>Pol239</t>
  </si>
  <si>
    <t>11,64+1,299</t>
  </si>
  <si>
    <t>Pol240</t>
  </si>
  <si>
    <t>12,939*(16-7)</t>
  </si>
  <si>
    <t>Pol241</t>
  </si>
  <si>
    <t>12,939*2</t>
  </si>
  <si>
    <t>SO 06 - VRN</t>
  </si>
  <si>
    <t>011403000</t>
  </si>
  <si>
    <t>Průzkum výskytu škodlivin kontaminace kameniva ropnými látkami</t>
  </si>
  <si>
    <t>kpl.</t>
  </si>
  <si>
    <t>011002000</t>
  </si>
  <si>
    <t>Průzkumné práce pro opravy - vytyčení inženýrských sítí</t>
  </si>
  <si>
    <t>012002000</t>
  </si>
  <si>
    <t>Geodetické práce</t>
  </si>
  <si>
    <t>013002000</t>
  </si>
  <si>
    <t>Projektové práce - DSP</t>
  </si>
  <si>
    <t>030001000</t>
  </si>
  <si>
    <t>Zařízení a vybavení staveniště</t>
  </si>
  <si>
    <t>040001000</t>
  </si>
  <si>
    <t>Inženýrská činnost</t>
  </si>
  <si>
    <t>032104001</t>
  </si>
  <si>
    <t>Územní vlivy práce na těžce přístupných místech</t>
  </si>
  <si>
    <t>011101001</t>
  </si>
  <si>
    <t>Finanční náklady pojistné</t>
  </si>
  <si>
    <t>072002011</t>
  </si>
  <si>
    <t>Výluka silničního provozu se zajištěním objížďky</t>
  </si>
  <si>
    <t>Materiál dodávaný OŘ - Nevyplňovat</t>
  </si>
  <si>
    <t>5956213035</t>
  </si>
  <si>
    <t>Pražec betonový příčný vystrojený  užitý SB5, vč. svěrek T5 a T6</t>
  </si>
  <si>
    <t>5957201010</t>
  </si>
  <si>
    <t>Kolejnice užité tv. S49</t>
  </si>
  <si>
    <t>5963207020</t>
  </si>
  <si>
    <t>Nástupištní díly podložka užitá pod tvárnici Tischer</t>
  </si>
  <si>
    <t>5963207025</t>
  </si>
  <si>
    <t>Nástupištní díly tvárnice užitá Tischer B</t>
  </si>
  <si>
    <t>5963207040</t>
  </si>
  <si>
    <t>Nástupištní díly konzolová deska užitá K 150</t>
  </si>
  <si>
    <t>5956140030</t>
  </si>
  <si>
    <t>Pražec betonový příčný vystrojený včetně kompletů tv. B 91S/2 (S)</t>
  </si>
  <si>
    <t>5956213065</t>
  </si>
  <si>
    <t>Pražec betonový příčný vystrojený užitý tv. SB 8 P</t>
  </si>
  <si>
    <t>5957104025</t>
  </si>
  <si>
    <t>Kolejnicové pásy třídy R260 tv. 49 E1 délky 75 metrů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</si>
</sst>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2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14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left"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28" fillId="0" borderId="0" xfId="0" applyNumberFormat="1" applyFont="1" applyAlignment="1">
      <alignment vertical="center"/>
    </xf>
    <xf numFmtId="0" fontId="17" fillId="0" borderId="22" xfId="0" applyFont="1" applyBorder="1" applyAlignment="1" applyProtection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167" fontId="17" fillId="0" borderId="22" xfId="0" applyNumberFormat="1" applyFont="1" applyBorder="1" applyAlignment="1" applyProtection="1">
      <alignment vertical="center"/>
      <protection/>
    </xf>
    <xf numFmtId="4" fontId="17" fillId="2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18" fillId="2" borderId="14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166" fontId="18" fillId="0" borderId="1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2" borderId="19" xfId="0" applyFont="1" applyFill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18" fillId="0" borderId="20" xfId="0" applyNumberFormat="1" applyFont="1" applyBorder="1" applyAlignment="1" applyProtection="1">
      <alignment vertical="center"/>
      <protection/>
    </xf>
    <xf numFmtId="166" fontId="18" fillId="0" borderId="21" xfId="0" applyNumberFormat="1" applyFont="1" applyBorder="1" applyAlignment="1" applyProtection="1">
      <alignment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30" fillId="0" borderId="22" xfId="0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29" fillId="2" borderId="19" xfId="0" applyFont="1" applyFill="1" applyBorder="1" applyAlignment="1" applyProtection="1">
      <alignment horizontal="left" vertical="center"/>
      <protection locked="0"/>
    </xf>
    <xf numFmtId="0" fontId="29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0" t="s">
        <v>0</v>
      </c>
      <c r="AZ1" s="10" t="s">
        <v>1</v>
      </c>
      <c r="BA1" s="10" t="s">
        <v>2</v>
      </c>
      <c r="BB1" s="10" t="s">
        <v>3</v>
      </c>
      <c r="BT1" s="10" t="s">
        <v>4</v>
      </c>
      <c r="BU1" s="10" t="s">
        <v>4</v>
      </c>
      <c r="BV1" s="10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1" t="s">
        <v>6</v>
      </c>
      <c r="BT2" s="11" t="s">
        <v>7</v>
      </c>
    </row>
    <row r="3" spans="2:72" s="1" customFormat="1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pans="2:71" s="1" customFormat="1" ht="24.95" customHeight="1">
      <c r="B4" s="15"/>
      <c r="C4" s="16"/>
      <c r="D4" s="17" t="s">
        <v>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4"/>
      <c r="AS4" s="18" t="s">
        <v>10</v>
      </c>
      <c r="BE4" s="19" t="s">
        <v>11</v>
      </c>
      <c r="BS4" s="11" t="s">
        <v>12</v>
      </c>
    </row>
    <row r="5" spans="2:71" s="1" customFormat="1" ht="12" customHeight="1">
      <c r="B5" s="15"/>
      <c r="C5" s="16"/>
      <c r="D5" s="20" t="s">
        <v>13</v>
      </c>
      <c r="E5" s="16"/>
      <c r="F5" s="16"/>
      <c r="G5" s="16"/>
      <c r="H5" s="16"/>
      <c r="I5" s="16"/>
      <c r="J5" s="16"/>
      <c r="K5" s="21" t="s">
        <v>14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4"/>
      <c r="BE5" s="22" t="s">
        <v>15</v>
      </c>
      <c r="BS5" s="11" t="s">
        <v>6</v>
      </c>
    </row>
    <row r="6" spans="2:71" s="1" customFormat="1" ht="36.95" customHeight="1">
      <c r="B6" s="15"/>
      <c r="C6" s="16"/>
      <c r="D6" s="23" t="s">
        <v>16</v>
      </c>
      <c r="E6" s="16"/>
      <c r="F6" s="16"/>
      <c r="G6" s="16"/>
      <c r="H6" s="16"/>
      <c r="I6" s="16"/>
      <c r="J6" s="16"/>
      <c r="K6" s="24" t="s">
        <v>17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4"/>
      <c r="BE6" s="25"/>
      <c r="BS6" s="11" t="s">
        <v>6</v>
      </c>
    </row>
    <row r="7" spans="2:71" s="1" customFormat="1" ht="12" customHeight="1">
      <c r="B7" s="15"/>
      <c r="C7" s="16"/>
      <c r="D7" s="26" t="s">
        <v>18</v>
      </c>
      <c r="E7" s="16"/>
      <c r="F7" s="16"/>
      <c r="G7" s="16"/>
      <c r="H7" s="16"/>
      <c r="I7" s="16"/>
      <c r="J7" s="16"/>
      <c r="K7" s="21" t="s">
        <v>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19</v>
      </c>
      <c r="AL7" s="16"/>
      <c r="AM7" s="16"/>
      <c r="AN7" s="21" t="s">
        <v>1</v>
      </c>
      <c r="AO7" s="16"/>
      <c r="AP7" s="16"/>
      <c r="AQ7" s="16"/>
      <c r="AR7" s="14"/>
      <c r="BE7" s="25"/>
      <c r="BS7" s="11" t="s">
        <v>6</v>
      </c>
    </row>
    <row r="8" spans="2:71" s="1" customFormat="1" ht="12" customHeight="1">
      <c r="B8" s="15"/>
      <c r="C8" s="16"/>
      <c r="D8" s="26" t="s">
        <v>20</v>
      </c>
      <c r="E8" s="16"/>
      <c r="F8" s="16"/>
      <c r="G8" s="16"/>
      <c r="H8" s="16"/>
      <c r="I8" s="16"/>
      <c r="J8" s="16"/>
      <c r="K8" s="21" t="s">
        <v>21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22</v>
      </c>
      <c r="AL8" s="16"/>
      <c r="AM8" s="16"/>
      <c r="AN8" s="27" t="s">
        <v>23</v>
      </c>
      <c r="AO8" s="16"/>
      <c r="AP8" s="16"/>
      <c r="AQ8" s="16"/>
      <c r="AR8" s="14"/>
      <c r="BE8" s="25"/>
      <c r="BS8" s="11" t="s">
        <v>6</v>
      </c>
    </row>
    <row r="9" spans="2:71" s="1" customFormat="1" ht="14.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4"/>
      <c r="BE9" s="25"/>
      <c r="BS9" s="11" t="s">
        <v>6</v>
      </c>
    </row>
    <row r="10" spans="2:71" s="1" customFormat="1" ht="12" customHeight="1">
      <c r="B10" s="15"/>
      <c r="C10" s="16"/>
      <c r="D10" s="26" t="s">
        <v>24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25</v>
      </c>
      <c r="AL10" s="16"/>
      <c r="AM10" s="16"/>
      <c r="AN10" s="21" t="s">
        <v>1</v>
      </c>
      <c r="AO10" s="16"/>
      <c r="AP10" s="16"/>
      <c r="AQ10" s="16"/>
      <c r="AR10" s="14"/>
      <c r="BE10" s="25"/>
      <c r="BS10" s="11" t="s">
        <v>6</v>
      </c>
    </row>
    <row r="11" spans="2:71" s="1" customFormat="1" ht="18.45" customHeight="1">
      <c r="B11" s="15"/>
      <c r="C11" s="16"/>
      <c r="D11" s="16"/>
      <c r="E11" s="21" t="s">
        <v>21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26</v>
      </c>
      <c r="AL11" s="16"/>
      <c r="AM11" s="16"/>
      <c r="AN11" s="21" t="s">
        <v>1</v>
      </c>
      <c r="AO11" s="16"/>
      <c r="AP11" s="16"/>
      <c r="AQ11" s="16"/>
      <c r="AR11" s="14"/>
      <c r="BE11" s="25"/>
      <c r="BS11" s="11" t="s">
        <v>6</v>
      </c>
    </row>
    <row r="12" spans="2:71" s="1" customFormat="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4"/>
      <c r="BE12" s="25"/>
      <c r="BS12" s="11" t="s">
        <v>6</v>
      </c>
    </row>
    <row r="13" spans="2:71" s="1" customFormat="1" ht="12" customHeight="1">
      <c r="B13" s="15"/>
      <c r="C13" s="16"/>
      <c r="D13" s="26" t="s">
        <v>27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25</v>
      </c>
      <c r="AL13" s="16"/>
      <c r="AM13" s="16"/>
      <c r="AN13" s="28" t="s">
        <v>28</v>
      </c>
      <c r="AO13" s="16"/>
      <c r="AP13" s="16"/>
      <c r="AQ13" s="16"/>
      <c r="AR13" s="14"/>
      <c r="BE13" s="25"/>
      <c r="BS13" s="11" t="s">
        <v>6</v>
      </c>
    </row>
    <row r="14" spans="2:71" ht="12">
      <c r="B14" s="15"/>
      <c r="C14" s="16"/>
      <c r="D14" s="16"/>
      <c r="E14" s="28" t="s">
        <v>28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6" t="s">
        <v>26</v>
      </c>
      <c r="AL14" s="16"/>
      <c r="AM14" s="16"/>
      <c r="AN14" s="28" t="s">
        <v>28</v>
      </c>
      <c r="AO14" s="16"/>
      <c r="AP14" s="16"/>
      <c r="AQ14" s="16"/>
      <c r="AR14" s="14"/>
      <c r="BE14" s="25"/>
      <c r="BS14" s="11" t="s">
        <v>6</v>
      </c>
    </row>
    <row r="15" spans="2:71" s="1" customFormat="1" ht="6.9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4"/>
      <c r="BE15" s="25"/>
      <c r="BS15" s="11" t="s">
        <v>4</v>
      </c>
    </row>
    <row r="16" spans="2:71" s="1" customFormat="1" ht="12" customHeight="1">
      <c r="B16" s="15"/>
      <c r="C16" s="16"/>
      <c r="D16" s="26" t="s">
        <v>29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25</v>
      </c>
      <c r="AL16" s="16"/>
      <c r="AM16" s="16"/>
      <c r="AN16" s="21" t="s">
        <v>1</v>
      </c>
      <c r="AO16" s="16"/>
      <c r="AP16" s="16"/>
      <c r="AQ16" s="16"/>
      <c r="AR16" s="14"/>
      <c r="BE16" s="25"/>
      <c r="BS16" s="11" t="s">
        <v>4</v>
      </c>
    </row>
    <row r="17" spans="2:71" s="1" customFormat="1" ht="18.45" customHeight="1">
      <c r="B17" s="15"/>
      <c r="C17" s="16"/>
      <c r="D17" s="16"/>
      <c r="E17" s="21" t="s">
        <v>21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26</v>
      </c>
      <c r="AL17" s="16"/>
      <c r="AM17" s="16"/>
      <c r="AN17" s="21" t="s">
        <v>1</v>
      </c>
      <c r="AO17" s="16"/>
      <c r="AP17" s="16"/>
      <c r="AQ17" s="16"/>
      <c r="AR17" s="14"/>
      <c r="BE17" s="25"/>
      <c r="BS17" s="11" t="s">
        <v>30</v>
      </c>
    </row>
    <row r="18" spans="2:71" s="1" customFormat="1" ht="6.9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/>
      <c r="BE18" s="25"/>
      <c r="BS18" s="11" t="s">
        <v>6</v>
      </c>
    </row>
    <row r="19" spans="2:71" s="1" customFormat="1" ht="12" customHeight="1">
      <c r="B19" s="15"/>
      <c r="C19" s="16"/>
      <c r="D19" s="26" t="s">
        <v>31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6" t="s">
        <v>25</v>
      </c>
      <c r="AL19" s="16"/>
      <c r="AM19" s="16"/>
      <c r="AN19" s="21" t="s">
        <v>1</v>
      </c>
      <c r="AO19" s="16"/>
      <c r="AP19" s="16"/>
      <c r="AQ19" s="16"/>
      <c r="AR19" s="14"/>
      <c r="BE19" s="25"/>
      <c r="BS19" s="11" t="s">
        <v>6</v>
      </c>
    </row>
    <row r="20" spans="2:71" s="1" customFormat="1" ht="18.45" customHeight="1">
      <c r="B20" s="15"/>
      <c r="C20" s="16"/>
      <c r="D20" s="16"/>
      <c r="E20" s="21" t="s">
        <v>21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6" t="s">
        <v>26</v>
      </c>
      <c r="AL20" s="16"/>
      <c r="AM20" s="16"/>
      <c r="AN20" s="21" t="s">
        <v>1</v>
      </c>
      <c r="AO20" s="16"/>
      <c r="AP20" s="16"/>
      <c r="AQ20" s="16"/>
      <c r="AR20" s="14"/>
      <c r="BE20" s="25"/>
      <c r="BS20" s="11" t="s">
        <v>30</v>
      </c>
    </row>
    <row r="21" spans="2:57" s="1" customFormat="1" ht="6.9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4"/>
      <c r="BE21" s="25"/>
    </row>
    <row r="22" spans="2:57" s="1" customFormat="1" ht="12" customHeight="1">
      <c r="B22" s="15"/>
      <c r="C22" s="16"/>
      <c r="D22" s="26" t="s">
        <v>32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4"/>
      <c r="BE22" s="25"/>
    </row>
    <row r="23" spans="2:57" s="1" customFormat="1" ht="16.5" customHeight="1">
      <c r="B23" s="15"/>
      <c r="C23" s="16"/>
      <c r="D23" s="16"/>
      <c r="E23" s="30" t="s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6"/>
      <c r="AP23" s="16"/>
      <c r="AQ23" s="16"/>
      <c r="AR23" s="14"/>
      <c r="BE23" s="25"/>
    </row>
    <row r="24" spans="2:57" s="1" customFormat="1" ht="6.9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4"/>
      <c r="BE24" s="25"/>
    </row>
    <row r="25" spans="2:57" s="1" customFormat="1" ht="6.95" customHeight="1">
      <c r="B25" s="15"/>
      <c r="C25" s="1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16"/>
      <c r="AQ25" s="16"/>
      <c r="AR25" s="14"/>
      <c r="BE25" s="25"/>
    </row>
    <row r="26" spans="1:57" s="2" customFormat="1" ht="25.9" customHeight="1">
      <c r="A26" s="32"/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ROUND(AG94,2)</f>
        <v>0</v>
      </c>
      <c r="AL26" s="36"/>
      <c r="AM26" s="36"/>
      <c r="AN26" s="36"/>
      <c r="AO26" s="36"/>
      <c r="AP26" s="34"/>
      <c r="AQ26" s="34"/>
      <c r="AR26" s="38"/>
      <c r="BE26" s="25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5"/>
    </row>
    <row r="28" spans="1:57" s="2" customFormat="1" ht="1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36</v>
      </c>
      <c r="AL28" s="39"/>
      <c r="AM28" s="39"/>
      <c r="AN28" s="39"/>
      <c r="AO28" s="39"/>
      <c r="AP28" s="34"/>
      <c r="AQ28" s="34"/>
      <c r="AR28" s="38"/>
      <c r="BE28" s="25"/>
    </row>
    <row r="29" spans="1:57" s="3" customFormat="1" ht="14.4" customHeight="1">
      <c r="A29" s="3"/>
      <c r="B29" s="40"/>
      <c r="C29" s="41"/>
      <c r="D29" s="26" t="s">
        <v>37</v>
      </c>
      <c r="E29" s="41"/>
      <c r="F29" s="26" t="s">
        <v>38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ROUND(AZ94,2)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ROUND(AV94,2)</f>
        <v>0</v>
      </c>
      <c r="AL29" s="41"/>
      <c r="AM29" s="41"/>
      <c r="AN29" s="41"/>
      <c r="AO29" s="41"/>
      <c r="AP29" s="41"/>
      <c r="AQ29" s="41"/>
      <c r="AR29" s="44"/>
      <c r="BE29" s="45"/>
    </row>
    <row r="30" spans="1:57" s="3" customFormat="1" ht="14.4" customHeight="1">
      <c r="A30" s="3"/>
      <c r="B30" s="40"/>
      <c r="C30" s="41"/>
      <c r="D30" s="41"/>
      <c r="E30" s="41"/>
      <c r="F30" s="26" t="s">
        <v>39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ROUND(BA94,2)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ROUND(AW94,2)</f>
        <v>0</v>
      </c>
      <c r="AL30" s="41"/>
      <c r="AM30" s="41"/>
      <c r="AN30" s="41"/>
      <c r="AO30" s="41"/>
      <c r="AP30" s="41"/>
      <c r="AQ30" s="41"/>
      <c r="AR30" s="44"/>
      <c r="BE30" s="45"/>
    </row>
    <row r="31" spans="1:57" s="3" customFormat="1" ht="14.4" customHeight="1" hidden="1">
      <c r="A31" s="3"/>
      <c r="B31" s="40"/>
      <c r="C31" s="41"/>
      <c r="D31" s="41"/>
      <c r="E31" s="41"/>
      <c r="F31" s="26" t="s">
        <v>40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ROUND(BB94,2)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45"/>
    </row>
    <row r="32" spans="1:57" s="3" customFormat="1" ht="14.4" customHeight="1" hidden="1">
      <c r="A32" s="3"/>
      <c r="B32" s="40"/>
      <c r="C32" s="41"/>
      <c r="D32" s="41"/>
      <c r="E32" s="41"/>
      <c r="F32" s="26" t="s">
        <v>41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ROUND(BC94,2)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45"/>
    </row>
    <row r="33" spans="1:57" s="3" customFormat="1" ht="14.4" customHeight="1" hidden="1">
      <c r="A33" s="3"/>
      <c r="B33" s="40"/>
      <c r="C33" s="41"/>
      <c r="D33" s="41"/>
      <c r="E33" s="41"/>
      <c r="F33" s="26" t="s">
        <v>42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ROUND(BD94,2)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45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5"/>
    </row>
    <row r="35" spans="1:57" s="2" customFormat="1" ht="25.9" customHeight="1">
      <c r="A35" s="32"/>
      <c r="B35" s="33"/>
      <c r="C35" s="46"/>
      <c r="D35" s="47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44</v>
      </c>
      <c r="U35" s="48"/>
      <c r="V35" s="48"/>
      <c r="W35" s="48"/>
      <c r="X35" s="50" t="s">
        <v>45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8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8"/>
      <c r="BE37" s="32"/>
    </row>
    <row r="38" spans="2:44" s="1" customFormat="1" ht="14.4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4"/>
    </row>
    <row r="39" spans="2:44" s="1" customFormat="1" ht="14.4" customHeight="1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4"/>
    </row>
    <row r="40" spans="2:44" s="1" customFormat="1" ht="14.4" customHeight="1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4"/>
    </row>
    <row r="41" spans="2:44" s="1" customFormat="1" ht="14.4" customHeight="1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4"/>
    </row>
    <row r="42" spans="2:44" s="1" customFormat="1" ht="14.4" customHeight="1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4"/>
    </row>
    <row r="43" spans="2:44" s="1" customFormat="1" ht="14.4" customHeight="1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4"/>
    </row>
    <row r="44" spans="2:44" s="1" customFormat="1" ht="14.4" customHeigh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4"/>
    </row>
    <row r="45" spans="2:44" s="1" customFormat="1" ht="14.4" customHeight="1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4"/>
    </row>
    <row r="46" spans="2:44" s="1" customFormat="1" ht="14.4" customHeight="1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4"/>
    </row>
    <row r="47" spans="2:44" s="1" customFormat="1" ht="14.4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4"/>
    </row>
    <row r="48" spans="2:44" s="1" customFormat="1" ht="14.4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4"/>
    </row>
    <row r="49" spans="2:44" s="2" customFormat="1" ht="14.4" customHeight="1">
      <c r="B49" s="53"/>
      <c r="C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P49" s="54"/>
      <c r="AQ49" s="54"/>
      <c r="AR49" s="57"/>
    </row>
    <row r="50" spans="2:44" ht="12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4"/>
    </row>
    <row r="51" spans="2:44" ht="12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4"/>
    </row>
    <row r="52" spans="2:44" ht="12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4"/>
    </row>
    <row r="53" spans="2:44" ht="12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4"/>
    </row>
    <row r="54" spans="2:44" ht="12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4"/>
    </row>
    <row r="55" spans="2:44" ht="12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4"/>
    </row>
    <row r="56" spans="2:44" ht="12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4"/>
    </row>
    <row r="57" spans="2:44" ht="12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4"/>
    </row>
    <row r="58" spans="2:44" ht="12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4"/>
    </row>
    <row r="59" spans="2:44" ht="12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4"/>
    </row>
    <row r="60" spans="1:57" s="2" customFormat="1" ht="12">
      <c r="A60" s="32"/>
      <c r="B60" s="33"/>
      <c r="C60" s="34"/>
      <c r="D60" s="58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8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8" t="s">
        <v>48</v>
      </c>
      <c r="AI60" s="36"/>
      <c r="AJ60" s="36"/>
      <c r="AK60" s="36"/>
      <c r="AL60" s="36"/>
      <c r="AM60" s="58" t="s">
        <v>49</v>
      </c>
      <c r="AN60" s="36"/>
      <c r="AO60" s="36"/>
      <c r="AP60" s="34"/>
      <c r="AQ60" s="34"/>
      <c r="AR60" s="38"/>
      <c r="BE60" s="32"/>
    </row>
    <row r="61" spans="2:44" ht="12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4"/>
    </row>
    <row r="62" spans="2:44" ht="12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4"/>
    </row>
    <row r="63" spans="2:44" ht="12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4"/>
    </row>
    <row r="64" spans="1:57" s="2" customFormat="1" ht="12">
      <c r="A64" s="32"/>
      <c r="B64" s="33"/>
      <c r="C64" s="34"/>
      <c r="D64" s="55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5" t="s">
        <v>51</v>
      </c>
      <c r="AI64" s="59"/>
      <c r="AJ64" s="59"/>
      <c r="AK64" s="59"/>
      <c r="AL64" s="59"/>
      <c r="AM64" s="59"/>
      <c r="AN64" s="59"/>
      <c r="AO64" s="59"/>
      <c r="AP64" s="34"/>
      <c r="AQ64" s="34"/>
      <c r="AR64" s="38"/>
      <c r="BE64" s="32"/>
    </row>
    <row r="65" spans="2:44" ht="12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4"/>
    </row>
    <row r="66" spans="2:44" ht="12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4"/>
    </row>
    <row r="67" spans="2:44" ht="12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4"/>
    </row>
    <row r="68" spans="2:44" ht="12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4"/>
    </row>
    <row r="69" spans="2:44" ht="12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4"/>
    </row>
    <row r="70" spans="2:44" ht="12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4"/>
    </row>
    <row r="71" spans="2:44" ht="12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4"/>
    </row>
    <row r="72" spans="2:44" ht="12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4"/>
    </row>
    <row r="73" spans="2:44" ht="12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4"/>
    </row>
    <row r="74" spans="2:44" ht="12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4"/>
    </row>
    <row r="75" spans="1:57" s="2" customFormat="1" ht="12">
      <c r="A75" s="32"/>
      <c r="B75" s="33"/>
      <c r="C75" s="34"/>
      <c r="D75" s="58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8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8" t="s">
        <v>48</v>
      </c>
      <c r="AI75" s="36"/>
      <c r="AJ75" s="36"/>
      <c r="AK75" s="36"/>
      <c r="AL75" s="36"/>
      <c r="AM75" s="58" t="s">
        <v>49</v>
      </c>
      <c r="AN75" s="36"/>
      <c r="AO75" s="36"/>
      <c r="AP75" s="34"/>
      <c r="AQ75" s="34"/>
      <c r="AR75" s="38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8"/>
      <c r="BE76" s="32"/>
    </row>
    <row r="77" spans="1:57" s="2" customFormat="1" ht="6.95" customHeight="1">
      <c r="A77" s="32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8"/>
      <c r="BE77" s="32"/>
    </row>
    <row r="81" spans="1:57" s="2" customFormat="1" ht="6.95" customHeight="1">
      <c r="A81" s="32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8"/>
      <c r="BE81" s="32"/>
    </row>
    <row r="82" spans="1:57" s="2" customFormat="1" ht="24.95" customHeight="1">
      <c r="A82" s="32"/>
      <c r="B82" s="33"/>
      <c r="C82" s="17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8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8"/>
      <c r="BE83" s="32"/>
    </row>
    <row r="84" spans="1:57" s="4" customFormat="1" ht="12" customHeight="1">
      <c r="A84" s="4"/>
      <c r="B84" s="64"/>
      <c r="C84" s="26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64019158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  <c r="BE84" s="4"/>
    </row>
    <row r="85" spans="1:57" s="5" customFormat="1" ht="36.95" customHeight="1">
      <c r="A85" s="5"/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Oprava trati v úseku Letohrad - Litice nad Orlicí VV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  <c r="BE85" s="5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8"/>
      <c r="BE86" s="32"/>
    </row>
    <row r="87" spans="1:57" s="2" customFormat="1" ht="12" customHeight="1">
      <c r="A87" s="32"/>
      <c r="B87" s="33"/>
      <c r="C87" s="26" t="s">
        <v>20</v>
      </c>
      <c r="D87" s="34"/>
      <c r="E87" s="34"/>
      <c r="F87" s="34"/>
      <c r="G87" s="34"/>
      <c r="H87" s="34"/>
      <c r="I87" s="34"/>
      <c r="J87" s="34"/>
      <c r="K87" s="34"/>
      <c r="L87" s="72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6" t="s">
        <v>22</v>
      </c>
      <c r="AJ87" s="34"/>
      <c r="AK87" s="34"/>
      <c r="AL87" s="34"/>
      <c r="AM87" s="73" t="str">
        <f>IF(AN8="","",AN8)</f>
        <v>25. 10. 2019</v>
      </c>
      <c r="AN87" s="73"/>
      <c r="AO87" s="34"/>
      <c r="AP87" s="34"/>
      <c r="AQ87" s="34"/>
      <c r="AR87" s="38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8"/>
      <c r="BE88" s="32"/>
    </row>
    <row r="89" spans="1:57" s="2" customFormat="1" ht="15.15" customHeight="1">
      <c r="A89" s="32"/>
      <c r="B89" s="33"/>
      <c r="C89" s="26" t="s">
        <v>24</v>
      </c>
      <c r="D89" s="34"/>
      <c r="E89" s="34"/>
      <c r="F89" s="34"/>
      <c r="G89" s="34"/>
      <c r="H89" s="34"/>
      <c r="I89" s="34"/>
      <c r="J89" s="34"/>
      <c r="K89" s="34"/>
      <c r="L89" s="65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6" t="s">
        <v>29</v>
      </c>
      <c r="AJ89" s="34"/>
      <c r="AK89" s="34"/>
      <c r="AL89" s="34"/>
      <c r="AM89" s="74" t="str">
        <f>IF(E17="","",E17)</f>
        <v xml:space="preserve"> </v>
      </c>
      <c r="AN89" s="65"/>
      <c r="AO89" s="65"/>
      <c r="AP89" s="65"/>
      <c r="AQ89" s="34"/>
      <c r="AR89" s="38"/>
      <c r="AS89" s="75" t="s">
        <v>53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  <c r="BE89" s="32"/>
    </row>
    <row r="90" spans="1:57" s="2" customFormat="1" ht="15.15" customHeight="1">
      <c r="A90" s="32"/>
      <c r="B90" s="33"/>
      <c r="C90" s="26" t="s">
        <v>27</v>
      </c>
      <c r="D90" s="34"/>
      <c r="E90" s="34"/>
      <c r="F90" s="34"/>
      <c r="G90" s="34"/>
      <c r="H90" s="34"/>
      <c r="I90" s="34"/>
      <c r="J90" s="34"/>
      <c r="K90" s="34"/>
      <c r="L90" s="65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6" t="s">
        <v>31</v>
      </c>
      <c r="AJ90" s="34"/>
      <c r="AK90" s="34"/>
      <c r="AL90" s="34"/>
      <c r="AM90" s="74" t="str">
        <f>IF(E20="","",E20)</f>
        <v xml:space="preserve"> </v>
      </c>
      <c r="AN90" s="65"/>
      <c r="AO90" s="65"/>
      <c r="AP90" s="65"/>
      <c r="AQ90" s="34"/>
      <c r="AR90" s="38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  <c r="BE90" s="32"/>
    </row>
    <row r="91" spans="1:57" s="2" customFormat="1" ht="10.8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8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  <c r="BE91" s="32"/>
    </row>
    <row r="92" spans="1:57" s="2" customFormat="1" ht="29.25" customHeight="1">
      <c r="A92" s="32"/>
      <c r="B92" s="33"/>
      <c r="C92" s="87" t="s">
        <v>54</v>
      </c>
      <c r="D92" s="88"/>
      <c r="E92" s="88"/>
      <c r="F92" s="88"/>
      <c r="G92" s="88"/>
      <c r="H92" s="89"/>
      <c r="I92" s="90" t="s">
        <v>55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56</v>
      </c>
      <c r="AH92" s="88"/>
      <c r="AI92" s="88"/>
      <c r="AJ92" s="88"/>
      <c r="AK92" s="88"/>
      <c r="AL92" s="88"/>
      <c r="AM92" s="88"/>
      <c r="AN92" s="90" t="s">
        <v>57</v>
      </c>
      <c r="AO92" s="88"/>
      <c r="AP92" s="92"/>
      <c r="AQ92" s="93" t="s">
        <v>58</v>
      </c>
      <c r="AR92" s="38"/>
      <c r="AS92" s="94" t="s">
        <v>59</v>
      </c>
      <c r="AT92" s="95" t="s">
        <v>60</v>
      </c>
      <c r="AU92" s="95" t="s">
        <v>61</v>
      </c>
      <c r="AV92" s="95" t="s">
        <v>62</v>
      </c>
      <c r="AW92" s="95" t="s">
        <v>63</v>
      </c>
      <c r="AX92" s="95" t="s">
        <v>64</v>
      </c>
      <c r="AY92" s="95" t="s">
        <v>65</v>
      </c>
      <c r="AZ92" s="95" t="s">
        <v>66</v>
      </c>
      <c r="BA92" s="95" t="s">
        <v>67</v>
      </c>
      <c r="BB92" s="95" t="s">
        <v>68</v>
      </c>
      <c r="BC92" s="95" t="s">
        <v>69</v>
      </c>
      <c r="BD92" s="96" t="s">
        <v>70</v>
      </c>
      <c r="BE92" s="32"/>
    </row>
    <row r="93" spans="1:57" s="2" customFormat="1" ht="10.8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8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  <c r="BE93" s="32"/>
    </row>
    <row r="94" spans="1:90" s="6" customFormat="1" ht="32.4" customHeight="1">
      <c r="A94" s="6"/>
      <c r="B94" s="100"/>
      <c r="C94" s="101" t="s">
        <v>71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ROUND(SUM(AG95:AG111),2)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ROUND(SUM(AS95:AS111),2)</f>
        <v>0</v>
      </c>
      <c r="AT94" s="108">
        <f>ROUND(SUM(AV94:AW94),2)</f>
        <v>0</v>
      </c>
      <c r="AU94" s="109">
        <f>ROUND(SUM(AU95:AU111),5)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ROUND(SUM(AZ95:AZ111),2)</f>
        <v>0</v>
      </c>
      <c r="BA94" s="108">
        <f>ROUND(SUM(BA95:BA111),2)</f>
        <v>0</v>
      </c>
      <c r="BB94" s="108">
        <f>ROUND(SUM(BB95:BB111),2)</f>
        <v>0</v>
      </c>
      <c r="BC94" s="108">
        <f>ROUND(SUM(BC95:BC111),2)</f>
        <v>0</v>
      </c>
      <c r="BD94" s="110">
        <f>ROUND(SUM(BD95:BD111),2)</f>
        <v>0</v>
      </c>
      <c r="BE94" s="6"/>
      <c r="BS94" s="111" t="s">
        <v>72</v>
      </c>
      <c r="BT94" s="111" t="s">
        <v>73</v>
      </c>
      <c r="BU94" s="112" t="s">
        <v>74</v>
      </c>
      <c r="BV94" s="111" t="s">
        <v>75</v>
      </c>
      <c r="BW94" s="111" t="s">
        <v>5</v>
      </c>
      <c r="BX94" s="111" t="s">
        <v>76</v>
      </c>
      <c r="CL94" s="111" t="s">
        <v>1</v>
      </c>
    </row>
    <row r="95" spans="1:91" s="7" customFormat="1" ht="16.5" customHeight="1">
      <c r="A95" s="113" t="s">
        <v>77</v>
      </c>
      <c r="B95" s="114"/>
      <c r="C95" s="115"/>
      <c r="D95" s="116" t="s">
        <v>78</v>
      </c>
      <c r="E95" s="116"/>
      <c r="F95" s="116"/>
      <c r="G95" s="116"/>
      <c r="H95" s="116"/>
      <c r="I95" s="117"/>
      <c r="J95" s="116" t="s">
        <v>79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'PS 01 - Úpravy zabezpečov...'!J30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80</v>
      </c>
      <c r="AR95" s="120"/>
      <c r="AS95" s="121">
        <v>0</v>
      </c>
      <c r="AT95" s="122">
        <f>ROUND(SUM(AV95:AW95),2)</f>
        <v>0</v>
      </c>
      <c r="AU95" s="123">
        <f>'PS 01 - Úpravy zabezpečov...'!P116</f>
        <v>0</v>
      </c>
      <c r="AV95" s="122">
        <f>'PS 01 - Úpravy zabezpečov...'!J33</f>
        <v>0</v>
      </c>
      <c r="AW95" s="122">
        <f>'PS 01 - Úpravy zabezpečov...'!J34</f>
        <v>0</v>
      </c>
      <c r="AX95" s="122">
        <f>'PS 01 - Úpravy zabezpečov...'!J35</f>
        <v>0</v>
      </c>
      <c r="AY95" s="122">
        <f>'PS 01 - Úpravy zabezpečov...'!J36</f>
        <v>0</v>
      </c>
      <c r="AZ95" s="122">
        <f>'PS 01 - Úpravy zabezpečov...'!F33</f>
        <v>0</v>
      </c>
      <c r="BA95" s="122">
        <f>'PS 01 - Úpravy zabezpečov...'!F34</f>
        <v>0</v>
      </c>
      <c r="BB95" s="122">
        <f>'PS 01 - Úpravy zabezpečov...'!F35</f>
        <v>0</v>
      </c>
      <c r="BC95" s="122">
        <f>'PS 01 - Úpravy zabezpečov...'!F36</f>
        <v>0</v>
      </c>
      <c r="BD95" s="124">
        <f>'PS 01 - Úpravy zabezpečov...'!F37</f>
        <v>0</v>
      </c>
      <c r="BE95" s="7"/>
      <c r="BT95" s="125" t="s">
        <v>81</v>
      </c>
      <c r="BV95" s="125" t="s">
        <v>75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pans="1:91" s="7" customFormat="1" ht="27" customHeight="1">
      <c r="A96" s="113" t="s">
        <v>77</v>
      </c>
      <c r="B96" s="114"/>
      <c r="C96" s="115"/>
      <c r="D96" s="116" t="s">
        <v>84</v>
      </c>
      <c r="E96" s="116"/>
      <c r="F96" s="116"/>
      <c r="G96" s="116"/>
      <c r="H96" s="116"/>
      <c r="I96" s="117"/>
      <c r="J96" s="116" t="s">
        <v>85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'SO 01 - Oprava železniční...'!J30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80</v>
      </c>
      <c r="AR96" s="120"/>
      <c r="AS96" s="121">
        <v>0</v>
      </c>
      <c r="AT96" s="122">
        <f>ROUND(SUM(AV96:AW96),2)</f>
        <v>0</v>
      </c>
      <c r="AU96" s="123">
        <f>'SO 01 - Oprava železniční...'!P116</f>
        <v>0</v>
      </c>
      <c r="AV96" s="122">
        <f>'SO 01 - Oprava železniční...'!J33</f>
        <v>0</v>
      </c>
      <c r="AW96" s="122">
        <f>'SO 01 - Oprava železniční...'!J34</f>
        <v>0</v>
      </c>
      <c r="AX96" s="122">
        <f>'SO 01 - Oprava železniční...'!J35</f>
        <v>0</v>
      </c>
      <c r="AY96" s="122">
        <f>'SO 01 - Oprava železniční...'!J36</f>
        <v>0</v>
      </c>
      <c r="AZ96" s="122">
        <f>'SO 01 - Oprava železniční...'!F33</f>
        <v>0</v>
      </c>
      <c r="BA96" s="122">
        <f>'SO 01 - Oprava železniční...'!F34</f>
        <v>0</v>
      </c>
      <c r="BB96" s="122">
        <f>'SO 01 - Oprava železniční...'!F35</f>
        <v>0</v>
      </c>
      <c r="BC96" s="122">
        <f>'SO 01 - Oprava železniční...'!F36</f>
        <v>0</v>
      </c>
      <c r="BD96" s="124">
        <f>'SO 01 - Oprava železniční...'!F37</f>
        <v>0</v>
      </c>
      <c r="BE96" s="7"/>
      <c r="BT96" s="125" t="s">
        <v>81</v>
      </c>
      <c r="BV96" s="125" t="s">
        <v>75</v>
      </c>
      <c r="BW96" s="125" t="s">
        <v>86</v>
      </c>
      <c r="BX96" s="125" t="s">
        <v>5</v>
      </c>
      <c r="CL96" s="125" t="s">
        <v>1</v>
      </c>
      <c r="CM96" s="125" t="s">
        <v>83</v>
      </c>
    </row>
    <row r="97" spans="1:91" s="7" customFormat="1" ht="40.5" customHeight="1">
      <c r="A97" s="113" t="s">
        <v>77</v>
      </c>
      <c r="B97" s="114"/>
      <c r="C97" s="115"/>
      <c r="D97" s="116" t="s">
        <v>87</v>
      </c>
      <c r="E97" s="116"/>
      <c r="F97" s="116"/>
      <c r="G97" s="116"/>
      <c r="H97" s="116"/>
      <c r="I97" s="117"/>
      <c r="J97" s="116" t="s">
        <v>88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'SO 02 - Výměna výhybkovýc...'!J30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80</v>
      </c>
      <c r="AR97" s="120"/>
      <c r="AS97" s="121">
        <v>0</v>
      </c>
      <c r="AT97" s="122">
        <f>ROUND(SUM(AV97:AW97),2)</f>
        <v>0</v>
      </c>
      <c r="AU97" s="123">
        <f>'SO 02 - Výměna výhybkovýc...'!P116</f>
        <v>0</v>
      </c>
      <c r="AV97" s="122">
        <f>'SO 02 - Výměna výhybkovýc...'!J33</f>
        <v>0</v>
      </c>
      <c r="AW97" s="122">
        <f>'SO 02 - Výměna výhybkovýc...'!J34</f>
        <v>0</v>
      </c>
      <c r="AX97" s="122">
        <f>'SO 02 - Výměna výhybkovýc...'!J35</f>
        <v>0</v>
      </c>
      <c r="AY97" s="122">
        <f>'SO 02 - Výměna výhybkovýc...'!J36</f>
        <v>0</v>
      </c>
      <c r="AZ97" s="122">
        <f>'SO 02 - Výměna výhybkovýc...'!F33</f>
        <v>0</v>
      </c>
      <c r="BA97" s="122">
        <f>'SO 02 - Výměna výhybkovýc...'!F34</f>
        <v>0</v>
      </c>
      <c r="BB97" s="122">
        <f>'SO 02 - Výměna výhybkovýc...'!F35</f>
        <v>0</v>
      </c>
      <c r="BC97" s="122">
        <f>'SO 02 - Výměna výhybkovýc...'!F36</f>
        <v>0</v>
      </c>
      <c r="BD97" s="124">
        <f>'SO 02 - Výměna výhybkovýc...'!F37</f>
        <v>0</v>
      </c>
      <c r="BE97" s="7"/>
      <c r="BT97" s="125" t="s">
        <v>81</v>
      </c>
      <c r="BV97" s="125" t="s">
        <v>75</v>
      </c>
      <c r="BW97" s="125" t="s">
        <v>89</v>
      </c>
      <c r="BX97" s="125" t="s">
        <v>5</v>
      </c>
      <c r="CL97" s="125" t="s">
        <v>1</v>
      </c>
      <c r="CM97" s="125" t="s">
        <v>83</v>
      </c>
    </row>
    <row r="98" spans="1:91" s="7" customFormat="1" ht="40.5" customHeight="1">
      <c r="A98" s="113" t="s">
        <v>77</v>
      </c>
      <c r="B98" s="114"/>
      <c r="C98" s="115"/>
      <c r="D98" s="116" t="s">
        <v>90</v>
      </c>
      <c r="E98" s="116"/>
      <c r="F98" s="116"/>
      <c r="G98" s="116"/>
      <c r="H98" s="116"/>
      <c r="I98" s="117"/>
      <c r="J98" s="116" t="s">
        <v>91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8">
        <f>'SO 03 - Oprava železniční...'!J30</f>
        <v>0</v>
      </c>
      <c r="AH98" s="117"/>
      <c r="AI98" s="117"/>
      <c r="AJ98" s="117"/>
      <c r="AK98" s="117"/>
      <c r="AL98" s="117"/>
      <c r="AM98" s="117"/>
      <c r="AN98" s="118">
        <f>SUM(AG98,AT98)</f>
        <v>0</v>
      </c>
      <c r="AO98" s="117"/>
      <c r="AP98" s="117"/>
      <c r="AQ98" s="119" t="s">
        <v>80</v>
      </c>
      <c r="AR98" s="120"/>
      <c r="AS98" s="121">
        <v>0</v>
      </c>
      <c r="AT98" s="122">
        <f>ROUND(SUM(AV98:AW98),2)</f>
        <v>0</v>
      </c>
      <c r="AU98" s="123">
        <f>'SO 03 - Oprava železniční...'!P116</f>
        <v>0</v>
      </c>
      <c r="AV98" s="122">
        <f>'SO 03 - Oprava železniční...'!J33</f>
        <v>0</v>
      </c>
      <c r="AW98" s="122">
        <f>'SO 03 - Oprava železniční...'!J34</f>
        <v>0</v>
      </c>
      <c r="AX98" s="122">
        <f>'SO 03 - Oprava železniční...'!J35</f>
        <v>0</v>
      </c>
      <c r="AY98" s="122">
        <f>'SO 03 - Oprava železniční...'!J36</f>
        <v>0</v>
      </c>
      <c r="AZ98" s="122">
        <f>'SO 03 - Oprava železniční...'!F33</f>
        <v>0</v>
      </c>
      <c r="BA98" s="122">
        <f>'SO 03 - Oprava železniční...'!F34</f>
        <v>0</v>
      </c>
      <c r="BB98" s="122">
        <f>'SO 03 - Oprava železniční...'!F35</f>
        <v>0</v>
      </c>
      <c r="BC98" s="122">
        <f>'SO 03 - Oprava železniční...'!F36</f>
        <v>0</v>
      </c>
      <c r="BD98" s="124">
        <f>'SO 03 - Oprava železniční...'!F37</f>
        <v>0</v>
      </c>
      <c r="BE98" s="7"/>
      <c r="BT98" s="125" t="s">
        <v>81</v>
      </c>
      <c r="BV98" s="125" t="s">
        <v>75</v>
      </c>
      <c r="BW98" s="125" t="s">
        <v>92</v>
      </c>
      <c r="BX98" s="125" t="s">
        <v>5</v>
      </c>
      <c r="CL98" s="125" t="s">
        <v>1</v>
      </c>
      <c r="CM98" s="125" t="s">
        <v>83</v>
      </c>
    </row>
    <row r="99" spans="1:91" s="7" customFormat="1" ht="40.5" customHeight="1">
      <c r="A99" s="113" t="s">
        <v>77</v>
      </c>
      <c r="B99" s="114"/>
      <c r="C99" s="115"/>
      <c r="D99" s="116" t="s">
        <v>93</v>
      </c>
      <c r="E99" s="116"/>
      <c r="F99" s="116"/>
      <c r="G99" s="116"/>
      <c r="H99" s="116"/>
      <c r="I99" s="117"/>
      <c r="J99" s="116" t="s">
        <v>94</v>
      </c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8">
        <f>'SO 04 - Rekonstrukce přej...'!J30</f>
        <v>0</v>
      </c>
      <c r="AH99" s="117"/>
      <c r="AI99" s="117"/>
      <c r="AJ99" s="117"/>
      <c r="AK99" s="117"/>
      <c r="AL99" s="117"/>
      <c r="AM99" s="117"/>
      <c r="AN99" s="118">
        <f>SUM(AG99,AT99)</f>
        <v>0</v>
      </c>
      <c r="AO99" s="117"/>
      <c r="AP99" s="117"/>
      <c r="AQ99" s="119" t="s">
        <v>80</v>
      </c>
      <c r="AR99" s="120"/>
      <c r="AS99" s="121">
        <v>0</v>
      </c>
      <c r="AT99" s="122">
        <f>ROUND(SUM(AV99:AW99),2)</f>
        <v>0</v>
      </c>
      <c r="AU99" s="123">
        <f>'SO 04 - Rekonstrukce přej...'!P116</f>
        <v>0</v>
      </c>
      <c r="AV99" s="122">
        <f>'SO 04 - Rekonstrukce přej...'!J33</f>
        <v>0</v>
      </c>
      <c r="AW99" s="122">
        <f>'SO 04 - Rekonstrukce přej...'!J34</f>
        <v>0</v>
      </c>
      <c r="AX99" s="122">
        <f>'SO 04 - Rekonstrukce přej...'!J35</f>
        <v>0</v>
      </c>
      <c r="AY99" s="122">
        <f>'SO 04 - Rekonstrukce přej...'!J36</f>
        <v>0</v>
      </c>
      <c r="AZ99" s="122">
        <f>'SO 04 - Rekonstrukce přej...'!F33</f>
        <v>0</v>
      </c>
      <c r="BA99" s="122">
        <f>'SO 04 - Rekonstrukce přej...'!F34</f>
        <v>0</v>
      </c>
      <c r="BB99" s="122">
        <f>'SO 04 - Rekonstrukce přej...'!F35</f>
        <v>0</v>
      </c>
      <c r="BC99" s="122">
        <f>'SO 04 - Rekonstrukce přej...'!F36</f>
        <v>0</v>
      </c>
      <c r="BD99" s="124">
        <f>'SO 04 - Rekonstrukce přej...'!F37</f>
        <v>0</v>
      </c>
      <c r="BE99" s="7"/>
      <c r="BT99" s="125" t="s">
        <v>81</v>
      </c>
      <c r="BV99" s="125" t="s">
        <v>75</v>
      </c>
      <c r="BW99" s="125" t="s">
        <v>95</v>
      </c>
      <c r="BX99" s="125" t="s">
        <v>5</v>
      </c>
      <c r="CL99" s="125" t="s">
        <v>1</v>
      </c>
      <c r="CM99" s="125" t="s">
        <v>83</v>
      </c>
    </row>
    <row r="100" spans="1:91" s="7" customFormat="1" ht="27" customHeight="1">
      <c r="A100" s="113" t="s">
        <v>77</v>
      </c>
      <c r="B100" s="114"/>
      <c r="C100" s="115"/>
      <c r="D100" s="116" t="s">
        <v>96</v>
      </c>
      <c r="E100" s="116"/>
      <c r="F100" s="116"/>
      <c r="G100" s="116"/>
      <c r="H100" s="116"/>
      <c r="I100" s="117"/>
      <c r="J100" s="116" t="s">
        <v>97</v>
      </c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8">
        <f>'SO 05.1 - Propustek ev. k...'!J30</f>
        <v>0</v>
      </c>
      <c r="AH100" s="117"/>
      <c r="AI100" s="117"/>
      <c r="AJ100" s="117"/>
      <c r="AK100" s="117"/>
      <c r="AL100" s="117"/>
      <c r="AM100" s="117"/>
      <c r="AN100" s="118">
        <f>SUM(AG100,AT100)</f>
        <v>0</v>
      </c>
      <c r="AO100" s="117"/>
      <c r="AP100" s="117"/>
      <c r="AQ100" s="119" t="s">
        <v>80</v>
      </c>
      <c r="AR100" s="120"/>
      <c r="AS100" s="121">
        <v>0</v>
      </c>
      <c r="AT100" s="122">
        <f>ROUND(SUM(AV100:AW100),2)</f>
        <v>0</v>
      </c>
      <c r="AU100" s="123">
        <f>'SO 05.1 - Propustek ev. k...'!P116</f>
        <v>0</v>
      </c>
      <c r="AV100" s="122">
        <f>'SO 05.1 - Propustek ev. k...'!J33</f>
        <v>0</v>
      </c>
      <c r="AW100" s="122">
        <f>'SO 05.1 - Propustek ev. k...'!J34</f>
        <v>0</v>
      </c>
      <c r="AX100" s="122">
        <f>'SO 05.1 - Propustek ev. k...'!J35</f>
        <v>0</v>
      </c>
      <c r="AY100" s="122">
        <f>'SO 05.1 - Propustek ev. k...'!J36</f>
        <v>0</v>
      </c>
      <c r="AZ100" s="122">
        <f>'SO 05.1 - Propustek ev. k...'!F33</f>
        <v>0</v>
      </c>
      <c r="BA100" s="122">
        <f>'SO 05.1 - Propustek ev. k...'!F34</f>
        <v>0</v>
      </c>
      <c r="BB100" s="122">
        <f>'SO 05.1 - Propustek ev. k...'!F35</f>
        <v>0</v>
      </c>
      <c r="BC100" s="122">
        <f>'SO 05.1 - Propustek ev. k...'!F36</f>
        <v>0</v>
      </c>
      <c r="BD100" s="124">
        <f>'SO 05.1 - Propustek ev. k...'!F37</f>
        <v>0</v>
      </c>
      <c r="BE100" s="7"/>
      <c r="BT100" s="125" t="s">
        <v>81</v>
      </c>
      <c r="BV100" s="125" t="s">
        <v>75</v>
      </c>
      <c r="BW100" s="125" t="s">
        <v>98</v>
      </c>
      <c r="BX100" s="125" t="s">
        <v>5</v>
      </c>
      <c r="CL100" s="125" t="s">
        <v>1</v>
      </c>
      <c r="CM100" s="125" t="s">
        <v>83</v>
      </c>
    </row>
    <row r="101" spans="1:91" s="7" customFormat="1" ht="27" customHeight="1">
      <c r="A101" s="113" t="s">
        <v>77</v>
      </c>
      <c r="B101" s="114"/>
      <c r="C101" s="115"/>
      <c r="D101" s="116" t="s">
        <v>99</v>
      </c>
      <c r="E101" s="116"/>
      <c r="F101" s="116"/>
      <c r="G101" s="116"/>
      <c r="H101" s="116"/>
      <c r="I101" s="117"/>
      <c r="J101" s="116" t="s">
        <v>100</v>
      </c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8">
        <f>'SO 05.10 - Most ev. km 86...'!J30</f>
        <v>0</v>
      </c>
      <c r="AH101" s="117"/>
      <c r="AI101" s="117"/>
      <c r="AJ101" s="117"/>
      <c r="AK101" s="117"/>
      <c r="AL101" s="117"/>
      <c r="AM101" s="117"/>
      <c r="AN101" s="118">
        <f>SUM(AG101,AT101)</f>
        <v>0</v>
      </c>
      <c r="AO101" s="117"/>
      <c r="AP101" s="117"/>
      <c r="AQ101" s="119" t="s">
        <v>80</v>
      </c>
      <c r="AR101" s="120"/>
      <c r="AS101" s="121">
        <v>0</v>
      </c>
      <c r="AT101" s="122">
        <f>ROUND(SUM(AV101:AW101),2)</f>
        <v>0</v>
      </c>
      <c r="AU101" s="123">
        <f>'SO 05.10 - Most ev. km 86...'!P116</f>
        <v>0</v>
      </c>
      <c r="AV101" s="122">
        <f>'SO 05.10 - Most ev. km 86...'!J33</f>
        <v>0</v>
      </c>
      <c r="AW101" s="122">
        <f>'SO 05.10 - Most ev. km 86...'!J34</f>
        <v>0</v>
      </c>
      <c r="AX101" s="122">
        <f>'SO 05.10 - Most ev. km 86...'!J35</f>
        <v>0</v>
      </c>
      <c r="AY101" s="122">
        <f>'SO 05.10 - Most ev. km 86...'!J36</f>
        <v>0</v>
      </c>
      <c r="AZ101" s="122">
        <f>'SO 05.10 - Most ev. km 86...'!F33</f>
        <v>0</v>
      </c>
      <c r="BA101" s="122">
        <f>'SO 05.10 - Most ev. km 86...'!F34</f>
        <v>0</v>
      </c>
      <c r="BB101" s="122">
        <f>'SO 05.10 - Most ev. km 86...'!F35</f>
        <v>0</v>
      </c>
      <c r="BC101" s="122">
        <f>'SO 05.10 - Most ev. km 86...'!F36</f>
        <v>0</v>
      </c>
      <c r="BD101" s="124">
        <f>'SO 05.10 - Most ev. km 86...'!F37</f>
        <v>0</v>
      </c>
      <c r="BE101" s="7"/>
      <c r="BT101" s="125" t="s">
        <v>81</v>
      </c>
      <c r="BV101" s="125" t="s">
        <v>75</v>
      </c>
      <c r="BW101" s="125" t="s">
        <v>101</v>
      </c>
      <c r="BX101" s="125" t="s">
        <v>5</v>
      </c>
      <c r="CL101" s="125" t="s">
        <v>1</v>
      </c>
      <c r="CM101" s="125" t="s">
        <v>83</v>
      </c>
    </row>
    <row r="102" spans="1:91" s="7" customFormat="1" ht="27" customHeight="1">
      <c r="A102" s="113" t="s">
        <v>77</v>
      </c>
      <c r="B102" s="114"/>
      <c r="C102" s="115"/>
      <c r="D102" s="116" t="s">
        <v>102</v>
      </c>
      <c r="E102" s="116"/>
      <c r="F102" s="116"/>
      <c r="G102" s="116"/>
      <c r="H102" s="116"/>
      <c r="I102" s="117"/>
      <c r="J102" s="116" t="s">
        <v>103</v>
      </c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8">
        <f>'SO 05.2 - Propustek ev. k...'!J30</f>
        <v>0</v>
      </c>
      <c r="AH102" s="117"/>
      <c r="AI102" s="117"/>
      <c r="AJ102" s="117"/>
      <c r="AK102" s="117"/>
      <c r="AL102" s="117"/>
      <c r="AM102" s="117"/>
      <c r="AN102" s="118">
        <f>SUM(AG102,AT102)</f>
        <v>0</v>
      </c>
      <c r="AO102" s="117"/>
      <c r="AP102" s="117"/>
      <c r="AQ102" s="119" t="s">
        <v>80</v>
      </c>
      <c r="AR102" s="120"/>
      <c r="AS102" s="121">
        <v>0</v>
      </c>
      <c r="AT102" s="122">
        <f>ROUND(SUM(AV102:AW102),2)</f>
        <v>0</v>
      </c>
      <c r="AU102" s="123">
        <f>'SO 05.2 - Propustek ev. k...'!P116</f>
        <v>0</v>
      </c>
      <c r="AV102" s="122">
        <f>'SO 05.2 - Propustek ev. k...'!J33</f>
        <v>0</v>
      </c>
      <c r="AW102" s="122">
        <f>'SO 05.2 - Propustek ev. k...'!J34</f>
        <v>0</v>
      </c>
      <c r="AX102" s="122">
        <f>'SO 05.2 - Propustek ev. k...'!J35</f>
        <v>0</v>
      </c>
      <c r="AY102" s="122">
        <f>'SO 05.2 - Propustek ev. k...'!J36</f>
        <v>0</v>
      </c>
      <c r="AZ102" s="122">
        <f>'SO 05.2 - Propustek ev. k...'!F33</f>
        <v>0</v>
      </c>
      <c r="BA102" s="122">
        <f>'SO 05.2 - Propustek ev. k...'!F34</f>
        <v>0</v>
      </c>
      <c r="BB102" s="122">
        <f>'SO 05.2 - Propustek ev. k...'!F35</f>
        <v>0</v>
      </c>
      <c r="BC102" s="122">
        <f>'SO 05.2 - Propustek ev. k...'!F36</f>
        <v>0</v>
      </c>
      <c r="BD102" s="124">
        <f>'SO 05.2 - Propustek ev. k...'!F37</f>
        <v>0</v>
      </c>
      <c r="BE102" s="7"/>
      <c r="BT102" s="125" t="s">
        <v>81</v>
      </c>
      <c r="BV102" s="125" t="s">
        <v>75</v>
      </c>
      <c r="BW102" s="125" t="s">
        <v>104</v>
      </c>
      <c r="BX102" s="125" t="s">
        <v>5</v>
      </c>
      <c r="CL102" s="125" t="s">
        <v>1</v>
      </c>
      <c r="CM102" s="125" t="s">
        <v>83</v>
      </c>
    </row>
    <row r="103" spans="1:91" s="7" customFormat="1" ht="27" customHeight="1">
      <c r="A103" s="113" t="s">
        <v>77</v>
      </c>
      <c r="B103" s="114"/>
      <c r="C103" s="115"/>
      <c r="D103" s="116" t="s">
        <v>105</v>
      </c>
      <c r="E103" s="116"/>
      <c r="F103" s="116"/>
      <c r="G103" s="116"/>
      <c r="H103" s="116"/>
      <c r="I103" s="117"/>
      <c r="J103" s="116" t="s">
        <v>106</v>
      </c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8">
        <f>'SO 05.3 - Propustek ev. k...'!J30</f>
        <v>0</v>
      </c>
      <c r="AH103" s="117"/>
      <c r="AI103" s="117"/>
      <c r="AJ103" s="117"/>
      <c r="AK103" s="117"/>
      <c r="AL103" s="117"/>
      <c r="AM103" s="117"/>
      <c r="AN103" s="118">
        <f>SUM(AG103,AT103)</f>
        <v>0</v>
      </c>
      <c r="AO103" s="117"/>
      <c r="AP103" s="117"/>
      <c r="AQ103" s="119" t="s">
        <v>80</v>
      </c>
      <c r="AR103" s="120"/>
      <c r="AS103" s="121">
        <v>0</v>
      </c>
      <c r="AT103" s="122">
        <f>ROUND(SUM(AV103:AW103),2)</f>
        <v>0</v>
      </c>
      <c r="AU103" s="123">
        <f>'SO 05.3 - Propustek ev. k...'!P116</f>
        <v>0</v>
      </c>
      <c r="AV103" s="122">
        <f>'SO 05.3 - Propustek ev. k...'!J33</f>
        <v>0</v>
      </c>
      <c r="AW103" s="122">
        <f>'SO 05.3 - Propustek ev. k...'!J34</f>
        <v>0</v>
      </c>
      <c r="AX103" s="122">
        <f>'SO 05.3 - Propustek ev. k...'!J35</f>
        <v>0</v>
      </c>
      <c r="AY103" s="122">
        <f>'SO 05.3 - Propustek ev. k...'!J36</f>
        <v>0</v>
      </c>
      <c r="AZ103" s="122">
        <f>'SO 05.3 - Propustek ev. k...'!F33</f>
        <v>0</v>
      </c>
      <c r="BA103" s="122">
        <f>'SO 05.3 - Propustek ev. k...'!F34</f>
        <v>0</v>
      </c>
      <c r="BB103" s="122">
        <f>'SO 05.3 - Propustek ev. k...'!F35</f>
        <v>0</v>
      </c>
      <c r="BC103" s="122">
        <f>'SO 05.3 - Propustek ev. k...'!F36</f>
        <v>0</v>
      </c>
      <c r="BD103" s="124">
        <f>'SO 05.3 - Propustek ev. k...'!F37</f>
        <v>0</v>
      </c>
      <c r="BE103" s="7"/>
      <c r="BT103" s="125" t="s">
        <v>81</v>
      </c>
      <c r="BV103" s="125" t="s">
        <v>75</v>
      </c>
      <c r="BW103" s="125" t="s">
        <v>107</v>
      </c>
      <c r="BX103" s="125" t="s">
        <v>5</v>
      </c>
      <c r="CL103" s="125" t="s">
        <v>1</v>
      </c>
      <c r="CM103" s="125" t="s">
        <v>83</v>
      </c>
    </row>
    <row r="104" spans="1:91" s="7" customFormat="1" ht="27" customHeight="1">
      <c r="A104" s="113" t="s">
        <v>77</v>
      </c>
      <c r="B104" s="114"/>
      <c r="C104" s="115"/>
      <c r="D104" s="116" t="s">
        <v>108</v>
      </c>
      <c r="E104" s="116"/>
      <c r="F104" s="116"/>
      <c r="G104" s="116"/>
      <c r="H104" s="116"/>
      <c r="I104" s="117"/>
      <c r="J104" s="116" t="s">
        <v>109</v>
      </c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8">
        <f>'SO 05.4 - Propustek ev. k...'!J30</f>
        <v>0</v>
      </c>
      <c r="AH104" s="117"/>
      <c r="AI104" s="117"/>
      <c r="AJ104" s="117"/>
      <c r="AK104" s="117"/>
      <c r="AL104" s="117"/>
      <c r="AM104" s="117"/>
      <c r="AN104" s="118">
        <f>SUM(AG104,AT104)</f>
        <v>0</v>
      </c>
      <c r="AO104" s="117"/>
      <c r="AP104" s="117"/>
      <c r="AQ104" s="119" t="s">
        <v>80</v>
      </c>
      <c r="AR104" s="120"/>
      <c r="AS104" s="121">
        <v>0</v>
      </c>
      <c r="AT104" s="122">
        <f>ROUND(SUM(AV104:AW104),2)</f>
        <v>0</v>
      </c>
      <c r="AU104" s="123">
        <f>'SO 05.4 - Propustek ev. k...'!P116</f>
        <v>0</v>
      </c>
      <c r="AV104" s="122">
        <f>'SO 05.4 - Propustek ev. k...'!J33</f>
        <v>0</v>
      </c>
      <c r="AW104" s="122">
        <f>'SO 05.4 - Propustek ev. k...'!J34</f>
        <v>0</v>
      </c>
      <c r="AX104" s="122">
        <f>'SO 05.4 - Propustek ev. k...'!J35</f>
        <v>0</v>
      </c>
      <c r="AY104" s="122">
        <f>'SO 05.4 - Propustek ev. k...'!J36</f>
        <v>0</v>
      </c>
      <c r="AZ104" s="122">
        <f>'SO 05.4 - Propustek ev. k...'!F33</f>
        <v>0</v>
      </c>
      <c r="BA104" s="122">
        <f>'SO 05.4 - Propustek ev. k...'!F34</f>
        <v>0</v>
      </c>
      <c r="BB104" s="122">
        <f>'SO 05.4 - Propustek ev. k...'!F35</f>
        <v>0</v>
      </c>
      <c r="BC104" s="122">
        <f>'SO 05.4 - Propustek ev. k...'!F36</f>
        <v>0</v>
      </c>
      <c r="BD104" s="124">
        <f>'SO 05.4 - Propustek ev. k...'!F37</f>
        <v>0</v>
      </c>
      <c r="BE104" s="7"/>
      <c r="BT104" s="125" t="s">
        <v>81</v>
      </c>
      <c r="BV104" s="125" t="s">
        <v>75</v>
      </c>
      <c r="BW104" s="125" t="s">
        <v>110</v>
      </c>
      <c r="BX104" s="125" t="s">
        <v>5</v>
      </c>
      <c r="CL104" s="125" t="s">
        <v>1</v>
      </c>
      <c r="CM104" s="125" t="s">
        <v>83</v>
      </c>
    </row>
    <row r="105" spans="1:91" s="7" customFormat="1" ht="27" customHeight="1">
      <c r="A105" s="113" t="s">
        <v>77</v>
      </c>
      <c r="B105" s="114"/>
      <c r="C105" s="115"/>
      <c r="D105" s="116" t="s">
        <v>111</v>
      </c>
      <c r="E105" s="116"/>
      <c r="F105" s="116"/>
      <c r="G105" s="116"/>
      <c r="H105" s="116"/>
      <c r="I105" s="117"/>
      <c r="J105" s="116" t="s">
        <v>112</v>
      </c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8">
        <f>'SO 05.5 - Propustek ev. k...'!J30</f>
        <v>0</v>
      </c>
      <c r="AH105" s="117"/>
      <c r="AI105" s="117"/>
      <c r="AJ105" s="117"/>
      <c r="AK105" s="117"/>
      <c r="AL105" s="117"/>
      <c r="AM105" s="117"/>
      <c r="AN105" s="118">
        <f>SUM(AG105,AT105)</f>
        <v>0</v>
      </c>
      <c r="AO105" s="117"/>
      <c r="AP105" s="117"/>
      <c r="AQ105" s="119" t="s">
        <v>80</v>
      </c>
      <c r="AR105" s="120"/>
      <c r="AS105" s="121">
        <v>0</v>
      </c>
      <c r="AT105" s="122">
        <f>ROUND(SUM(AV105:AW105),2)</f>
        <v>0</v>
      </c>
      <c r="AU105" s="123">
        <f>'SO 05.5 - Propustek ev. k...'!P116</f>
        <v>0</v>
      </c>
      <c r="AV105" s="122">
        <f>'SO 05.5 - Propustek ev. k...'!J33</f>
        <v>0</v>
      </c>
      <c r="AW105" s="122">
        <f>'SO 05.5 - Propustek ev. k...'!J34</f>
        <v>0</v>
      </c>
      <c r="AX105" s="122">
        <f>'SO 05.5 - Propustek ev. k...'!J35</f>
        <v>0</v>
      </c>
      <c r="AY105" s="122">
        <f>'SO 05.5 - Propustek ev. k...'!J36</f>
        <v>0</v>
      </c>
      <c r="AZ105" s="122">
        <f>'SO 05.5 - Propustek ev. k...'!F33</f>
        <v>0</v>
      </c>
      <c r="BA105" s="122">
        <f>'SO 05.5 - Propustek ev. k...'!F34</f>
        <v>0</v>
      </c>
      <c r="BB105" s="122">
        <f>'SO 05.5 - Propustek ev. k...'!F35</f>
        <v>0</v>
      </c>
      <c r="BC105" s="122">
        <f>'SO 05.5 - Propustek ev. k...'!F36</f>
        <v>0</v>
      </c>
      <c r="BD105" s="124">
        <f>'SO 05.5 - Propustek ev. k...'!F37</f>
        <v>0</v>
      </c>
      <c r="BE105" s="7"/>
      <c r="BT105" s="125" t="s">
        <v>81</v>
      </c>
      <c r="BV105" s="125" t="s">
        <v>75</v>
      </c>
      <c r="BW105" s="125" t="s">
        <v>113</v>
      </c>
      <c r="BX105" s="125" t="s">
        <v>5</v>
      </c>
      <c r="CL105" s="125" t="s">
        <v>1</v>
      </c>
      <c r="CM105" s="125" t="s">
        <v>83</v>
      </c>
    </row>
    <row r="106" spans="1:91" s="7" customFormat="1" ht="27" customHeight="1">
      <c r="A106" s="113" t="s">
        <v>77</v>
      </c>
      <c r="B106" s="114"/>
      <c r="C106" s="115"/>
      <c r="D106" s="116" t="s">
        <v>114</v>
      </c>
      <c r="E106" s="116"/>
      <c r="F106" s="116"/>
      <c r="G106" s="116"/>
      <c r="H106" s="116"/>
      <c r="I106" s="117"/>
      <c r="J106" s="116" t="s">
        <v>115</v>
      </c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8">
        <f>'SO 05.6 - Propustek ev. k...'!J30</f>
        <v>0</v>
      </c>
      <c r="AH106" s="117"/>
      <c r="AI106" s="117"/>
      <c r="AJ106" s="117"/>
      <c r="AK106" s="117"/>
      <c r="AL106" s="117"/>
      <c r="AM106" s="117"/>
      <c r="AN106" s="118">
        <f>SUM(AG106,AT106)</f>
        <v>0</v>
      </c>
      <c r="AO106" s="117"/>
      <c r="AP106" s="117"/>
      <c r="AQ106" s="119" t="s">
        <v>80</v>
      </c>
      <c r="AR106" s="120"/>
      <c r="AS106" s="121">
        <v>0</v>
      </c>
      <c r="AT106" s="122">
        <f>ROUND(SUM(AV106:AW106),2)</f>
        <v>0</v>
      </c>
      <c r="AU106" s="123">
        <f>'SO 05.6 - Propustek ev. k...'!P116</f>
        <v>0</v>
      </c>
      <c r="AV106" s="122">
        <f>'SO 05.6 - Propustek ev. k...'!J33</f>
        <v>0</v>
      </c>
      <c r="AW106" s="122">
        <f>'SO 05.6 - Propustek ev. k...'!J34</f>
        <v>0</v>
      </c>
      <c r="AX106" s="122">
        <f>'SO 05.6 - Propustek ev. k...'!J35</f>
        <v>0</v>
      </c>
      <c r="AY106" s="122">
        <f>'SO 05.6 - Propustek ev. k...'!J36</f>
        <v>0</v>
      </c>
      <c r="AZ106" s="122">
        <f>'SO 05.6 - Propustek ev. k...'!F33</f>
        <v>0</v>
      </c>
      <c r="BA106" s="122">
        <f>'SO 05.6 - Propustek ev. k...'!F34</f>
        <v>0</v>
      </c>
      <c r="BB106" s="122">
        <f>'SO 05.6 - Propustek ev. k...'!F35</f>
        <v>0</v>
      </c>
      <c r="BC106" s="122">
        <f>'SO 05.6 - Propustek ev. k...'!F36</f>
        <v>0</v>
      </c>
      <c r="BD106" s="124">
        <f>'SO 05.6 - Propustek ev. k...'!F37</f>
        <v>0</v>
      </c>
      <c r="BE106" s="7"/>
      <c r="BT106" s="125" t="s">
        <v>81</v>
      </c>
      <c r="BV106" s="125" t="s">
        <v>75</v>
      </c>
      <c r="BW106" s="125" t="s">
        <v>116</v>
      </c>
      <c r="BX106" s="125" t="s">
        <v>5</v>
      </c>
      <c r="CL106" s="125" t="s">
        <v>1</v>
      </c>
      <c r="CM106" s="125" t="s">
        <v>83</v>
      </c>
    </row>
    <row r="107" spans="1:91" s="7" customFormat="1" ht="27" customHeight="1">
      <c r="A107" s="113" t="s">
        <v>77</v>
      </c>
      <c r="B107" s="114"/>
      <c r="C107" s="115"/>
      <c r="D107" s="116" t="s">
        <v>117</v>
      </c>
      <c r="E107" s="116"/>
      <c r="F107" s="116"/>
      <c r="G107" s="116"/>
      <c r="H107" s="116"/>
      <c r="I107" s="117"/>
      <c r="J107" s="116" t="s">
        <v>118</v>
      </c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8">
        <f>'SO 05.7 - Propustek ev. k...'!J30</f>
        <v>0</v>
      </c>
      <c r="AH107" s="117"/>
      <c r="AI107" s="117"/>
      <c r="AJ107" s="117"/>
      <c r="AK107" s="117"/>
      <c r="AL107" s="117"/>
      <c r="AM107" s="117"/>
      <c r="AN107" s="118">
        <f>SUM(AG107,AT107)</f>
        <v>0</v>
      </c>
      <c r="AO107" s="117"/>
      <c r="AP107" s="117"/>
      <c r="AQ107" s="119" t="s">
        <v>80</v>
      </c>
      <c r="AR107" s="120"/>
      <c r="AS107" s="121">
        <v>0</v>
      </c>
      <c r="AT107" s="122">
        <f>ROUND(SUM(AV107:AW107),2)</f>
        <v>0</v>
      </c>
      <c r="AU107" s="123">
        <f>'SO 05.7 - Propustek ev. k...'!P116</f>
        <v>0</v>
      </c>
      <c r="AV107" s="122">
        <f>'SO 05.7 - Propustek ev. k...'!J33</f>
        <v>0</v>
      </c>
      <c r="AW107" s="122">
        <f>'SO 05.7 - Propustek ev. k...'!J34</f>
        <v>0</v>
      </c>
      <c r="AX107" s="122">
        <f>'SO 05.7 - Propustek ev. k...'!J35</f>
        <v>0</v>
      </c>
      <c r="AY107" s="122">
        <f>'SO 05.7 - Propustek ev. k...'!J36</f>
        <v>0</v>
      </c>
      <c r="AZ107" s="122">
        <f>'SO 05.7 - Propustek ev. k...'!F33</f>
        <v>0</v>
      </c>
      <c r="BA107" s="122">
        <f>'SO 05.7 - Propustek ev. k...'!F34</f>
        <v>0</v>
      </c>
      <c r="BB107" s="122">
        <f>'SO 05.7 - Propustek ev. k...'!F35</f>
        <v>0</v>
      </c>
      <c r="BC107" s="122">
        <f>'SO 05.7 - Propustek ev. k...'!F36</f>
        <v>0</v>
      </c>
      <c r="BD107" s="124">
        <f>'SO 05.7 - Propustek ev. k...'!F37</f>
        <v>0</v>
      </c>
      <c r="BE107" s="7"/>
      <c r="BT107" s="125" t="s">
        <v>81</v>
      </c>
      <c r="BV107" s="125" t="s">
        <v>75</v>
      </c>
      <c r="BW107" s="125" t="s">
        <v>119</v>
      </c>
      <c r="BX107" s="125" t="s">
        <v>5</v>
      </c>
      <c r="CL107" s="125" t="s">
        <v>1</v>
      </c>
      <c r="CM107" s="125" t="s">
        <v>83</v>
      </c>
    </row>
    <row r="108" spans="1:91" s="7" customFormat="1" ht="27" customHeight="1">
      <c r="A108" s="113" t="s">
        <v>77</v>
      </c>
      <c r="B108" s="114"/>
      <c r="C108" s="115"/>
      <c r="D108" s="116" t="s">
        <v>120</v>
      </c>
      <c r="E108" s="116"/>
      <c r="F108" s="116"/>
      <c r="G108" s="116"/>
      <c r="H108" s="116"/>
      <c r="I108" s="117"/>
      <c r="J108" s="116" t="s">
        <v>121</v>
      </c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8">
        <f>'SO 05.8 - Propustek ev. k...'!J30</f>
        <v>0</v>
      </c>
      <c r="AH108" s="117"/>
      <c r="AI108" s="117"/>
      <c r="AJ108" s="117"/>
      <c r="AK108" s="117"/>
      <c r="AL108" s="117"/>
      <c r="AM108" s="117"/>
      <c r="AN108" s="118">
        <f>SUM(AG108,AT108)</f>
        <v>0</v>
      </c>
      <c r="AO108" s="117"/>
      <c r="AP108" s="117"/>
      <c r="AQ108" s="119" t="s">
        <v>80</v>
      </c>
      <c r="AR108" s="120"/>
      <c r="AS108" s="121">
        <v>0</v>
      </c>
      <c r="AT108" s="122">
        <f>ROUND(SUM(AV108:AW108),2)</f>
        <v>0</v>
      </c>
      <c r="AU108" s="123">
        <f>'SO 05.8 - Propustek ev. k...'!P116</f>
        <v>0</v>
      </c>
      <c r="AV108" s="122">
        <f>'SO 05.8 - Propustek ev. k...'!J33</f>
        <v>0</v>
      </c>
      <c r="AW108" s="122">
        <f>'SO 05.8 - Propustek ev. k...'!J34</f>
        <v>0</v>
      </c>
      <c r="AX108" s="122">
        <f>'SO 05.8 - Propustek ev. k...'!J35</f>
        <v>0</v>
      </c>
      <c r="AY108" s="122">
        <f>'SO 05.8 - Propustek ev. k...'!J36</f>
        <v>0</v>
      </c>
      <c r="AZ108" s="122">
        <f>'SO 05.8 - Propustek ev. k...'!F33</f>
        <v>0</v>
      </c>
      <c r="BA108" s="122">
        <f>'SO 05.8 - Propustek ev. k...'!F34</f>
        <v>0</v>
      </c>
      <c r="BB108" s="122">
        <f>'SO 05.8 - Propustek ev. k...'!F35</f>
        <v>0</v>
      </c>
      <c r="BC108" s="122">
        <f>'SO 05.8 - Propustek ev. k...'!F36</f>
        <v>0</v>
      </c>
      <c r="BD108" s="124">
        <f>'SO 05.8 - Propustek ev. k...'!F37</f>
        <v>0</v>
      </c>
      <c r="BE108" s="7"/>
      <c r="BT108" s="125" t="s">
        <v>81</v>
      </c>
      <c r="BV108" s="125" t="s">
        <v>75</v>
      </c>
      <c r="BW108" s="125" t="s">
        <v>122</v>
      </c>
      <c r="BX108" s="125" t="s">
        <v>5</v>
      </c>
      <c r="CL108" s="125" t="s">
        <v>1</v>
      </c>
      <c r="CM108" s="125" t="s">
        <v>83</v>
      </c>
    </row>
    <row r="109" spans="1:91" s="7" customFormat="1" ht="27" customHeight="1">
      <c r="A109" s="113" t="s">
        <v>77</v>
      </c>
      <c r="B109" s="114"/>
      <c r="C109" s="115"/>
      <c r="D109" s="116" t="s">
        <v>123</v>
      </c>
      <c r="E109" s="116"/>
      <c r="F109" s="116"/>
      <c r="G109" s="116"/>
      <c r="H109" s="116"/>
      <c r="I109" s="117"/>
      <c r="J109" s="116" t="s">
        <v>124</v>
      </c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8">
        <f>'SO 05.9 - Propustek ev. k...'!J30</f>
        <v>0</v>
      </c>
      <c r="AH109" s="117"/>
      <c r="AI109" s="117"/>
      <c r="AJ109" s="117"/>
      <c r="AK109" s="117"/>
      <c r="AL109" s="117"/>
      <c r="AM109" s="117"/>
      <c r="AN109" s="118">
        <f>SUM(AG109,AT109)</f>
        <v>0</v>
      </c>
      <c r="AO109" s="117"/>
      <c r="AP109" s="117"/>
      <c r="AQ109" s="119" t="s">
        <v>80</v>
      </c>
      <c r="AR109" s="120"/>
      <c r="AS109" s="121">
        <v>0</v>
      </c>
      <c r="AT109" s="122">
        <f>ROUND(SUM(AV109:AW109),2)</f>
        <v>0</v>
      </c>
      <c r="AU109" s="123">
        <f>'SO 05.9 - Propustek ev. k...'!P116</f>
        <v>0</v>
      </c>
      <c r="AV109" s="122">
        <f>'SO 05.9 - Propustek ev. k...'!J33</f>
        <v>0</v>
      </c>
      <c r="AW109" s="122">
        <f>'SO 05.9 - Propustek ev. k...'!J34</f>
        <v>0</v>
      </c>
      <c r="AX109" s="122">
        <f>'SO 05.9 - Propustek ev. k...'!J35</f>
        <v>0</v>
      </c>
      <c r="AY109" s="122">
        <f>'SO 05.9 - Propustek ev. k...'!J36</f>
        <v>0</v>
      </c>
      <c r="AZ109" s="122">
        <f>'SO 05.9 - Propustek ev. k...'!F33</f>
        <v>0</v>
      </c>
      <c r="BA109" s="122">
        <f>'SO 05.9 - Propustek ev. k...'!F34</f>
        <v>0</v>
      </c>
      <c r="BB109" s="122">
        <f>'SO 05.9 - Propustek ev. k...'!F35</f>
        <v>0</v>
      </c>
      <c r="BC109" s="122">
        <f>'SO 05.9 - Propustek ev. k...'!F36</f>
        <v>0</v>
      </c>
      <c r="BD109" s="124">
        <f>'SO 05.9 - Propustek ev. k...'!F37</f>
        <v>0</v>
      </c>
      <c r="BE109" s="7"/>
      <c r="BT109" s="125" t="s">
        <v>81</v>
      </c>
      <c r="BV109" s="125" t="s">
        <v>75</v>
      </c>
      <c r="BW109" s="125" t="s">
        <v>125</v>
      </c>
      <c r="BX109" s="125" t="s">
        <v>5</v>
      </c>
      <c r="CL109" s="125" t="s">
        <v>1</v>
      </c>
      <c r="CM109" s="125" t="s">
        <v>83</v>
      </c>
    </row>
    <row r="110" spans="1:91" s="7" customFormat="1" ht="16.5" customHeight="1">
      <c r="A110" s="113" t="s">
        <v>77</v>
      </c>
      <c r="B110" s="114"/>
      <c r="C110" s="115"/>
      <c r="D110" s="116" t="s">
        <v>126</v>
      </c>
      <c r="E110" s="116"/>
      <c r="F110" s="116"/>
      <c r="G110" s="116"/>
      <c r="H110" s="116"/>
      <c r="I110" s="117"/>
      <c r="J110" s="116" t="s">
        <v>127</v>
      </c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8">
        <f>'SO 06 - VRN'!J30</f>
        <v>0</v>
      </c>
      <c r="AH110" s="117"/>
      <c r="AI110" s="117"/>
      <c r="AJ110" s="117"/>
      <c r="AK110" s="117"/>
      <c r="AL110" s="117"/>
      <c r="AM110" s="117"/>
      <c r="AN110" s="118">
        <f>SUM(AG110,AT110)</f>
        <v>0</v>
      </c>
      <c r="AO110" s="117"/>
      <c r="AP110" s="117"/>
      <c r="AQ110" s="119" t="s">
        <v>80</v>
      </c>
      <c r="AR110" s="120"/>
      <c r="AS110" s="121">
        <v>0</v>
      </c>
      <c r="AT110" s="122">
        <f>ROUND(SUM(AV110:AW110),2)</f>
        <v>0</v>
      </c>
      <c r="AU110" s="123">
        <f>'SO 06 - VRN'!P116</f>
        <v>0</v>
      </c>
      <c r="AV110" s="122">
        <f>'SO 06 - VRN'!J33</f>
        <v>0</v>
      </c>
      <c r="AW110" s="122">
        <f>'SO 06 - VRN'!J34</f>
        <v>0</v>
      </c>
      <c r="AX110" s="122">
        <f>'SO 06 - VRN'!J35</f>
        <v>0</v>
      </c>
      <c r="AY110" s="122">
        <f>'SO 06 - VRN'!J36</f>
        <v>0</v>
      </c>
      <c r="AZ110" s="122">
        <f>'SO 06 - VRN'!F33</f>
        <v>0</v>
      </c>
      <c r="BA110" s="122">
        <f>'SO 06 - VRN'!F34</f>
        <v>0</v>
      </c>
      <c r="BB110" s="122">
        <f>'SO 06 - VRN'!F35</f>
        <v>0</v>
      </c>
      <c r="BC110" s="122">
        <f>'SO 06 - VRN'!F36</f>
        <v>0</v>
      </c>
      <c r="BD110" s="124">
        <f>'SO 06 - VRN'!F37</f>
        <v>0</v>
      </c>
      <c r="BE110" s="7"/>
      <c r="BT110" s="125" t="s">
        <v>81</v>
      </c>
      <c r="BV110" s="125" t="s">
        <v>75</v>
      </c>
      <c r="BW110" s="125" t="s">
        <v>128</v>
      </c>
      <c r="BX110" s="125" t="s">
        <v>5</v>
      </c>
      <c r="CL110" s="125" t="s">
        <v>1</v>
      </c>
      <c r="CM110" s="125" t="s">
        <v>83</v>
      </c>
    </row>
    <row r="111" spans="1:91" s="7" customFormat="1" ht="40.5" customHeight="1">
      <c r="A111" s="113" t="s">
        <v>77</v>
      </c>
      <c r="B111" s="114"/>
      <c r="C111" s="115"/>
      <c r="D111" s="116" t="s">
        <v>129</v>
      </c>
      <c r="E111" s="116"/>
      <c r="F111" s="116"/>
      <c r="G111" s="116"/>
      <c r="H111" s="116"/>
      <c r="I111" s="117"/>
      <c r="J111" s="116" t="s">
        <v>130</v>
      </c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8">
        <f>'Materiál dodávaný OŘ - Ne...'!J30</f>
        <v>0</v>
      </c>
      <c r="AH111" s="117"/>
      <c r="AI111" s="117"/>
      <c r="AJ111" s="117"/>
      <c r="AK111" s="117"/>
      <c r="AL111" s="117"/>
      <c r="AM111" s="117"/>
      <c r="AN111" s="118">
        <f>SUM(AG111,AT111)</f>
        <v>0</v>
      </c>
      <c r="AO111" s="117"/>
      <c r="AP111" s="117"/>
      <c r="AQ111" s="119" t="s">
        <v>80</v>
      </c>
      <c r="AR111" s="120"/>
      <c r="AS111" s="126">
        <v>0</v>
      </c>
      <c r="AT111" s="127">
        <f>ROUND(SUM(AV111:AW111),2)</f>
        <v>0</v>
      </c>
      <c r="AU111" s="128">
        <f>'Materiál dodávaný OŘ - Ne...'!P116</f>
        <v>0</v>
      </c>
      <c r="AV111" s="127">
        <f>'Materiál dodávaný OŘ - Ne...'!J33</f>
        <v>0</v>
      </c>
      <c r="AW111" s="127">
        <f>'Materiál dodávaný OŘ - Ne...'!J34</f>
        <v>0</v>
      </c>
      <c r="AX111" s="127">
        <f>'Materiál dodávaný OŘ - Ne...'!J35</f>
        <v>0</v>
      </c>
      <c r="AY111" s="127">
        <f>'Materiál dodávaný OŘ - Ne...'!J36</f>
        <v>0</v>
      </c>
      <c r="AZ111" s="127">
        <f>'Materiál dodávaný OŘ - Ne...'!F33</f>
        <v>0</v>
      </c>
      <c r="BA111" s="127">
        <f>'Materiál dodávaný OŘ - Ne...'!F34</f>
        <v>0</v>
      </c>
      <c r="BB111" s="127">
        <f>'Materiál dodávaný OŘ - Ne...'!F35</f>
        <v>0</v>
      </c>
      <c r="BC111" s="127">
        <f>'Materiál dodávaný OŘ - Ne...'!F36</f>
        <v>0</v>
      </c>
      <c r="BD111" s="129">
        <f>'Materiál dodávaný OŘ - Ne...'!F37</f>
        <v>0</v>
      </c>
      <c r="BE111" s="7"/>
      <c r="BT111" s="125" t="s">
        <v>81</v>
      </c>
      <c r="BV111" s="125" t="s">
        <v>75</v>
      </c>
      <c r="BW111" s="125" t="s">
        <v>131</v>
      </c>
      <c r="BX111" s="125" t="s">
        <v>5</v>
      </c>
      <c r="CL111" s="125" t="s">
        <v>1</v>
      </c>
      <c r="CM111" s="125" t="s">
        <v>83</v>
      </c>
    </row>
    <row r="112" spans="1:57" s="2" customFormat="1" ht="30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8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</row>
    <row r="113" spans="1:57" s="2" customFormat="1" ht="6.95" customHeight="1">
      <c r="A113" s="32"/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38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</row>
  </sheetData>
  <sheetProtection password="CC35" sheet="1" objects="1" scenarios="1" formatColumns="0" formatRows="0"/>
  <mergeCells count="10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AN110:AP110"/>
    <mergeCell ref="AN111:AP111"/>
    <mergeCell ref="D111:H111"/>
    <mergeCell ref="D110:H110"/>
    <mergeCell ref="AG104:AM104"/>
    <mergeCell ref="AG103:AM103"/>
    <mergeCell ref="AG105:AM105"/>
    <mergeCell ref="AG106:AM106"/>
    <mergeCell ref="AG107:AM107"/>
    <mergeCell ref="AG108:AM108"/>
    <mergeCell ref="AG109:AM109"/>
    <mergeCell ref="AG110:AM110"/>
    <mergeCell ref="AG111:AM111"/>
    <mergeCell ref="J109:AF109"/>
    <mergeCell ref="J108:AF108"/>
    <mergeCell ref="J110:AF110"/>
    <mergeCell ref="J111:AF11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  <mergeCell ref="J104:AF104"/>
    <mergeCell ref="J105:AF105"/>
    <mergeCell ref="J106:AF106"/>
    <mergeCell ref="J107:AF107"/>
    <mergeCell ref="D95:H95"/>
    <mergeCell ref="D102:H102"/>
    <mergeCell ref="D96:H96"/>
    <mergeCell ref="D97:H97"/>
    <mergeCell ref="D98:H98"/>
    <mergeCell ref="D99:H99"/>
    <mergeCell ref="D100:H100"/>
    <mergeCell ref="D101:H101"/>
    <mergeCell ref="D103:H103"/>
    <mergeCell ref="D104:H104"/>
    <mergeCell ref="D105:H105"/>
    <mergeCell ref="D106:H106"/>
    <mergeCell ref="D107:H107"/>
    <mergeCell ref="D108:H108"/>
    <mergeCell ref="D109:H109"/>
  </mergeCells>
  <hyperlinks>
    <hyperlink ref="A95" location="'PS 01 - Úpravy zabezpečov...'!C2" display="/"/>
    <hyperlink ref="A96" location="'SO 01 - Oprava železniční...'!C2" display="/"/>
    <hyperlink ref="A97" location="'SO 02 - Výměna výhybkovýc...'!C2" display="/"/>
    <hyperlink ref="A98" location="'SO 03 - Oprava železniční...'!C2" display="/"/>
    <hyperlink ref="A99" location="'SO 04 - Rekonstrukce přej...'!C2" display="/"/>
    <hyperlink ref="A100" location="'SO 05.1 - Propustek ev. k...'!C2" display="/"/>
    <hyperlink ref="A101" location="'SO 05.10 - Most ev. km 86...'!C2" display="/"/>
    <hyperlink ref="A102" location="'SO 05.2 - Propustek ev. k...'!C2" display="/"/>
    <hyperlink ref="A103" location="'SO 05.3 - Propustek ev. k...'!C2" display="/"/>
    <hyperlink ref="A104" location="'SO 05.4 - Propustek ev. k...'!C2" display="/"/>
    <hyperlink ref="A105" location="'SO 05.5 - Propustek ev. k...'!C2" display="/"/>
    <hyperlink ref="A106" location="'SO 05.6 - Propustek ev. k...'!C2" display="/"/>
    <hyperlink ref="A107" location="'SO 05.7 - Propustek ev. k...'!C2" display="/"/>
    <hyperlink ref="A108" location="'SO 05.8 - Propustek ev. k...'!C2" display="/"/>
    <hyperlink ref="A109" location="'SO 05.9 - Propustek ev. k...'!C2" display="/"/>
    <hyperlink ref="A110" location="'SO 06 - VRN'!C2" display="/"/>
    <hyperlink ref="A111" location="'Materiál dodávaný OŘ - N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107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1574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ROUND((SUM(BE116:BE250)),2)</f>
        <v>0</v>
      </c>
      <c r="G33" s="32"/>
      <c r="H33" s="32"/>
      <c r="I33" s="156">
        <v>0.21</v>
      </c>
      <c r="J33" s="155">
        <f>ROUND(((SUM(BE116:BE250))*I33),2)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ROUND((SUM(BF116:BF250)),2)</f>
        <v>0</v>
      </c>
      <c r="G34" s="32"/>
      <c r="H34" s="32"/>
      <c r="I34" s="156">
        <v>0.15</v>
      </c>
      <c r="J34" s="155">
        <f>ROUND(((SUM(BF116:BF250))*I34),2)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ROUND((SUM(BG116:BG250)),2)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ROUND((SUM(BH116:BH250)),2)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ROUND((SUM(BI116:BI250)),2)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05.3 - Propustek ev. km 83,971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05.3 - Propustek ev. km 83,971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SUM(P117:P250)</f>
        <v>0</v>
      </c>
      <c r="Q116" s="98"/>
      <c r="R116" s="197">
        <f>SUM(R117:R250)</f>
        <v>0</v>
      </c>
      <c r="S116" s="98"/>
      <c r="T116" s="198">
        <f>SUM(T117:T250)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SUM(BK117:BK250)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1202</v>
      </c>
      <c r="F117" s="202" t="s">
        <v>1203</v>
      </c>
      <c r="G117" s="203" t="s">
        <v>312</v>
      </c>
      <c r="H117" s="204">
        <v>112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707</v>
      </c>
      <c r="F118" s="202" t="s">
        <v>1575</v>
      </c>
      <c r="G118" s="203" t="s">
        <v>1</v>
      </c>
      <c r="H118" s="204">
        <v>112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83</v>
      </c>
      <c r="D119" s="200" t="s">
        <v>153</v>
      </c>
      <c r="E119" s="201" t="s">
        <v>1205</v>
      </c>
      <c r="F119" s="202" t="s">
        <v>1206</v>
      </c>
      <c r="G119" s="203" t="s">
        <v>312</v>
      </c>
      <c r="H119" s="204">
        <v>112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24" customHeight="1">
      <c r="A120" s="32"/>
      <c r="B120" s="33"/>
      <c r="C120" s="200" t="s">
        <v>161</v>
      </c>
      <c r="D120" s="200" t="s">
        <v>153</v>
      </c>
      <c r="E120" s="201" t="s">
        <v>1207</v>
      </c>
      <c r="F120" s="202" t="s">
        <v>1208</v>
      </c>
      <c r="G120" s="203" t="s">
        <v>312</v>
      </c>
      <c r="H120" s="204">
        <v>7.8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00" t="s">
        <v>73</v>
      </c>
      <c r="D121" s="200" t="s">
        <v>153</v>
      </c>
      <c r="E121" s="201" t="s">
        <v>711</v>
      </c>
      <c r="F121" s="202" t="s">
        <v>1576</v>
      </c>
      <c r="G121" s="203" t="s">
        <v>1</v>
      </c>
      <c r="H121" s="204">
        <v>7.8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24" customHeight="1">
      <c r="A122" s="32"/>
      <c r="B122" s="33"/>
      <c r="C122" s="200" t="s">
        <v>157</v>
      </c>
      <c r="D122" s="200" t="s">
        <v>153</v>
      </c>
      <c r="E122" s="201" t="s">
        <v>1210</v>
      </c>
      <c r="F122" s="202" t="s">
        <v>1211</v>
      </c>
      <c r="G122" s="203" t="s">
        <v>312</v>
      </c>
      <c r="H122" s="204">
        <v>7.8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73</v>
      </c>
      <c r="D123" s="200" t="s">
        <v>153</v>
      </c>
      <c r="E123" s="201" t="s">
        <v>711</v>
      </c>
      <c r="F123" s="202" t="s">
        <v>1576</v>
      </c>
      <c r="G123" s="203" t="s">
        <v>1</v>
      </c>
      <c r="H123" s="204">
        <v>7.8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16.5" customHeight="1">
      <c r="A124" s="32"/>
      <c r="B124" s="33"/>
      <c r="C124" s="200" t="s">
        <v>169</v>
      </c>
      <c r="D124" s="200" t="s">
        <v>153</v>
      </c>
      <c r="E124" s="201" t="s">
        <v>1212</v>
      </c>
      <c r="F124" s="202" t="s">
        <v>1213</v>
      </c>
      <c r="G124" s="203" t="s">
        <v>281</v>
      </c>
      <c r="H124" s="204">
        <v>15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24" customHeight="1">
      <c r="A125" s="32"/>
      <c r="B125" s="33"/>
      <c r="C125" s="200" t="s">
        <v>165</v>
      </c>
      <c r="D125" s="200" t="s">
        <v>153</v>
      </c>
      <c r="E125" s="201" t="s">
        <v>1214</v>
      </c>
      <c r="F125" s="202" t="s">
        <v>1215</v>
      </c>
      <c r="G125" s="203" t="s">
        <v>175</v>
      </c>
      <c r="H125" s="204">
        <v>120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16.5" customHeight="1">
      <c r="A126" s="32"/>
      <c r="B126" s="33"/>
      <c r="C126" s="200" t="s">
        <v>73</v>
      </c>
      <c r="D126" s="200" t="s">
        <v>153</v>
      </c>
      <c r="E126" s="201" t="s">
        <v>282</v>
      </c>
      <c r="F126" s="202" t="s">
        <v>1216</v>
      </c>
      <c r="G126" s="203" t="s">
        <v>1</v>
      </c>
      <c r="H126" s="204">
        <v>120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177</v>
      </c>
      <c r="D127" s="200" t="s">
        <v>153</v>
      </c>
      <c r="E127" s="201" t="s">
        <v>1217</v>
      </c>
      <c r="F127" s="202" t="s">
        <v>1218</v>
      </c>
      <c r="G127" s="203" t="s">
        <v>1219</v>
      </c>
      <c r="H127" s="204">
        <v>5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24" customHeight="1">
      <c r="A128" s="32"/>
      <c r="B128" s="33"/>
      <c r="C128" s="200" t="s">
        <v>168</v>
      </c>
      <c r="D128" s="200" t="s">
        <v>153</v>
      </c>
      <c r="E128" s="201" t="s">
        <v>1220</v>
      </c>
      <c r="F128" s="202" t="s">
        <v>1221</v>
      </c>
      <c r="G128" s="203" t="s">
        <v>281</v>
      </c>
      <c r="H128" s="204">
        <v>30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24" customHeight="1">
      <c r="A129" s="32"/>
      <c r="B129" s="33"/>
      <c r="C129" s="200" t="s">
        <v>182</v>
      </c>
      <c r="D129" s="200" t="s">
        <v>153</v>
      </c>
      <c r="E129" s="201" t="s">
        <v>1222</v>
      </c>
      <c r="F129" s="202" t="s">
        <v>1223</v>
      </c>
      <c r="G129" s="203" t="s">
        <v>303</v>
      </c>
      <c r="H129" s="204">
        <v>27.2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16.5" customHeight="1">
      <c r="A130" s="32"/>
      <c r="B130" s="33"/>
      <c r="C130" s="200" t="s">
        <v>73</v>
      </c>
      <c r="D130" s="200" t="s">
        <v>153</v>
      </c>
      <c r="E130" s="201" t="s">
        <v>713</v>
      </c>
      <c r="F130" s="202" t="s">
        <v>1577</v>
      </c>
      <c r="G130" s="203" t="s">
        <v>1</v>
      </c>
      <c r="H130" s="204">
        <v>8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16.5" customHeight="1">
      <c r="A131" s="32"/>
      <c r="B131" s="33"/>
      <c r="C131" s="200" t="s">
        <v>73</v>
      </c>
      <c r="D131" s="200" t="s">
        <v>153</v>
      </c>
      <c r="E131" s="201" t="s">
        <v>476</v>
      </c>
      <c r="F131" s="202" t="s">
        <v>1502</v>
      </c>
      <c r="G131" s="203" t="s">
        <v>1</v>
      </c>
      <c r="H131" s="204">
        <v>19.2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16.5" customHeight="1">
      <c r="A132" s="32"/>
      <c r="B132" s="33"/>
      <c r="C132" s="200" t="s">
        <v>73</v>
      </c>
      <c r="D132" s="200" t="s">
        <v>153</v>
      </c>
      <c r="E132" s="201" t="s">
        <v>478</v>
      </c>
      <c r="F132" s="202" t="s">
        <v>1469</v>
      </c>
      <c r="G132" s="203" t="s">
        <v>1</v>
      </c>
      <c r="H132" s="204">
        <v>27.2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24" customHeight="1">
      <c r="A133" s="32"/>
      <c r="B133" s="33"/>
      <c r="C133" s="200" t="s">
        <v>172</v>
      </c>
      <c r="D133" s="200" t="s">
        <v>153</v>
      </c>
      <c r="E133" s="201" t="s">
        <v>1225</v>
      </c>
      <c r="F133" s="202" t="s">
        <v>1226</v>
      </c>
      <c r="G133" s="203" t="s">
        <v>303</v>
      </c>
      <c r="H133" s="204">
        <v>27.2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24" customHeight="1">
      <c r="A134" s="32"/>
      <c r="B134" s="33"/>
      <c r="C134" s="200" t="s">
        <v>187</v>
      </c>
      <c r="D134" s="200" t="s">
        <v>153</v>
      </c>
      <c r="E134" s="201" t="s">
        <v>1414</v>
      </c>
      <c r="F134" s="202" t="s">
        <v>1415</v>
      </c>
      <c r="G134" s="203" t="s">
        <v>325</v>
      </c>
      <c r="H134" s="204">
        <v>54.4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16.5" customHeight="1">
      <c r="A135" s="32"/>
      <c r="B135" s="33"/>
      <c r="C135" s="200" t="s">
        <v>73</v>
      </c>
      <c r="D135" s="200" t="s">
        <v>153</v>
      </c>
      <c r="E135" s="201" t="s">
        <v>715</v>
      </c>
      <c r="F135" s="202" t="s">
        <v>1578</v>
      </c>
      <c r="G135" s="203" t="s">
        <v>1</v>
      </c>
      <c r="H135" s="204">
        <v>54.4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24" customHeight="1">
      <c r="A136" s="32"/>
      <c r="B136" s="33"/>
      <c r="C136" s="200" t="s">
        <v>176</v>
      </c>
      <c r="D136" s="200" t="s">
        <v>153</v>
      </c>
      <c r="E136" s="201" t="s">
        <v>1230</v>
      </c>
      <c r="F136" s="202" t="s">
        <v>1231</v>
      </c>
      <c r="G136" s="203" t="s">
        <v>303</v>
      </c>
      <c r="H136" s="204">
        <v>27.2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24" customHeight="1">
      <c r="A137" s="32"/>
      <c r="B137" s="33"/>
      <c r="C137" s="200" t="s">
        <v>192</v>
      </c>
      <c r="D137" s="200" t="s">
        <v>153</v>
      </c>
      <c r="E137" s="201" t="s">
        <v>1232</v>
      </c>
      <c r="F137" s="202" t="s">
        <v>1233</v>
      </c>
      <c r="G137" s="203" t="s">
        <v>303</v>
      </c>
      <c r="H137" s="204">
        <v>108.8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73</v>
      </c>
      <c r="D138" s="200" t="s">
        <v>153</v>
      </c>
      <c r="E138" s="201" t="s">
        <v>721</v>
      </c>
      <c r="F138" s="202" t="s">
        <v>1579</v>
      </c>
      <c r="G138" s="203" t="s">
        <v>1</v>
      </c>
      <c r="H138" s="204">
        <v>108.8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178</v>
      </c>
      <c r="D139" s="200" t="s">
        <v>153</v>
      </c>
      <c r="E139" s="201" t="s">
        <v>1235</v>
      </c>
      <c r="F139" s="202" t="s">
        <v>1236</v>
      </c>
      <c r="G139" s="203" t="s">
        <v>303</v>
      </c>
      <c r="H139" s="204">
        <v>27.2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8</v>
      </c>
      <c r="D140" s="200" t="s">
        <v>153</v>
      </c>
      <c r="E140" s="201" t="s">
        <v>1237</v>
      </c>
      <c r="F140" s="202" t="s">
        <v>1238</v>
      </c>
      <c r="G140" s="203" t="s">
        <v>303</v>
      </c>
      <c r="H140" s="204">
        <v>54.4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16.5" customHeight="1">
      <c r="A141" s="32"/>
      <c r="B141" s="33"/>
      <c r="C141" s="200" t="s">
        <v>73</v>
      </c>
      <c r="D141" s="200" t="s">
        <v>153</v>
      </c>
      <c r="E141" s="201" t="s">
        <v>715</v>
      </c>
      <c r="F141" s="202" t="s">
        <v>1578</v>
      </c>
      <c r="G141" s="203" t="s">
        <v>1</v>
      </c>
      <c r="H141" s="204">
        <v>54.4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16.5" customHeight="1">
      <c r="A142" s="32"/>
      <c r="B142" s="33"/>
      <c r="C142" s="200" t="s">
        <v>181</v>
      </c>
      <c r="D142" s="200" t="s">
        <v>153</v>
      </c>
      <c r="E142" s="201" t="s">
        <v>1506</v>
      </c>
      <c r="F142" s="202" t="s">
        <v>1507</v>
      </c>
      <c r="G142" s="203" t="s">
        <v>312</v>
      </c>
      <c r="H142" s="204">
        <v>16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16.5" customHeight="1">
      <c r="A143" s="32"/>
      <c r="B143" s="33"/>
      <c r="C143" s="200" t="s">
        <v>73</v>
      </c>
      <c r="D143" s="200" t="s">
        <v>153</v>
      </c>
      <c r="E143" s="201" t="s">
        <v>723</v>
      </c>
      <c r="F143" s="202" t="s">
        <v>1580</v>
      </c>
      <c r="G143" s="203" t="s">
        <v>1</v>
      </c>
      <c r="H143" s="204">
        <v>16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203</v>
      </c>
      <c r="D144" s="200" t="s">
        <v>153</v>
      </c>
      <c r="E144" s="201" t="s">
        <v>1239</v>
      </c>
      <c r="F144" s="202" t="s">
        <v>1240</v>
      </c>
      <c r="G144" s="203" t="s">
        <v>303</v>
      </c>
      <c r="H144" s="204">
        <v>27.2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24" customHeight="1">
      <c r="A145" s="32"/>
      <c r="B145" s="33"/>
      <c r="C145" s="200" t="s">
        <v>183</v>
      </c>
      <c r="D145" s="200" t="s">
        <v>153</v>
      </c>
      <c r="E145" s="201" t="s">
        <v>1241</v>
      </c>
      <c r="F145" s="202" t="s">
        <v>1242</v>
      </c>
      <c r="G145" s="203" t="s">
        <v>303</v>
      </c>
      <c r="H145" s="204">
        <v>27.2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16.5" customHeight="1">
      <c r="A146" s="32"/>
      <c r="B146" s="33"/>
      <c r="C146" s="200" t="s">
        <v>73</v>
      </c>
      <c r="D146" s="200" t="s">
        <v>153</v>
      </c>
      <c r="E146" s="201" t="s">
        <v>713</v>
      </c>
      <c r="F146" s="202" t="s">
        <v>1577</v>
      </c>
      <c r="G146" s="203" t="s">
        <v>1</v>
      </c>
      <c r="H146" s="204">
        <v>8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73</v>
      </c>
      <c r="D147" s="200" t="s">
        <v>153</v>
      </c>
      <c r="E147" s="201" t="s">
        <v>476</v>
      </c>
      <c r="F147" s="202" t="s">
        <v>1502</v>
      </c>
      <c r="G147" s="203" t="s">
        <v>1</v>
      </c>
      <c r="H147" s="204">
        <v>19.2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16.5" customHeight="1">
      <c r="A148" s="32"/>
      <c r="B148" s="33"/>
      <c r="C148" s="200" t="s">
        <v>73</v>
      </c>
      <c r="D148" s="200" t="s">
        <v>153</v>
      </c>
      <c r="E148" s="201" t="s">
        <v>478</v>
      </c>
      <c r="F148" s="202" t="s">
        <v>1469</v>
      </c>
      <c r="G148" s="203" t="s">
        <v>1</v>
      </c>
      <c r="H148" s="204">
        <v>27.2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16.5" customHeight="1">
      <c r="A149" s="32"/>
      <c r="B149" s="33"/>
      <c r="C149" s="200" t="s">
        <v>206</v>
      </c>
      <c r="D149" s="200" t="s">
        <v>153</v>
      </c>
      <c r="E149" s="201" t="s">
        <v>1243</v>
      </c>
      <c r="F149" s="202" t="s">
        <v>1244</v>
      </c>
      <c r="G149" s="203" t="s">
        <v>325</v>
      </c>
      <c r="H149" s="204">
        <v>54.4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73</v>
      </c>
      <c r="D150" s="200" t="s">
        <v>153</v>
      </c>
      <c r="E150" s="201" t="s">
        <v>715</v>
      </c>
      <c r="F150" s="202" t="s">
        <v>1578</v>
      </c>
      <c r="G150" s="203" t="s">
        <v>1</v>
      </c>
      <c r="H150" s="204">
        <v>54.4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24" customHeight="1">
      <c r="A151" s="32"/>
      <c r="B151" s="33"/>
      <c r="C151" s="200" t="s">
        <v>186</v>
      </c>
      <c r="D151" s="200" t="s">
        <v>153</v>
      </c>
      <c r="E151" s="201" t="s">
        <v>1246</v>
      </c>
      <c r="F151" s="202" t="s">
        <v>1247</v>
      </c>
      <c r="G151" s="203" t="s">
        <v>312</v>
      </c>
      <c r="H151" s="204">
        <v>48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16.5" customHeight="1">
      <c r="A152" s="32"/>
      <c r="B152" s="33"/>
      <c r="C152" s="200" t="s">
        <v>73</v>
      </c>
      <c r="D152" s="200" t="s">
        <v>153</v>
      </c>
      <c r="E152" s="201" t="s">
        <v>727</v>
      </c>
      <c r="F152" s="202" t="s">
        <v>1581</v>
      </c>
      <c r="G152" s="203" t="s">
        <v>1</v>
      </c>
      <c r="H152" s="204">
        <v>48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7</v>
      </c>
      <c r="D153" s="200" t="s">
        <v>153</v>
      </c>
      <c r="E153" s="201" t="s">
        <v>1249</v>
      </c>
      <c r="F153" s="202" t="s">
        <v>1250</v>
      </c>
      <c r="G153" s="203" t="s">
        <v>1251</v>
      </c>
      <c r="H153" s="204">
        <v>1.68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16.5" customHeight="1">
      <c r="A154" s="32"/>
      <c r="B154" s="33"/>
      <c r="C154" s="200" t="s">
        <v>73</v>
      </c>
      <c r="D154" s="200" t="s">
        <v>153</v>
      </c>
      <c r="E154" s="201" t="s">
        <v>729</v>
      </c>
      <c r="F154" s="202" t="s">
        <v>1582</v>
      </c>
      <c r="G154" s="203" t="s">
        <v>1</v>
      </c>
      <c r="H154" s="204">
        <v>1.68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190</v>
      </c>
      <c r="D155" s="200" t="s">
        <v>153</v>
      </c>
      <c r="E155" s="201" t="s">
        <v>1253</v>
      </c>
      <c r="F155" s="202" t="s">
        <v>1254</v>
      </c>
      <c r="G155" s="203" t="s">
        <v>312</v>
      </c>
      <c r="H155" s="204">
        <v>80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24" customHeight="1">
      <c r="A156" s="32"/>
      <c r="B156" s="33"/>
      <c r="C156" s="200" t="s">
        <v>213</v>
      </c>
      <c r="D156" s="200" t="s">
        <v>153</v>
      </c>
      <c r="E156" s="201" t="s">
        <v>1255</v>
      </c>
      <c r="F156" s="202" t="s">
        <v>1256</v>
      </c>
      <c r="G156" s="203" t="s">
        <v>312</v>
      </c>
      <c r="H156" s="204">
        <v>48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16.5" customHeight="1">
      <c r="A157" s="32"/>
      <c r="B157" s="33"/>
      <c r="C157" s="200" t="s">
        <v>191</v>
      </c>
      <c r="D157" s="200" t="s">
        <v>153</v>
      </c>
      <c r="E157" s="201" t="s">
        <v>1257</v>
      </c>
      <c r="F157" s="202" t="s">
        <v>1258</v>
      </c>
      <c r="G157" s="203" t="s">
        <v>325</v>
      </c>
      <c r="H157" s="204">
        <v>12.96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16.5" customHeight="1">
      <c r="A158" s="32"/>
      <c r="B158" s="33"/>
      <c r="C158" s="200" t="s">
        <v>73</v>
      </c>
      <c r="D158" s="200" t="s">
        <v>153</v>
      </c>
      <c r="E158" s="201" t="s">
        <v>731</v>
      </c>
      <c r="F158" s="202" t="s">
        <v>1583</v>
      </c>
      <c r="G158" s="203" t="s">
        <v>1</v>
      </c>
      <c r="H158" s="204">
        <v>12.96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16.5" customHeight="1">
      <c r="A159" s="32"/>
      <c r="B159" s="33"/>
      <c r="C159" s="200" t="s">
        <v>73</v>
      </c>
      <c r="D159" s="200" t="s">
        <v>153</v>
      </c>
      <c r="E159" s="201" t="s">
        <v>83</v>
      </c>
      <c r="F159" s="202" t="s">
        <v>1260</v>
      </c>
      <c r="G159" s="203" t="s">
        <v>1</v>
      </c>
      <c r="H159" s="204">
        <v>0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16.5" customHeight="1">
      <c r="A160" s="32"/>
      <c r="B160" s="33"/>
      <c r="C160" s="200" t="s">
        <v>220</v>
      </c>
      <c r="D160" s="200" t="s">
        <v>153</v>
      </c>
      <c r="E160" s="201" t="s">
        <v>1261</v>
      </c>
      <c r="F160" s="202" t="s">
        <v>1262</v>
      </c>
      <c r="G160" s="203" t="s">
        <v>303</v>
      </c>
      <c r="H160" s="204">
        <v>1.14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73</v>
      </c>
      <c r="D161" s="200" t="s">
        <v>153</v>
      </c>
      <c r="E161" s="201" t="s">
        <v>735</v>
      </c>
      <c r="F161" s="202" t="s">
        <v>1584</v>
      </c>
      <c r="G161" s="203" t="s">
        <v>1</v>
      </c>
      <c r="H161" s="204">
        <v>1.14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24" customHeight="1">
      <c r="A162" s="32"/>
      <c r="B162" s="33"/>
      <c r="C162" s="200" t="s">
        <v>193</v>
      </c>
      <c r="D162" s="200" t="s">
        <v>153</v>
      </c>
      <c r="E162" s="201" t="s">
        <v>1264</v>
      </c>
      <c r="F162" s="202" t="s">
        <v>1265</v>
      </c>
      <c r="G162" s="203" t="s">
        <v>312</v>
      </c>
      <c r="H162" s="204">
        <v>10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16.5" customHeight="1">
      <c r="A163" s="32"/>
      <c r="B163" s="33"/>
      <c r="C163" s="200" t="s">
        <v>73</v>
      </c>
      <c r="D163" s="200" t="s">
        <v>153</v>
      </c>
      <c r="E163" s="201" t="s">
        <v>739</v>
      </c>
      <c r="F163" s="202" t="s">
        <v>1585</v>
      </c>
      <c r="G163" s="203" t="s">
        <v>1</v>
      </c>
      <c r="H163" s="204">
        <v>10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00" t="s">
        <v>227</v>
      </c>
      <c r="D164" s="200" t="s">
        <v>153</v>
      </c>
      <c r="E164" s="201" t="s">
        <v>1267</v>
      </c>
      <c r="F164" s="202" t="s">
        <v>1268</v>
      </c>
      <c r="G164" s="203" t="s">
        <v>312</v>
      </c>
      <c r="H164" s="204">
        <v>10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16.5" customHeight="1">
      <c r="A165" s="32"/>
      <c r="B165" s="33"/>
      <c r="C165" s="200" t="s">
        <v>73</v>
      </c>
      <c r="D165" s="200" t="s">
        <v>153</v>
      </c>
      <c r="E165" s="201" t="s">
        <v>739</v>
      </c>
      <c r="F165" s="202" t="s">
        <v>1585</v>
      </c>
      <c r="G165" s="203" t="s">
        <v>1</v>
      </c>
      <c r="H165" s="204">
        <v>10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16.5" customHeight="1">
      <c r="A166" s="32"/>
      <c r="B166" s="33"/>
      <c r="C166" s="200" t="s">
        <v>196</v>
      </c>
      <c r="D166" s="200" t="s">
        <v>153</v>
      </c>
      <c r="E166" s="201" t="s">
        <v>1269</v>
      </c>
      <c r="F166" s="202" t="s">
        <v>1270</v>
      </c>
      <c r="G166" s="203" t="s">
        <v>325</v>
      </c>
      <c r="H166" s="204">
        <v>0.114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24" customHeight="1">
      <c r="A167" s="32"/>
      <c r="B167" s="33"/>
      <c r="C167" s="200" t="s">
        <v>73</v>
      </c>
      <c r="D167" s="200" t="s">
        <v>153</v>
      </c>
      <c r="E167" s="201" t="s">
        <v>741</v>
      </c>
      <c r="F167" s="202" t="s">
        <v>1586</v>
      </c>
      <c r="G167" s="203" t="s">
        <v>1</v>
      </c>
      <c r="H167" s="204">
        <v>0.114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16.5" customHeight="1">
      <c r="A168" s="32"/>
      <c r="B168" s="33"/>
      <c r="C168" s="200" t="s">
        <v>234</v>
      </c>
      <c r="D168" s="200" t="s">
        <v>153</v>
      </c>
      <c r="E168" s="201" t="s">
        <v>1587</v>
      </c>
      <c r="F168" s="202" t="s">
        <v>1588</v>
      </c>
      <c r="G168" s="203" t="s">
        <v>303</v>
      </c>
      <c r="H168" s="204">
        <v>1.53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16.5" customHeight="1">
      <c r="A169" s="32"/>
      <c r="B169" s="33"/>
      <c r="C169" s="200" t="s">
        <v>73</v>
      </c>
      <c r="D169" s="200" t="s">
        <v>153</v>
      </c>
      <c r="E169" s="201" t="s">
        <v>747</v>
      </c>
      <c r="F169" s="202" t="s">
        <v>1589</v>
      </c>
      <c r="G169" s="203" t="s">
        <v>1</v>
      </c>
      <c r="H169" s="204">
        <v>1.53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16.5" customHeight="1">
      <c r="A170" s="32"/>
      <c r="B170" s="33"/>
      <c r="C170" s="200" t="s">
        <v>199</v>
      </c>
      <c r="D170" s="200" t="s">
        <v>153</v>
      </c>
      <c r="E170" s="201" t="s">
        <v>1590</v>
      </c>
      <c r="F170" s="202" t="s">
        <v>1591</v>
      </c>
      <c r="G170" s="203" t="s">
        <v>312</v>
      </c>
      <c r="H170" s="204">
        <v>3.075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00" t="s">
        <v>73</v>
      </c>
      <c r="D171" s="200" t="s">
        <v>153</v>
      </c>
      <c r="E171" s="201" t="s">
        <v>754</v>
      </c>
      <c r="F171" s="202" t="s">
        <v>1592</v>
      </c>
      <c r="G171" s="203" t="s">
        <v>1</v>
      </c>
      <c r="H171" s="204">
        <v>3.075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00" t="s">
        <v>241</v>
      </c>
      <c r="D172" s="200" t="s">
        <v>153</v>
      </c>
      <c r="E172" s="201" t="s">
        <v>1593</v>
      </c>
      <c r="F172" s="202" t="s">
        <v>1594</v>
      </c>
      <c r="G172" s="203" t="s">
        <v>312</v>
      </c>
      <c r="H172" s="204">
        <v>3.075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16.5" customHeight="1">
      <c r="A173" s="32"/>
      <c r="B173" s="33"/>
      <c r="C173" s="200" t="s">
        <v>73</v>
      </c>
      <c r="D173" s="200" t="s">
        <v>153</v>
      </c>
      <c r="E173" s="201" t="s">
        <v>754</v>
      </c>
      <c r="F173" s="202" t="s">
        <v>1592</v>
      </c>
      <c r="G173" s="203" t="s">
        <v>1</v>
      </c>
      <c r="H173" s="204">
        <v>3.075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16.5" customHeight="1">
      <c r="A174" s="32"/>
      <c r="B174" s="33"/>
      <c r="C174" s="200" t="s">
        <v>73</v>
      </c>
      <c r="D174" s="200" t="s">
        <v>153</v>
      </c>
      <c r="E174" s="201" t="s">
        <v>157</v>
      </c>
      <c r="F174" s="202" t="s">
        <v>1278</v>
      </c>
      <c r="G174" s="203" t="s">
        <v>1</v>
      </c>
      <c r="H174" s="204">
        <v>0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24" customHeight="1">
      <c r="A175" s="32"/>
      <c r="B175" s="33"/>
      <c r="C175" s="200" t="s">
        <v>202</v>
      </c>
      <c r="D175" s="200" t="s">
        <v>153</v>
      </c>
      <c r="E175" s="201" t="s">
        <v>1279</v>
      </c>
      <c r="F175" s="202" t="s">
        <v>1280</v>
      </c>
      <c r="G175" s="203" t="s">
        <v>312</v>
      </c>
      <c r="H175" s="204">
        <v>5.52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16.5" customHeight="1">
      <c r="A176" s="32"/>
      <c r="B176" s="33"/>
      <c r="C176" s="200" t="s">
        <v>73</v>
      </c>
      <c r="D176" s="200" t="s">
        <v>153</v>
      </c>
      <c r="E176" s="201" t="s">
        <v>802</v>
      </c>
      <c r="F176" s="202" t="s">
        <v>1595</v>
      </c>
      <c r="G176" s="203" t="s">
        <v>1</v>
      </c>
      <c r="H176" s="204">
        <v>5.52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24" customHeight="1">
      <c r="A177" s="32"/>
      <c r="B177" s="33"/>
      <c r="C177" s="200" t="s">
        <v>249</v>
      </c>
      <c r="D177" s="200" t="s">
        <v>153</v>
      </c>
      <c r="E177" s="201" t="s">
        <v>1281</v>
      </c>
      <c r="F177" s="202" t="s">
        <v>1282</v>
      </c>
      <c r="G177" s="203" t="s">
        <v>312</v>
      </c>
      <c r="H177" s="204">
        <v>5.52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16.5" customHeight="1">
      <c r="A178" s="32"/>
      <c r="B178" s="33"/>
      <c r="C178" s="200" t="s">
        <v>73</v>
      </c>
      <c r="D178" s="200" t="s">
        <v>153</v>
      </c>
      <c r="E178" s="201" t="s">
        <v>802</v>
      </c>
      <c r="F178" s="202" t="s">
        <v>1595</v>
      </c>
      <c r="G178" s="203" t="s">
        <v>1</v>
      </c>
      <c r="H178" s="204">
        <v>5.52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16.5" customHeight="1">
      <c r="A179" s="32"/>
      <c r="B179" s="33"/>
      <c r="C179" s="200" t="s">
        <v>73</v>
      </c>
      <c r="D179" s="200" t="s">
        <v>153</v>
      </c>
      <c r="E179" s="201" t="s">
        <v>165</v>
      </c>
      <c r="F179" s="202" t="s">
        <v>1596</v>
      </c>
      <c r="G179" s="203" t="s">
        <v>1</v>
      </c>
      <c r="H179" s="204">
        <v>0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24" customHeight="1">
      <c r="A180" s="32"/>
      <c r="B180" s="33"/>
      <c r="C180" s="200" t="s">
        <v>204</v>
      </c>
      <c r="D180" s="200" t="s">
        <v>153</v>
      </c>
      <c r="E180" s="201" t="s">
        <v>1597</v>
      </c>
      <c r="F180" s="202" t="s">
        <v>1598</v>
      </c>
      <c r="G180" s="203" t="s">
        <v>281</v>
      </c>
      <c r="H180" s="204">
        <v>15.7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16.5" customHeight="1">
      <c r="A181" s="32"/>
      <c r="B181" s="33"/>
      <c r="C181" s="200" t="s">
        <v>73</v>
      </c>
      <c r="D181" s="200" t="s">
        <v>153</v>
      </c>
      <c r="E181" s="201" t="s">
        <v>808</v>
      </c>
      <c r="F181" s="202" t="s">
        <v>1599</v>
      </c>
      <c r="G181" s="203" t="s">
        <v>1</v>
      </c>
      <c r="H181" s="204">
        <v>15.7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16.5" customHeight="1">
      <c r="A182" s="32"/>
      <c r="B182" s="33"/>
      <c r="C182" s="200" t="s">
        <v>73</v>
      </c>
      <c r="D182" s="200" t="s">
        <v>153</v>
      </c>
      <c r="E182" s="201" t="s">
        <v>182</v>
      </c>
      <c r="F182" s="202" t="s">
        <v>1283</v>
      </c>
      <c r="G182" s="203" t="s">
        <v>1</v>
      </c>
      <c r="H182" s="204">
        <v>0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24" customHeight="1">
      <c r="A183" s="32"/>
      <c r="B183" s="33"/>
      <c r="C183" s="200" t="s">
        <v>256</v>
      </c>
      <c r="D183" s="200" t="s">
        <v>153</v>
      </c>
      <c r="E183" s="201" t="s">
        <v>1284</v>
      </c>
      <c r="F183" s="202" t="s">
        <v>1285</v>
      </c>
      <c r="G183" s="203" t="s">
        <v>281</v>
      </c>
      <c r="H183" s="204">
        <v>30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16.5" customHeight="1">
      <c r="A184" s="32"/>
      <c r="B184" s="33"/>
      <c r="C184" s="200" t="s">
        <v>73</v>
      </c>
      <c r="D184" s="200" t="s">
        <v>153</v>
      </c>
      <c r="E184" s="201" t="s">
        <v>663</v>
      </c>
      <c r="F184" s="202" t="s">
        <v>1533</v>
      </c>
      <c r="G184" s="203" t="s">
        <v>1</v>
      </c>
      <c r="H184" s="204">
        <v>30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24" customHeight="1">
      <c r="A185" s="32"/>
      <c r="B185" s="33"/>
      <c r="C185" s="200" t="s">
        <v>205</v>
      </c>
      <c r="D185" s="200" t="s">
        <v>153</v>
      </c>
      <c r="E185" s="201" t="s">
        <v>1287</v>
      </c>
      <c r="F185" s="202" t="s">
        <v>1288</v>
      </c>
      <c r="G185" s="203" t="s">
        <v>281</v>
      </c>
      <c r="H185" s="204">
        <v>6.13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24" customHeight="1">
      <c r="A186" s="32"/>
      <c r="B186" s="33"/>
      <c r="C186" s="200" t="s">
        <v>264</v>
      </c>
      <c r="D186" s="200" t="s">
        <v>153</v>
      </c>
      <c r="E186" s="201" t="s">
        <v>1289</v>
      </c>
      <c r="F186" s="202" t="s">
        <v>1290</v>
      </c>
      <c r="G186" s="203" t="s">
        <v>281</v>
      </c>
      <c r="H186" s="204">
        <v>6.13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24" customHeight="1">
      <c r="A187" s="32"/>
      <c r="B187" s="33"/>
      <c r="C187" s="200" t="s">
        <v>207</v>
      </c>
      <c r="D187" s="200" t="s">
        <v>153</v>
      </c>
      <c r="E187" s="201" t="s">
        <v>1291</v>
      </c>
      <c r="F187" s="202" t="s">
        <v>1292</v>
      </c>
      <c r="G187" s="203" t="s">
        <v>312</v>
      </c>
      <c r="H187" s="204">
        <v>24.97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16.5" customHeight="1">
      <c r="A188" s="32"/>
      <c r="B188" s="33"/>
      <c r="C188" s="200" t="s">
        <v>73</v>
      </c>
      <c r="D188" s="200" t="s">
        <v>153</v>
      </c>
      <c r="E188" s="201" t="s">
        <v>812</v>
      </c>
      <c r="F188" s="202" t="s">
        <v>1600</v>
      </c>
      <c r="G188" s="203" t="s">
        <v>1</v>
      </c>
      <c r="H188" s="204">
        <v>24.97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24" customHeight="1">
      <c r="A189" s="32"/>
      <c r="B189" s="33"/>
      <c r="C189" s="200" t="s">
        <v>506</v>
      </c>
      <c r="D189" s="200" t="s">
        <v>153</v>
      </c>
      <c r="E189" s="201" t="s">
        <v>1298</v>
      </c>
      <c r="F189" s="202" t="s">
        <v>1299</v>
      </c>
      <c r="G189" s="203" t="s">
        <v>312</v>
      </c>
      <c r="H189" s="204">
        <v>24.97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16.5" customHeight="1">
      <c r="A190" s="32"/>
      <c r="B190" s="33"/>
      <c r="C190" s="200" t="s">
        <v>73</v>
      </c>
      <c r="D190" s="200" t="s">
        <v>153</v>
      </c>
      <c r="E190" s="201" t="s">
        <v>812</v>
      </c>
      <c r="F190" s="202" t="s">
        <v>1600</v>
      </c>
      <c r="G190" s="203" t="s">
        <v>1</v>
      </c>
      <c r="H190" s="204">
        <v>24.97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16.5" customHeight="1">
      <c r="A191" s="32"/>
      <c r="B191" s="33"/>
      <c r="C191" s="200" t="s">
        <v>208</v>
      </c>
      <c r="D191" s="200" t="s">
        <v>153</v>
      </c>
      <c r="E191" s="201" t="s">
        <v>1300</v>
      </c>
      <c r="F191" s="202" t="s">
        <v>1301</v>
      </c>
      <c r="G191" s="203" t="s">
        <v>312</v>
      </c>
      <c r="H191" s="204">
        <v>19.468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16.5" customHeight="1">
      <c r="A192" s="32"/>
      <c r="B192" s="33"/>
      <c r="C192" s="200" t="s">
        <v>73</v>
      </c>
      <c r="D192" s="200" t="s">
        <v>153</v>
      </c>
      <c r="E192" s="201" t="s">
        <v>816</v>
      </c>
      <c r="F192" s="202" t="s">
        <v>1601</v>
      </c>
      <c r="G192" s="203" t="s">
        <v>1</v>
      </c>
      <c r="H192" s="204">
        <v>19.468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24" customHeight="1">
      <c r="A193" s="32"/>
      <c r="B193" s="33"/>
      <c r="C193" s="200" t="s">
        <v>514</v>
      </c>
      <c r="D193" s="200" t="s">
        <v>153</v>
      </c>
      <c r="E193" s="201" t="s">
        <v>1303</v>
      </c>
      <c r="F193" s="202" t="s">
        <v>1304</v>
      </c>
      <c r="G193" s="203" t="s">
        <v>312</v>
      </c>
      <c r="H193" s="204">
        <v>19.468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16.5" customHeight="1">
      <c r="A194" s="32"/>
      <c r="B194" s="33"/>
      <c r="C194" s="200" t="s">
        <v>73</v>
      </c>
      <c r="D194" s="200" t="s">
        <v>153</v>
      </c>
      <c r="E194" s="201" t="s">
        <v>816</v>
      </c>
      <c r="F194" s="202" t="s">
        <v>1601</v>
      </c>
      <c r="G194" s="203" t="s">
        <v>1</v>
      </c>
      <c r="H194" s="204">
        <v>19.468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24" customHeight="1">
      <c r="A195" s="32"/>
      <c r="B195" s="33"/>
      <c r="C195" s="200" t="s">
        <v>209</v>
      </c>
      <c r="D195" s="200" t="s">
        <v>153</v>
      </c>
      <c r="E195" s="201" t="s">
        <v>1305</v>
      </c>
      <c r="F195" s="202" t="s">
        <v>1306</v>
      </c>
      <c r="G195" s="203" t="s">
        <v>312</v>
      </c>
      <c r="H195" s="204">
        <v>19.468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16.5" customHeight="1">
      <c r="A196" s="32"/>
      <c r="B196" s="33"/>
      <c r="C196" s="200" t="s">
        <v>73</v>
      </c>
      <c r="D196" s="200" t="s">
        <v>153</v>
      </c>
      <c r="E196" s="201" t="s">
        <v>816</v>
      </c>
      <c r="F196" s="202" t="s">
        <v>1601</v>
      </c>
      <c r="G196" s="203" t="s">
        <v>1</v>
      </c>
      <c r="H196" s="204">
        <v>19.468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24" customHeight="1">
      <c r="A197" s="32"/>
      <c r="B197" s="33"/>
      <c r="C197" s="200" t="s">
        <v>523</v>
      </c>
      <c r="D197" s="200" t="s">
        <v>153</v>
      </c>
      <c r="E197" s="201" t="s">
        <v>1307</v>
      </c>
      <c r="F197" s="202" t="s">
        <v>1308</v>
      </c>
      <c r="G197" s="203" t="s">
        <v>312</v>
      </c>
      <c r="H197" s="204">
        <v>19.468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16.5" customHeight="1">
      <c r="A198" s="32"/>
      <c r="B198" s="33"/>
      <c r="C198" s="200" t="s">
        <v>73</v>
      </c>
      <c r="D198" s="200" t="s">
        <v>153</v>
      </c>
      <c r="E198" s="201" t="s">
        <v>816</v>
      </c>
      <c r="F198" s="202" t="s">
        <v>1601</v>
      </c>
      <c r="G198" s="203" t="s">
        <v>1</v>
      </c>
      <c r="H198" s="204">
        <v>19.468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24" customHeight="1">
      <c r="A199" s="32"/>
      <c r="B199" s="33"/>
      <c r="C199" s="200" t="s">
        <v>212</v>
      </c>
      <c r="D199" s="200" t="s">
        <v>153</v>
      </c>
      <c r="E199" s="201" t="s">
        <v>1329</v>
      </c>
      <c r="F199" s="202" t="s">
        <v>1330</v>
      </c>
      <c r="G199" s="203" t="s">
        <v>312</v>
      </c>
      <c r="H199" s="204">
        <v>6.941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36" customHeight="1">
      <c r="A200" s="32"/>
      <c r="B200" s="33"/>
      <c r="C200" s="200" t="s">
        <v>73</v>
      </c>
      <c r="D200" s="200" t="s">
        <v>153</v>
      </c>
      <c r="E200" s="201" t="s">
        <v>820</v>
      </c>
      <c r="F200" s="202" t="s">
        <v>1602</v>
      </c>
      <c r="G200" s="203" t="s">
        <v>1</v>
      </c>
      <c r="H200" s="204">
        <v>6.941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24" customHeight="1">
      <c r="A201" s="32"/>
      <c r="B201" s="33"/>
      <c r="C201" s="200" t="s">
        <v>530</v>
      </c>
      <c r="D201" s="200" t="s">
        <v>153</v>
      </c>
      <c r="E201" s="201" t="s">
        <v>1332</v>
      </c>
      <c r="F201" s="202" t="s">
        <v>1333</v>
      </c>
      <c r="G201" s="203" t="s">
        <v>312</v>
      </c>
      <c r="H201" s="204">
        <v>6.941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36" customHeight="1">
      <c r="A202" s="32"/>
      <c r="B202" s="33"/>
      <c r="C202" s="200" t="s">
        <v>73</v>
      </c>
      <c r="D202" s="200" t="s">
        <v>153</v>
      </c>
      <c r="E202" s="201" t="s">
        <v>820</v>
      </c>
      <c r="F202" s="202" t="s">
        <v>1602</v>
      </c>
      <c r="G202" s="203" t="s">
        <v>1</v>
      </c>
      <c r="H202" s="204">
        <v>6.941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24" customHeight="1">
      <c r="A203" s="32"/>
      <c r="B203" s="33"/>
      <c r="C203" s="200" t="s">
        <v>216</v>
      </c>
      <c r="D203" s="200" t="s">
        <v>153</v>
      </c>
      <c r="E203" s="201" t="s">
        <v>1334</v>
      </c>
      <c r="F203" s="202" t="s">
        <v>1335</v>
      </c>
      <c r="G203" s="203" t="s">
        <v>312</v>
      </c>
      <c r="H203" s="204">
        <v>6.941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36" customHeight="1">
      <c r="A204" s="32"/>
      <c r="B204" s="33"/>
      <c r="C204" s="200" t="s">
        <v>73</v>
      </c>
      <c r="D204" s="200" t="s">
        <v>153</v>
      </c>
      <c r="E204" s="201" t="s">
        <v>820</v>
      </c>
      <c r="F204" s="202" t="s">
        <v>1602</v>
      </c>
      <c r="G204" s="203" t="s">
        <v>1</v>
      </c>
      <c r="H204" s="204">
        <v>6.941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16.5" customHeight="1">
      <c r="A205" s="32"/>
      <c r="B205" s="33"/>
      <c r="C205" s="200" t="s">
        <v>539</v>
      </c>
      <c r="D205" s="200" t="s">
        <v>153</v>
      </c>
      <c r="E205" s="201" t="s">
        <v>1336</v>
      </c>
      <c r="F205" s="202" t="s">
        <v>1337</v>
      </c>
      <c r="G205" s="203" t="s">
        <v>312</v>
      </c>
      <c r="H205" s="204">
        <v>44.438</v>
      </c>
      <c r="I205" s="205"/>
      <c r="J205" s="206">
        <f>ROUND(I205*H205,2)</f>
        <v>0</v>
      </c>
      <c r="K205" s="207"/>
      <c r="L205" s="38"/>
      <c r="M205" s="208" t="s">
        <v>1</v>
      </c>
      <c r="N205" s="209" t="s">
        <v>38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65" s="2" customFormat="1" ht="24" customHeight="1">
      <c r="A206" s="32"/>
      <c r="B206" s="33"/>
      <c r="C206" s="200" t="s">
        <v>73</v>
      </c>
      <c r="D206" s="200" t="s">
        <v>153</v>
      </c>
      <c r="E206" s="201" t="s">
        <v>822</v>
      </c>
      <c r="F206" s="202" t="s">
        <v>1603</v>
      </c>
      <c r="G206" s="203" t="s">
        <v>1</v>
      </c>
      <c r="H206" s="204">
        <v>44.438</v>
      </c>
      <c r="I206" s="205"/>
      <c r="J206" s="206">
        <f>ROUND(I206*H206,2)</f>
        <v>0</v>
      </c>
      <c r="K206" s="207"/>
      <c r="L206" s="38"/>
      <c r="M206" s="208" t="s">
        <v>1</v>
      </c>
      <c r="N206" s="209" t="s">
        <v>38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157</v>
      </c>
      <c r="AT206" s="212" t="s">
        <v>153</v>
      </c>
      <c r="AU206" s="212" t="s">
        <v>73</v>
      </c>
      <c r="AY206" s="11" t="s">
        <v>158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1" t="s">
        <v>81</v>
      </c>
      <c r="BK206" s="213">
        <f>ROUND(I206*H206,2)</f>
        <v>0</v>
      </c>
      <c r="BL206" s="11" t="s">
        <v>157</v>
      </c>
      <c r="BM206" s="212" t="s">
        <v>565</v>
      </c>
    </row>
    <row r="207" spans="1:65" s="2" customFormat="1" ht="24" customHeight="1">
      <c r="A207" s="32"/>
      <c r="B207" s="33"/>
      <c r="C207" s="200" t="s">
        <v>219</v>
      </c>
      <c r="D207" s="200" t="s">
        <v>153</v>
      </c>
      <c r="E207" s="201" t="s">
        <v>1338</v>
      </c>
      <c r="F207" s="202" t="s">
        <v>1339</v>
      </c>
      <c r="G207" s="203" t="s">
        <v>312</v>
      </c>
      <c r="H207" s="204">
        <v>44.438</v>
      </c>
      <c r="I207" s="205"/>
      <c r="J207" s="206">
        <f>ROUND(I207*H207,2)</f>
        <v>0</v>
      </c>
      <c r="K207" s="207"/>
      <c r="L207" s="38"/>
      <c r="M207" s="208" t="s">
        <v>1</v>
      </c>
      <c r="N207" s="209" t="s">
        <v>38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157</v>
      </c>
      <c r="AT207" s="212" t="s">
        <v>153</v>
      </c>
      <c r="AU207" s="212" t="s">
        <v>73</v>
      </c>
      <c r="AY207" s="11" t="s">
        <v>158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81</v>
      </c>
      <c r="BK207" s="213">
        <f>ROUND(I207*H207,2)</f>
        <v>0</v>
      </c>
      <c r="BL207" s="11" t="s">
        <v>157</v>
      </c>
      <c r="BM207" s="212" t="s">
        <v>566</v>
      </c>
    </row>
    <row r="208" spans="1:65" s="2" customFormat="1" ht="24" customHeight="1">
      <c r="A208" s="32"/>
      <c r="B208" s="33"/>
      <c r="C208" s="200" t="s">
        <v>73</v>
      </c>
      <c r="D208" s="200" t="s">
        <v>153</v>
      </c>
      <c r="E208" s="201" t="s">
        <v>822</v>
      </c>
      <c r="F208" s="202" t="s">
        <v>1603</v>
      </c>
      <c r="G208" s="203" t="s">
        <v>1</v>
      </c>
      <c r="H208" s="204">
        <v>44.438</v>
      </c>
      <c r="I208" s="205"/>
      <c r="J208" s="206">
        <f>ROUND(I208*H208,2)</f>
        <v>0</v>
      </c>
      <c r="K208" s="207"/>
      <c r="L208" s="38"/>
      <c r="M208" s="208" t="s">
        <v>1</v>
      </c>
      <c r="N208" s="209" t="s">
        <v>38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157</v>
      </c>
      <c r="AT208" s="212" t="s">
        <v>153</v>
      </c>
      <c r="AU208" s="212" t="s">
        <v>73</v>
      </c>
      <c r="AY208" s="11" t="s">
        <v>158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1" t="s">
        <v>81</v>
      </c>
      <c r="BK208" s="213">
        <f>ROUND(I208*H208,2)</f>
        <v>0</v>
      </c>
      <c r="BL208" s="11" t="s">
        <v>157</v>
      </c>
      <c r="BM208" s="212" t="s">
        <v>569</v>
      </c>
    </row>
    <row r="209" spans="1:65" s="2" customFormat="1" ht="24" customHeight="1">
      <c r="A209" s="32"/>
      <c r="B209" s="33"/>
      <c r="C209" s="200" t="s">
        <v>550</v>
      </c>
      <c r="D209" s="200" t="s">
        <v>153</v>
      </c>
      <c r="E209" s="201" t="s">
        <v>1340</v>
      </c>
      <c r="F209" s="202" t="s">
        <v>1341</v>
      </c>
      <c r="G209" s="203" t="s">
        <v>312</v>
      </c>
      <c r="H209" s="204">
        <v>44.438</v>
      </c>
      <c r="I209" s="205"/>
      <c r="J209" s="206">
        <f>ROUND(I209*H209,2)</f>
        <v>0</v>
      </c>
      <c r="K209" s="207"/>
      <c r="L209" s="38"/>
      <c r="M209" s="208" t="s">
        <v>1</v>
      </c>
      <c r="N209" s="209" t="s">
        <v>38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2" t="s">
        <v>157</v>
      </c>
      <c r="AT209" s="212" t="s">
        <v>153</v>
      </c>
      <c r="AU209" s="212" t="s">
        <v>73</v>
      </c>
      <c r="AY209" s="11" t="s">
        <v>158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81</v>
      </c>
      <c r="BK209" s="213">
        <f>ROUND(I209*H209,2)</f>
        <v>0</v>
      </c>
      <c r="BL209" s="11" t="s">
        <v>157</v>
      </c>
      <c r="BM209" s="212" t="s">
        <v>571</v>
      </c>
    </row>
    <row r="210" spans="1:65" s="2" customFormat="1" ht="24" customHeight="1">
      <c r="A210" s="32"/>
      <c r="B210" s="33"/>
      <c r="C210" s="200" t="s">
        <v>73</v>
      </c>
      <c r="D210" s="200" t="s">
        <v>153</v>
      </c>
      <c r="E210" s="201" t="s">
        <v>822</v>
      </c>
      <c r="F210" s="202" t="s">
        <v>1603</v>
      </c>
      <c r="G210" s="203" t="s">
        <v>1</v>
      </c>
      <c r="H210" s="204">
        <v>44.438</v>
      </c>
      <c r="I210" s="205"/>
      <c r="J210" s="206">
        <f>ROUND(I210*H210,2)</f>
        <v>0</v>
      </c>
      <c r="K210" s="207"/>
      <c r="L210" s="38"/>
      <c r="M210" s="208" t="s">
        <v>1</v>
      </c>
      <c r="N210" s="209" t="s">
        <v>38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157</v>
      </c>
      <c r="AT210" s="212" t="s">
        <v>153</v>
      </c>
      <c r="AU210" s="212" t="s">
        <v>73</v>
      </c>
      <c r="AY210" s="11" t="s">
        <v>158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1" t="s">
        <v>81</v>
      </c>
      <c r="BK210" s="213">
        <f>ROUND(I210*H210,2)</f>
        <v>0</v>
      </c>
      <c r="BL210" s="11" t="s">
        <v>157</v>
      </c>
      <c r="BM210" s="212" t="s">
        <v>572</v>
      </c>
    </row>
    <row r="211" spans="1:65" s="2" customFormat="1" ht="24" customHeight="1">
      <c r="A211" s="32"/>
      <c r="B211" s="33"/>
      <c r="C211" s="200" t="s">
        <v>223</v>
      </c>
      <c r="D211" s="200" t="s">
        <v>153</v>
      </c>
      <c r="E211" s="201" t="s">
        <v>1342</v>
      </c>
      <c r="F211" s="202" t="s">
        <v>1343</v>
      </c>
      <c r="G211" s="203" t="s">
        <v>312</v>
      </c>
      <c r="H211" s="204">
        <v>6.941</v>
      </c>
      <c r="I211" s="205"/>
      <c r="J211" s="206">
        <f>ROUND(I211*H211,2)</f>
        <v>0</v>
      </c>
      <c r="K211" s="207"/>
      <c r="L211" s="38"/>
      <c r="M211" s="208" t="s">
        <v>1</v>
      </c>
      <c r="N211" s="209" t="s">
        <v>38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157</v>
      </c>
      <c r="AT211" s="212" t="s">
        <v>153</v>
      </c>
      <c r="AU211" s="212" t="s">
        <v>73</v>
      </c>
      <c r="AY211" s="11" t="s">
        <v>158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81</v>
      </c>
      <c r="BK211" s="213">
        <f>ROUND(I211*H211,2)</f>
        <v>0</v>
      </c>
      <c r="BL211" s="11" t="s">
        <v>157</v>
      </c>
      <c r="BM211" s="212" t="s">
        <v>574</v>
      </c>
    </row>
    <row r="212" spans="1:65" s="2" customFormat="1" ht="36" customHeight="1">
      <c r="A212" s="32"/>
      <c r="B212" s="33"/>
      <c r="C212" s="200" t="s">
        <v>73</v>
      </c>
      <c r="D212" s="200" t="s">
        <v>153</v>
      </c>
      <c r="E212" s="201" t="s">
        <v>820</v>
      </c>
      <c r="F212" s="202" t="s">
        <v>1602</v>
      </c>
      <c r="G212" s="203" t="s">
        <v>1</v>
      </c>
      <c r="H212" s="204">
        <v>6.941</v>
      </c>
      <c r="I212" s="205"/>
      <c r="J212" s="206">
        <f>ROUND(I212*H212,2)</f>
        <v>0</v>
      </c>
      <c r="K212" s="207"/>
      <c r="L212" s="38"/>
      <c r="M212" s="208" t="s">
        <v>1</v>
      </c>
      <c r="N212" s="209" t="s">
        <v>38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157</v>
      </c>
      <c r="AT212" s="212" t="s">
        <v>153</v>
      </c>
      <c r="AU212" s="212" t="s">
        <v>73</v>
      </c>
      <c r="AY212" s="11" t="s">
        <v>158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1" t="s">
        <v>81</v>
      </c>
      <c r="BK212" s="213">
        <f>ROUND(I212*H212,2)</f>
        <v>0</v>
      </c>
      <c r="BL212" s="11" t="s">
        <v>157</v>
      </c>
      <c r="BM212" s="212" t="s">
        <v>575</v>
      </c>
    </row>
    <row r="213" spans="1:65" s="2" customFormat="1" ht="24" customHeight="1">
      <c r="A213" s="32"/>
      <c r="B213" s="33"/>
      <c r="C213" s="200" t="s">
        <v>557</v>
      </c>
      <c r="D213" s="200" t="s">
        <v>153</v>
      </c>
      <c r="E213" s="201" t="s">
        <v>1345</v>
      </c>
      <c r="F213" s="202" t="s">
        <v>1346</v>
      </c>
      <c r="G213" s="203" t="s">
        <v>312</v>
      </c>
      <c r="H213" s="204">
        <v>6.941</v>
      </c>
      <c r="I213" s="205"/>
      <c r="J213" s="206">
        <f>ROUND(I213*H213,2)</f>
        <v>0</v>
      </c>
      <c r="K213" s="207"/>
      <c r="L213" s="38"/>
      <c r="M213" s="208" t="s">
        <v>1</v>
      </c>
      <c r="N213" s="209" t="s">
        <v>38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157</v>
      </c>
      <c r="AT213" s="212" t="s">
        <v>153</v>
      </c>
      <c r="AU213" s="212" t="s">
        <v>73</v>
      </c>
      <c r="AY213" s="11" t="s">
        <v>158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81</v>
      </c>
      <c r="BK213" s="213">
        <f>ROUND(I213*H213,2)</f>
        <v>0</v>
      </c>
      <c r="BL213" s="11" t="s">
        <v>157</v>
      </c>
      <c r="BM213" s="212" t="s">
        <v>577</v>
      </c>
    </row>
    <row r="214" spans="1:65" s="2" customFormat="1" ht="36" customHeight="1">
      <c r="A214" s="32"/>
      <c r="B214" s="33"/>
      <c r="C214" s="200" t="s">
        <v>73</v>
      </c>
      <c r="D214" s="200" t="s">
        <v>153</v>
      </c>
      <c r="E214" s="201" t="s">
        <v>820</v>
      </c>
      <c r="F214" s="202" t="s">
        <v>1602</v>
      </c>
      <c r="G214" s="203" t="s">
        <v>1</v>
      </c>
      <c r="H214" s="204">
        <v>6.941</v>
      </c>
      <c r="I214" s="205"/>
      <c r="J214" s="206">
        <f>ROUND(I214*H214,2)</f>
        <v>0</v>
      </c>
      <c r="K214" s="207"/>
      <c r="L214" s="38"/>
      <c r="M214" s="208" t="s">
        <v>1</v>
      </c>
      <c r="N214" s="209" t="s">
        <v>38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2" t="s">
        <v>157</v>
      </c>
      <c r="AT214" s="212" t="s">
        <v>153</v>
      </c>
      <c r="AU214" s="212" t="s">
        <v>73</v>
      </c>
      <c r="AY214" s="11" t="s">
        <v>158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1" t="s">
        <v>81</v>
      </c>
      <c r="BK214" s="213">
        <f>ROUND(I214*H214,2)</f>
        <v>0</v>
      </c>
      <c r="BL214" s="11" t="s">
        <v>157</v>
      </c>
      <c r="BM214" s="212" t="s">
        <v>578</v>
      </c>
    </row>
    <row r="215" spans="1:65" s="2" customFormat="1" ht="24" customHeight="1">
      <c r="A215" s="32"/>
      <c r="B215" s="33"/>
      <c r="C215" s="200" t="s">
        <v>226</v>
      </c>
      <c r="D215" s="200" t="s">
        <v>153</v>
      </c>
      <c r="E215" s="201" t="s">
        <v>1347</v>
      </c>
      <c r="F215" s="202" t="s">
        <v>1348</v>
      </c>
      <c r="G215" s="203" t="s">
        <v>312</v>
      </c>
      <c r="H215" s="204">
        <v>6.941</v>
      </c>
      <c r="I215" s="205"/>
      <c r="J215" s="206">
        <f>ROUND(I215*H215,2)</f>
        <v>0</v>
      </c>
      <c r="K215" s="207"/>
      <c r="L215" s="38"/>
      <c r="M215" s="208" t="s">
        <v>1</v>
      </c>
      <c r="N215" s="209" t="s">
        <v>38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157</v>
      </c>
      <c r="AT215" s="212" t="s">
        <v>153</v>
      </c>
      <c r="AU215" s="212" t="s">
        <v>73</v>
      </c>
      <c r="AY215" s="11" t="s">
        <v>158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81</v>
      </c>
      <c r="BK215" s="213">
        <f>ROUND(I215*H215,2)</f>
        <v>0</v>
      </c>
      <c r="BL215" s="11" t="s">
        <v>157</v>
      </c>
      <c r="BM215" s="212" t="s">
        <v>579</v>
      </c>
    </row>
    <row r="216" spans="1:65" s="2" customFormat="1" ht="36" customHeight="1">
      <c r="A216" s="32"/>
      <c r="B216" s="33"/>
      <c r="C216" s="200" t="s">
        <v>73</v>
      </c>
      <c r="D216" s="200" t="s">
        <v>153</v>
      </c>
      <c r="E216" s="201" t="s">
        <v>820</v>
      </c>
      <c r="F216" s="202" t="s">
        <v>1602</v>
      </c>
      <c r="G216" s="203" t="s">
        <v>1</v>
      </c>
      <c r="H216" s="204">
        <v>6.941</v>
      </c>
      <c r="I216" s="205"/>
      <c r="J216" s="206">
        <f>ROUND(I216*H216,2)</f>
        <v>0</v>
      </c>
      <c r="K216" s="207"/>
      <c r="L216" s="38"/>
      <c r="M216" s="208" t="s">
        <v>1</v>
      </c>
      <c r="N216" s="209" t="s">
        <v>38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157</v>
      </c>
      <c r="AT216" s="212" t="s">
        <v>153</v>
      </c>
      <c r="AU216" s="212" t="s">
        <v>73</v>
      </c>
      <c r="AY216" s="11" t="s">
        <v>158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1" t="s">
        <v>81</v>
      </c>
      <c r="BK216" s="213">
        <f>ROUND(I216*H216,2)</f>
        <v>0</v>
      </c>
      <c r="BL216" s="11" t="s">
        <v>157</v>
      </c>
      <c r="BM216" s="212" t="s">
        <v>580</v>
      </c>
    </row>
    <row r="217" spans="1:65" s="2" customFormat="1" ht="24" customHeight="1">
      <c r="A217" s="32"/>
      <c r="B217" s="33"/>
      <c r="C217" s="200" t="s">
        <v>564</v>
      </c>
      <c r="D217" s="200" t="s">
        <v>153</v>
      </c>
      <c r="E217" s="201" t="s">
        <v>1349</v>
      </c>
      <c r="F217" s="202" t="s">
        <v>1350</v>
      </c>
      <c r="G217" s="203" t="s">
        <v>312</v>
      </c>
      <c r="H217" s="204">
        <v>6.941</v>
      </c>
      <c r="I217" s="205"/>
      <c r="J217" s="206">
        <f>ROUND(I217*H217,2)</f>
        <v>0</v>
      </c>
      <c r="K217" s="207"/>
      <c r="L217" s="38"/>
      <c r="M217" s="208" t="s">
        <v>1</v>
      </c>
      <c r="N217" s="209" t="s">
        <v>38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157</v>
      </c>
      <c r="AT217" s="212" t="s">
        <v>153</v>
      </c>
      <c r="AU217" s="212" t="s">
        <v>73</v>
      </c>
      <c r="AY217" s="11" t="s">
        <v>158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81</v>
      </c>
      <c r="BK217" s="213">
        <f>ROUND(I217*H217,2)</f>
        <v>0</v>
      </c>
      <c r="BL217" s="11" t="s">
        <v>157</v>
      </c>
      <c r="BM217" s="212" t="s">
        <v>582</v>
      </c>
    </row>
    <row r="218" spans="1:65" s="2" customFormat="1" ht="36" customHeight="1">
      <c r="A218" s="32"/>
      <c r="B218" s="33"/>
      <c r="C218" s="200" t="s">
        <v>73</v>
      </c>
      <c r="D218" s="200" t="s">
        <v>153</v>
      </c>
      <c r="E218" s="201" t="s">
        <v>820</v>
      </c>
      <c r="F218" s="202" t="s">
        <v>1602</v>
      </c>
      <c r="G218" s="203" t="s">
        <v>1</v>
      </c>
      <c r="H218" s="204">
        <v>6.941</v>
      </c>
      <c r="I218" s="205"/>
      <c r="J218" s="206">
        <f>ROUND(I218*H218,2)</f>
        <v>0</v>
      </c>
      <c r="K218" s="207"/>
      <c r="L218" s="38"/>
      <c r="M218" s="208" t="s">
        <v>1</v>
      </c>
      <c r="N218" s="209" t="s">
        <v>38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157</v>
      </c>
      <c r="AT218" s="212" t="s">
        <v>153</v>
      </c>
      <c r="AU218" s="212" t="s">
        <v>73</v>
      </c>
      <c r="AY218" s="11" t="s">
        <v>158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" t="s">
        <v>81</v>
      </c>
      <c r="BK218" s="213">
        <f>ROUND(I218*H218,2)</f>
        <v>0</v>
      </c>
      <c r="BL218" s="11" t="s">
        <v>157</v>
      </c>
      <c r="BM218" s="212" t="s">
        <v>583</v>
      </c>
    </row>
    <row r="219" spans="1:65" s="2" customFormat="1" ht="24" customHeight="1">
      <c r="A219" s="32"/>
      <c r="B219" s="33"/>
      <c r="C219" s="200" t="s">
        <v>230</v>
      </c>
      <c r="D219" s="200" t="s">
        <v>153</v>
      </c>
      <c r="E219" s="201" t="s">
        <v>1351</v>
      </c>
      <c r="F219" s="202" t="s">
        <v>1352</v>
      </c>
      <c r="G219" s="203" t="s">
        <v>312</v>
      </c>
      <c r="H219" s="204">
        <v>6.941</v>
      </c>
      <c r="I219" s="205"/>
      <c r="J219" s="206">
        <f>ROUND(I219*H219,2)</f>
        <v>0</v>
      </c>
      <c r="K219" s="207"/>
      <c r="L219" s="38"/>
      <c r="M219" s="208" t="s">
        <v>1</v>
      </c>
      <c r="N219" s="209" t="s">
        <v>38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157</v>
      </c>
      <c r="AT219" s="212" t="s">
        <v>153</v>
      </c>
      <c r="AU219" s="212" t="s">
        <v>73</v>
      </c>
      <c r="AY219" s="11" t="s">
        <v>158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81</v>
      </c>
      <c r="BK219" s="213">
        <f>ROUND(I219*H219,2)</f>
        <v>0</v>
      </c>
      <c r="BL219" s="11" t="s">
        <v>157</v>
      </c>
      <c r="BM219" s="212" t="s">
        <v>584</v>
      </c>
    </row>
    <row r="220" spans="1:65" s="2" customFormat="1" ht="36" customHeight="1">
      <c r="A220" s="32"/>
      <c r="B220" s="33"/>
      <c r="C220" s="200" t="s">
        <v>73</v>
      </c>
      <c r="D220" s="200" t="s">
        <v>153</v>
      </c>
      <c r="E220" s="201" t="s">
        <v>820</v>
      </c>
      <c r="F220" s="202" t="s">
        <v>1602</v>
      </c>
      <c r="G220" s="203" t="s">
        <v>1</v>
      </c>
      <c r="H220" s="204">
        <v>6.941</v>
      </c>
      <c r="I220" s="205"/>
      <c r="J220" s="206">
        <f>ROUND(I220*H220,2)</f>
        <v>0</v>
      </c>
      <c r="K220" s="207"/>
      <c r="L220" s="38"/>
      <c r="M220" s="208" t="s">
        <v>1</v>
      </c>
      <c r="N220" s="209" t="s">
        <v>38</v>
      </c>
      <c r="O220" s="8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157</v>
      </c>
      <c r="AT220" s="212" t="s">
        <v>153</v>
      </c>
      <c r="AU220" s="212" t="s">
        <v>73</v>
      </c>
      <c r="AY220" s="11" t="s">
        <v>158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1" t="s">
        <v>81</v>
      </c>
      <c r="BK220" s="213">
        <f>ROUND(I220*H220,2)</f>
        <v>0</v>
      </c>
      <c r="BL220" s="11" t="s">
        <v>157</v>
      </c>
      <c r="BM220" s="212" t="s">
        <v>585</v>
      </c>
    </row>
    <row r="221" spans="1:65" s="2" customFormat="1" ht="24" customHeight="1">
      <c r="A221" s="32"/>
      <c r="B221" s="33"/>
      <c r="C221" s="200" t="s">
        <v>570</v>
      </c>
      <c r="D221" s="200" t="s">
        <v>153</v>
      </c>
      <c r="E221" s="201" t="s">
        <v>1353</v>
      </c>
      <c r="F221" s="202" t="s">
        <v>1354</v>
      </c>
      <c r="G221" s="203" t="s">
        <v>312</v>
      </c>
      <c r="H221" s="204">
        <v>6.941</v>
      </c>
      <c r="I221" s="205"/>
      <c r="J221" s="206">
        <f>ROUND(I221*H221,2)</f>
        <v>0</v>
      </c>
      <c r="K221" s="207"/>
      <c r="L221" s="38"/>
      <c r="M221" s="208" t="s">
        <v>1</v>
      </c>
      <c r="N221" s="209" t="s">
        <v>38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2" t="s">
        <v>157</v>
      </c>
      <c r="AT221" s="212" t="s">
        <v>153</v>
      </c>
      <c r="AU221" s="212" t="s">
        <v>73</v>
      </c>
      <c r="AY221" s="11" t="s">
        <v>158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1" t="s">
        <v>81</v>
      </c>
      <c r="BK221" s="213">
        <f>ROUND(I221*H221,2)</f>
        <v>0</v>
      </c>
      <c r="BL221" s="11" t="s">
        <v>157</v>
      </c>
      <c r="BM221" s="212" t="s">
        <v>587</v>
      </c>
    </row>
    <row r="222" spans="1:65" s="2" customFormat="1" ht="36" customHeight="1">
      <c r="A222" s="32"/>
      <c r="B222" s="33"/>
      <c r="C222" s="200" t="s">
        <v>73</v>
      </c>
      <c r="D222" s="200" t="s">
        <v>153</v>
      </c>
      <c r="E222" s="201" t="s">
        <v>820</v>
      </c>
      <c r="F222" s="202" t="s">
        <v>1602</v>
      </c>
      <c r="G222" s="203" t="s">
        <v>1</v>
      </c>
      <c r="H222" s="204">
        <v>6.941</v>
      </c>
      <c r="I222" s="205"/>
      <c r="J222" s="206">
        <f>ROUND(I222*H222,2)</f>
        <v>0</v>
      </c>
      <c r="K222" s="207"/>
      <c r="L222" s="38"/>
      <c r="M222" s="208" t="s">
        <v>1</v>
      </c>
      <c r="N222" s="209" t="s">
        <v>38</v>
      </c>
      <c r="O222" s="85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157</v>
      </c>
      <c r="AT222" s="212" t="s">
        <v>153</v>
      </c>
      <c r="AU222" s="212" t="s">
        <v>73</v>
      </c>
      <c r="AY222" s="11" t="s">
        <v>158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1" t="s">
        <v>81</v>
      </c>
      <c r="BK222" s="213">
        <f>ROUND(I222*H222,2)</f>
        <v>0</v>
      </c>
      <c r="BL222" s="11" t="s">
        <v>157</v>
      </c>
      <c r="BM222" s="212" t="s">
        <v>588</v>
      </c>
    </row>
    <row r="223" spans="1:65" s="2" customFormat="1" ht="16.5" customHeight="1">
      <c r="A223" s="32"/>
      <c r="B223" s="33"/>
      <c r="C223" s="200" t="s">
        <v>73</v>
      </c>
      <c r="D223" s="200" t="s">
        <v>153</v>
      </c>
      <c r="E223" s="201" t="s">
        <v>1361</v>
      </c>
      <c r="F223" s="202" t="s">
        <v>1362</v>
      </c>
      <c r="G223" s="203" t="s">
        <v>1</v>
      </c>
      <c r="H223" s="204">
        <v>0</v>
      </c>
      <c r="I223" s="205"/>
      <c r="J223" s="206">
        <f>ROUND(I223*H223,2)</f>
        <v>0</v>
      </c>
      <c r="K223" s="207"/>
      <c r="L223" s="38"/>
      <c r="M223" s="208" t="s">
        <v>1</v>
      </c>
      <c r="N223" s="209" t="s">
        <v>38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2" t="s">
        <v>157</v>
      </c>
      <c r="AT223" s="212" t="s">
        <v>153</v>
      </c>
      <c r="AU223" s="212" t="s">
        <v>73</v>
      </c>
      <c r="AY223" s="11" t="s">
        <v>158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1" t="s">
        <v>81</v>
      </c>
      <c r="BK223" s="213">
        <f>ROUND(I223*H223,2)</f>
        <v>0</v>
      </c>
      <c r="BL223" s="11" t="s">
        <v>157</v>
      </c>
      <c r="BM223" s="212" t="s">
        <v>589</v>
      </c>
    </row>
    <row r="224" spans="1:65" s="2" customFormat="1" ht="24" customHeight="1">
      <c r="A224" s="32"/>
      <c r="B224" s="33"/>
      <c r="C224" s="200" t="s">
        <v>233</v>
      </c>
      <c r="D224" s="200" t="s">
        <v>153</v>
      </c>
      <c r="E224" s="201" t="s">
        <v>1363</v>
      </c>
      <c r="F224" s="202" t="s">
        <v>1364</v>
      </c>
      <c r="G224" s="203" t="s">
        <v>325</v>
      </c>
      <c r="H224" s="204">
        <v>4.875</v>
      </c>
      <c r="I224" s="205"/>
      <c r="J224" s="206">
        <f>ROUND(I224*H224,2)</f>
        <v>0</v>
      </c>
      <c r="K224" s="207"/>
      <c r="L224" s="38"/>
      <c r="M224" s="208" t="s">
        <v>1</v>
      </c>
      <c r="N224" s="209" t="s">
        <v>38</v>
      </c>
      <c r="O224" s="8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12" t="s">
        <v>157</v>
      </c>
      <c r="AT224" s="212" t="s">
        <v>153</v>
      </c>
      <c r="AU224" s="212" t="s">
        <v>73</v>
      </c>
      <c r="AY224" s="11" t="s">
        <v>158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1" t="s">
        <v>81</v>
      </c>
      <c r="BK224" s="213">
        <f>ROUND(I224*H224,2)</f>
        <v>0</v>
      </c>
      <c r="BL224" s="11" t="s">
        <v>157</v>
      </c>
      <c r="BM224" s="212" t="s">
        <v>590</v>
      </c>
    </row>
    <row r="225" spans="1:65" s="2" customFormat="1" ht="24" customHeight="1">
      <c r="A225" s="32"/>
      <c r="B225" s="33"/>
      <c r="C225" s="200" t="s">
        <v>573</v>
      </c>
      <c r="D225" s="200" t="s">
        <v>153</v>
      </c>
      <c r="E225" s="201" t="s">
        <v>1365</v>
      </c>
      <c r="F225" s="202" t="s">
        <v>1366</v>
      </c>
      <c r="G225" s="203" t="s">
        <v>325</v>
      </c>
      <c r="H225" s="204">
        <v>9.446</v>
      </c>
      <c r="I225" s="205"/>
      <c r="J225" s="206">
        <f>ROUND(I225*H225,2)</f>
        <v>0</v>
      </c>
      <c r="K225" s="207"/>
      <c r="L225" s="38"/>
      <c r="M225" s="208" t="s">
        <v>1</v>
      </c>
      <c r="N225" s="209" t="s">
        <v>38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2" t="s">
        <v>157</v>
      </c>
      <c r="AT225" s="212" t="s">
        <v>153</v>
      </c>
      <c r="AU225" s="212" t="s">
        <v>73</v>
      </c>
      <c r="AY225" s="11" t="s">
        <v>158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1" t="s">
        <v>81</v>
      </c>
      <c r="BK225" s="213">
        <f>ROUND(I225*H225,2)</f>
        <v>0</v>
      </c>
      <c r="BL225" s="11" t="s">
        <v>157</v>
      </c>
      <c r="BM225" s="212" t="s">
        <v>592</v>
      </c>
    </row>
    <row r="226" spans="1:65" s="2" customFormat="1" ht="16.5" customHeight="1">
      <c r="A226" s="32"/>
      <c r="B226" s="33"/>
      <c r="C226" s="200" t="s">
        <v>73</v>
      </c>
      <c r="D226" s="200" t="s">
        <v>153</v>
      </c>
      <c r="E226" s="201" t="s">
        <v>824</v>
      </c>
      <c r="F226" s="202" t="s">
        <v>1604</v>
      </c>
      <c r="G226" s="203" t="s">
        <v>1</v>
      </c>
      <c r="H226" s="204">
        <v>9.446</v>
      </c>
      <c r="I226" s="205"/>
      <c r="J226" s="206">
        <f>ROUND(I226*H226,2)</f>
        <v>0</v>
      </c>
      <c r="K226" s="207"/>
      <c r="L226" s="38"/>
      <c r="M226" s="208" t="s">
        <v>1</v>
      </c>
      <c r="N226" s="209" t="s">
        <v>38</v>
      </c>
      <c r="O226" s="8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2" t="s">
        <v>157</v>
      </c>
      <c r="AT226" s="212" t="s">
        <v>153</v>
      </c>
      <c r="AU226" s="212" t="s">
        <v>73</v>
      </c>
      <c r="AY226" s="11" t="s">
        <v>158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1" t="s">
        <v>81</v>
      </c>
      <c r="BK226" s="213">
        <f>ROUND(I226*H226,2)</f>
        <v>0</v>
      </c>
      <c r="BL226" s="11" t="s">
        <v>157</v>
      </c>
      <c r="BM226" s="212" t="s">
        <v>593</v>
      </c>
    </row>
    <row r="227" spans="1:65" s="2" customFormat="1" ht="24" customHeight="1">
      <c r="A227" s="32"/>
      <c r="B227" s="33"/>
      <c r="C227" s="200" t="s">
        <v>237</v>
      </c>
      <c r="D227" s="200" t="s">
        <v>153</v>
      </c>
      <c r="E227" s="201" t="s">
        <v>1368</v>
      </c>
      <c r="F227" s="202" t="s">
        <v>1369</v>
      </c>
      <c r="G227" s="203" t="s">
        <v>325</v>
      </c>
      <c r="H227" s="204">
        <v>20.571</v>
      </c>
      <c r="I227" s="205"/>
      <c r="J227" s="206">
        <f>ROUND(I227*H227,2)</f>
        <v>0</v>
      </c>
      <c r="K227" s="207"/>
      <c r="L227" s="38"/>
      <c r="M227" s="208" t="s">
        <v>1</v>
      </c>
      <c r="N227" s="209" t="s">
        <v>38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2" t="s">
        <v>157</v>
      </c>
      <c r="AT227" s="212" t="s">
        <v>153</v>
      </c>
      <c r="AU227" s="212" t="s">
        <v>73</v>
      </c>
      <c r="AY227" s="11" t="s">
        <v>158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1" t="s">
        <v>81</v>
      </c>
      <c r="BK227" s="213">
        <f>ROUND(I227*H227,2)</f>
        <v>0</v>
      </c>
      <c r="BL227" s="11" t="s">
        <v>157</v>
      </c>
      <c r="BM227" s="212" t="s">
        <v>594</v>
      </c>
    </row>
    <row r="228" spans="1:65" s="2" customFormat="1" ht="16.5" customHeight="1">
      <c r="A228" s="32"/>
      <c r="B228" s="33"/>
      <c r="C228" s="200" t="s">
        <v>73</v>
      </c>
      <c r="D228" s="200" t="s">
        <v>153</v>
      </c>
      <c r="E228" s="201" t="s">
        <v>826</v>
      </c>
      <c r="F228" s="202" t="s">
        <v>1605</v>
      </c>
      <c r="G228" s="203" t="s">
        <v>1</v>
      </c>
      <c r="H228" s="204">
        <v>20.571</v>
      </c>
      <c r="I228" s="205"/>
      <c r="J228" s="206">
        <f>ROUND(I228*H228,2)</f>
        <v>0</v>
      </c>
      <c r="K228" s="207"/>
      <c r="L228" s="38"/>
      <c r="M228" s="208" t="s">
        <v>1</v>
      </c>
      <c r="N228" s="209" t="s">
        <v>38</v>
      </c>
      <c r="O228" s="8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2" t="s">
        <v>157</v>
      </c>
      <c r="AT228" s="212" t="s">
        <v>153</v>
      </c>
      <c r="AU228" s="212" t="s">
        <v>73</v>
      </c>
      <c r="AY228" s="11" t="s">
        <v>158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1" t="s">
        <v>81</v>
      </c>
      <c r="BK228" s="213">
        <f>ROUND(I228*H228,2)</f>
        <v>0</v>
      </c>
      <c r="BL228" s="11" t="s">
        <v>157</v>
      </c>
      <c r="BM228" s="212" t="s">
        <v>595</v>
      </c>
    </row>
    <row r="229" spans="1:65" s="2" customFormat="1" ht="16.5" customHeight="1">
      <c r="A229" s="32"/>
      <c r="B229" s="33"/>
      <c r="C229" s="200" t="s">
        <v>576</v>
      </c>
      <c r="D229" s="200" t="s">
        <v>153</v>
      </c>
      <c r="E229" s="201" t="s">
        <v>1371</v>
      </c>
      <c r="F229" s="202" t="s">
        <v>1372</v>
      </c>
      <c r="G229" s="203" t="s">
        <v>325</v>
      </c>
      <c r="H229" s="204">
        <v>9.446</v>
      </c>
      <c r="I229" s="205"/>
      <c r="J229" s="206">
        <f>ROUND(I229*H229,2)</f>
        <v>0</v>
      </c>
      <c r="K229" s="207"/>
      <c r="L229" s="38"/>
      <c r="M229" s="208" t="s">
        <v>1</v>
      </c>
      <c r="N229" s="209" t="s">
        <v>38</v>
      </c>
      <c r="O229" s="8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2" t="s">
        <v>157</v>
      </c>
      <c r="AT229" s="212" t="s">
        <v>153</v>
      </c>
      <c r="AU229" s="212" t="s">
        <v>73</v>
      </c>
      <c r="AY229" s="11" t="s">
        <v>158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1" t="s">
        <v>81</v>
      </c>
      <c r="BK229" s="213">
        <f>ROUND(I229*H229,2)</f>
        <v>0</v>
      </c>
      <c r="BL229" s="11" t="s">
        <v>157</v>
      </c>
      <c r="BM229" s="212" t="s">
        <v>597</v>
      </c>
    </row>
    <row r="230" spans="1:65" s="2" customFormat="1" ht="24" customHeight="1">
      <c r="A230" s="32"/>
      <c r="B230" s="33"/>
      <c r="C230" s="200" t="s">
        <v>240</v>
      </c>
      <c r="D230" s="200" t="s">
        <v>153</v>
      </c>
      <c r="E230" s="201" t="s">
        <v>1373</v>
      </c>
      <c r="F230" s="202" t="s">
        <v>1374</v>
      </c>
      <c r="G230" s="203" t="s">
        <v>325</v>
      </c>
      <c r="H230" s="204">
        <v>94.46</v>
      </c>
      <c r="I230" s="205"/>
      <c r="J230" s="206">
        <f>ROUND(I230*H230,2)</f>
        <v>0</v>
      </c>
      <c r="K230" s="207"/>
      <c r="L230" s="38"/>
      <c r="M230" s="208" t="s">
        <v>1</v>
      </c>
      <c r="N230" s="209" t="s">
        <v>38</v>
      </c>
      <c r="O230" s="8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2" t="s">
        <v>157</v>
      </c>
      <c r="AT230" s="212" t="s">
        <v>153</v>
      </c>
      <c r="AU230" s="212" t="s">
        <v>73</v>
      </c>
      <c r="AY230" s="11" t="s">
        <v>158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1" t="s">
        <v>81</v>
      </c>
      <c r="BK230" s="213">
        <f>ROUND(I230*H230,2)</f>
        <v>0</v>
      </c>
      <c r="BL230" s="11" t="s">
        <v>157</v>
      </c>
      <c r="BM230" s="212" t="s">
        <v>598</v>
      </c>
    </row>
    <row r="231" spans="1:65" s="2" customFormat="1" ht="16.5" customHeight="1">
      <c r="A231" s="32"/>
      <c r="B231" s="33"/>
      <c r="C231" s="200" t="s">
        <v>73</v>
      </c>
      <c r="D231" s="200" t="s">
        <v>153</v>
      </c>
      <c r="E231" s="201" t="s">
        <v>831</v>
      </c>
      <c r="F231" s="202" t="s">
        <v>1606</v>
      </c>
      <c r="G231" s="203" t="s">
        <v>1</v>
      </c>
      <c r="H231" s="204">
        <v>94.46</v>
      </c>
      <c r="I231" s="205"/>
      <c r="J231" s="206">
        <f>ROUND(I231*H231,2)</f>
        <v>0</v>
      </c>
      <c r="K231" s="207"/>
      <c r="L231" s="38"/>
      <c r="M231" s="208" t="s">
        <v>1</v>
      </c>
      <c r="N231" s="209" t="s">
        <v>38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2" t="s">
        <v>157</v>
      </c>
      <c r="AT231" s="212" t="s">
        <v>153</v>
      </c>
      <c r="AU231" s="212" t="s">
        <v>73</v>
      </c>
      <c r="AY231" s="11" t="s">
        <v>158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1" t="s">
        <v>81</v>
      </c>
      <c r="BK231" s="213">
        <f>ROUND(I231*H231,2)</f>
        <v>0</v>
      </c>
      <c r="BL231" s="11" t="s">
        <v>157</v>
      </c>
      <c r="BM231" s="212" t="s">
        <v>599</v>
      </c>
    </row>
    <row r="232" spans="1:65" s="2" customFormat="1" ht="24" customHeight="1">
      <c r="A232" s="32"/>
      <c r="B232" s="33"/>
      <c r="C232" s="200" t="s">
        <v>581</v>
      </c>
      <c r="D232" s="200" t="s">
        <v>153</v>
      </c>
      <c r="E232" s="201" t="s">
        <v>1376</v>
      </c>
      <c r="F232" s="202" t="s">
        <v>1377</v>
      </c>
      <c r="G232" s="203" t="s">
        <v>325</v>
      </c>
      <c r="H232" s="204">
        <v>9.446</v>
      </c>
      <c r="I232" s="205"/>
      <c r="J232" s="206">
        <f>ROUND(I232*H232,2)</f>
        <v>0</v>
      </c>
      <c r="K232" s="207"/>
      <c r="L232" s="38"/>
      <c r="M232" s="208" t="s">
        <v>1</v>
      </c>
      <c r="N232" s="209" t="s">
        <v>38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2" t="s">
        <v>157</v>
      </c>
      <c r="AT232" s="212" t="s">
        <v>153</v>
      </c>
      <c r="AU232" s="212" t="s">
        <v>73</v>
      </c>
      <c r="AY232" s="11" t="s">
        <v>158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1" t="s">
        <v>81</v>
      </c>
      <c r="BK232" s="213">
        <f>ROUND(I232*H232,2)</f>
        <v>0</v>
      </c>
      <c r="BL232" s="11" t="s">
        <v>157</v>
      </c>
      <c r="BM232" s="212" t="s">
        <v>600</v>
      </c>
    </row>
    <row r="233" spans="1:65" s="2" customFormat="1" ht="16.5" customHeight="1">
      <c r="A233" s="32"/>
      <c r="B233" s="33"/>
      <c r="C233" s="200" t="s">
        <v>244</v>
      </c>
      <c r="D233" s="200" t="s">
        <v>153</v>
      </c>
      <c r="E233" s="201" t="s">
        <v>1378</v>
      </c>
      <c r="F233" s="202" t="s">
        <v>1379</v>
      </c>
      <c r="G233" s="203" t="s">
        <v>325</v>
      </c>
      <c r="H233" s="204">
        <v>5.82</v>
      </c>
      <c r="I233" s="205"/>
      <c r="J233" s="206">
        <f>ROUND(I233*H233,2)</f>
        <v>0</v>
      </c>
      <c r="K233" s="207"/>
      <c r="L233" s="38"/>
      <c r="M233" s="208" t="s">
        <v>1</v>
      </c>
      <c r="N233" s="209" t="s">
        <v>38</v>
      </c>
      <c r="O233" s="8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12" t="s">
        <v>157</v>
      </c>
      <c r="AT233" s="212" t="s">
        <v>153</v>
      </c>
      <c r="AU233" s="212" t="s">
        <v>73</v>
      </c>
      <c r="AY233" s="11" t="s">
        <v>158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1" t="s">
        <v>81</v>
      </c>
      <c r="BK233" s="213">
        <f>ROUND(I233*H233,2)</f>
        <v>0</v>
      </c>
      <c r="BL233" s="11" t="s">
        <v>157</v>
      </c>
      <c r="BM233" s="212" t="s">
        <v>602</v>
      </c>
    </row>
    <row r="234" spans="1:65" s="2" customFormat="1" ht="16.5" customHeight="1">
      <c r="A234" s="32"/>
      <c r="B234" s="33"/>
      <c r="C234" s="200" t="s">
        <v>586</v>
      </c>
      <c r="D234" s="200" t="s">
        <v>153</v>
      </c>
      <c r="E234" s="201" t="s">
        <v>1381</v>
      </c>
      <c r="F234" s="202" t="s">
        <v>1382</v>
      </c>
      <c r="G234" s="203" t="s">
        <v>325</v>
      </c>
      <c r="H234" s="204">
        <v>58.2</v>
      </c>
      <c r="I234" s="205"/>
      <c r="J234" s="206">
        <f>ROUND(I234*H234,2)</f>
        <v>0</v>
      </c>
      <c r="K234" s="207"/>
      <c r="L234" s="38"/>
      <c r="M234" s="208" t="s">
        <v>1</v>
      </c>
      <c r="N234" s="209" t="s">
        <v>38</v>
      </c>
      <c r="O234" s="8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12" t="s">
        <v>157</v>
      </c>
      <c r="AT234" s="212" t="s">
        <v>153</v>
      </c>
      <c r="AU234" s="212" t="s">
        <v>73</v>
      </c>
      <c r="AY234" s="11" t="s">
        <v>158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1" t="s">
        <v>81</v>
      </c>
      <c r="BK234" s="213">
        <f>ROUND(I234*H234,2)</f>
        <v>0</v>
      </c>
      <c r="BL234" s="11" t="s">
        <v>157</v>
      </c>
      <c r="BM234" s="212" t="s">
        <v>605</v>
      </c>
    </row>
    <row r="235" spans="1:65" s="2" customFormat="1" ht="16.5" customHeight="1">
      <c r="A235" s="32"/>
      <c r="B235" s="33"/>
      <c r="C235" s="200" t="s">
        <v>73</v>
      </c>
      <c r="D235" s="200" t="s">
        <v>153</v>
      </c>
      <c r="E235" s="201" t="s">
        <v>835</v>
      </c>
      <c r="F235" s="202" t="s">
        <v>1607</v>
      </c>
      <c r="G235" s="203" t="s">
        <v>1</v>
      </c>
      <c r="H235" s="204">
        <v>58.2</v>
      </c>
      <c r="I235" s="205"/>
      <c r="J235" s="206">
        <f>ROUND(I235*H235,2)</f>
        <v>0</v>
      </c>
      <c r="K235" s="207"/>
      <c r="L235" s="38"/>
      <c r="M235" s="208" t="s">
        <v>1</v>
      </c>
      <c r="N235" s="209" t="s">
        <v>38</v>
      </c>
      <c r="O235" s="8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2" t="s">
        <v>157</v>
      </c>
      <c r="AT235" s="212" t="s">
        <v>153</v>
      </c>
      <c r="AU235" s="212" t="s">
        <v>73</v>
      </c>
      <c r="AY235" s="11" t="s">
        <v>158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1" t="s">
        <v>81</v>
      </c>
      <c r="BK235" s="213">
        <f>ROUND(I235*H235,2)</f>
        <v>0</v>
      </c>
      <c r="BL235" s="11" t="s">
        <v>157</v>
      </c>
      <c r="BM235" s="212" t="s">
        <v>608</v>
      </c>
    </row>
    <row r="236" spans="1:65" s="2" customFormat="1" ht="16.5" customHeight="1">
      <c r="A236" s="32"/>
      <c r="B236" s="33"/>
      <c r="C236" s="200" t="s">
        <v>248</v>
      </c>
      <c r="D236" s="200" t="s">
        <v>153</v>
      </c>
      <c r="E236" s="201" t="s">
        <v>1384</v>
      </c>
      <c r="F236" s="202" t="s">
        <v>1385</v>
      </c>
      <c r="G236" s="203" t="s">
        <v>325</v>
      </c>
      <c r="H236" s="204">
        <v>5.82</v>
      </c>
      <c r="I236" s="205"/>
      <c r="J236" s="206">
        <f>ROUND(I236*H236,2)</f>
        <v>0</v>
      </c>
      <c r="K236" s="207"/>
      <c r="L236" s="38"/>
      <c r="M236" s="208" t="s">
        <v>1</v>
      </c>
      <c r="N236" s="209" t="s">
        <v>38</v>
      </c>
      <c r="O236" s="8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157</v>
      </c>
      <c r="AT236" s="212" t="s">
        <v>153</v>
      </c>
      <c r="AU236" s="212" t="s">
        <v>73</v>
      </c>
      <c r="AY236" s="11" t="s">
        <v>158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1" t="s">
        <v>81</v>
      </c>
      <c r="BK236" s="213">
        <f>ROUND(I236*H236,2)</f>
        <v>0</v>
      </c>
      <c r="BL236" s="11" t="s">
        <v>157</v>
      </c>
      <c r="BM236" s="212" t="s">
        <v>612</v>
      </c>
    </row>
    <row r="237" spans="1:65" s="2" customFormat="1" ht="16.5" customHeight="1">
      <c r="A237" s="32"/>
      <c r="B237" s="33"/>
      <c r="C237" s="200" t="s">
        <v>591</v>
      </c>
      <c r="D237" s="200" t="s">
        <v>153</v>
      </c>
      <c r="E237" s="201" t="s">
        <v>1386</v>
      </c>
      <c r="F237" s="202" t="s">
        <v>1387</v>
      </c>
      <c r="G237" s="203" t="s">
        <v>325</v>
      </c>
      <c r="H237" s="204">
        <v>9.446</v>
      </c>
      <c r="I237" s="205"/>
      <c r="J237" s="206">
        <f>ROUND(I237*H237,2)</f>
        <v>0</v>
      </c>
      <c r="K237" s="207"/>
      <c r="L237" s="38"/>
      <c r="M237" s="208" t="s">
        <v>1</v>
      </c>
      <c r="N237" s="209" t="s">
        <v>38</v>
      </c>
      <c r="O237" s="85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12" t="s">
        <v>157</v>
      </c>
      <c r="AT237" s="212" t="s">
        <v>153</v>
      </c>
      <c r="AU237" s="212" t="s">
        <v>73</v>
      </c>
      <c r="AY237" s="11" t="s">
        <v>158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1" t="s">
        <v>81</v>
      </c>
      <c r="BK237" s="213">
        <f>ROUND(I237*H237,2)</f>
        <v>0</v>
      </c>
      <c r="BL237" s="11" t="s">
        <v>157</v>
      </c>
      <c r="BM237" s="212" t="s">
        <v>615</v>
      </c>
    </row>
    <row r="238" spans="1:65" s="2" customFormat="1" ht="16.5" customHeight="1">
      <c r="A238" s="32"/>
      <c r="B238" s="33"/>
      <c r="C238" s="200" t="s">
        <v>252</v>
      </c>
      <c r="D238" s="200" t="s">
        <v>153</v>
      </c>
      <c r="E238" s="201" t="s">
        <v>1388</v>
      </c>
      <c r="F238" s="202" t="s">
        <v>1389</v>
      </c>
      <c r="G238" s="203" t="s">
        <v>325</v>
      </c>
      <c r="H238" s="204">
        <v>11.64</v>
      </c>
      <c r="I238" s="205"/>
      <c r="J238" s="206">
        <f>ROUND(I238*H238,2)</f>
        <v>0</v>
      </c>
      <c r="K238" s="207"/>
      <c r="L238" s="38"/>
      <c r="M238" s="208" t="s">
        <v>1</v>
      </c>
      <c r="N238" s="209" t="s">
        <v>38</v>
      </c>
      <c r="O238" s="8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12" t="s">
        <v>157</v>
      </c>
      <c r="AT238" s="212" t="s">
        <v>153</v>
      </c>
      <c r="AU238" s="212" t="s">
        <v>73</v>
      </c>
      <c r="AY238" s="11" t="s">
        <v>158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1" t="s">
        <v>81</v>
      </c>
      <c r="BK238" s="213">
        <f>ROUND(I238*H238,2)</f>
        <v>0</v>
      </c>
      <c r="BL238" s="11" t="s">
        <v>157</v>
      </c>
      <c r="BM238" s="212" t="s">
        <v>619</v>
      </c>
    </row>
    <row r="239" spans="1:65" s="2" customFormat="1" ht="16.5" customHeight="1">
      <c r="A239" s="32"/>
      <c r="B239" s="33"/>
      <c r="C239" s="200" t="s">
        <v>73</v>
      </c>
      <c r="D239" s="200" t="s">
        <v>153</v>
      </c>
      <c r="E239" s="201" t="s">
        <v>695</v>
      </c>
      <c r="F239" s="202" t="s">
        <v>1557</v>
      </c>
      <c r="G239" s="203" t="s">
        <v>1</v>
      </c>
      <c r="H239" s="204">
        <v>11.64</v>
      </c>
      <c r="I239" s="205"/>
      <c r="J239" s="206">
        <f>ROUND(I239*H239,2)</f>
        <v>0</v>
      </c>
      <c r="K239" s="207"/>
      <c r="L239" s="38"/>
      <c r="M239" s="208" t="s">
        <v>1</v>
      </c>
      <c r="N239" s="209" t="s">
        <v>38</v>
      </c>
      <c r="O239" s="85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12" t="s">
        <v>157</v>
      </c>
      <c r="AT239" s="212" t="s">
        <v>153</v>
      </c>
      <c r="AU239" s="212" t="s">
        <v>73</v>
      </c>
      <c r="AY239" s="11" t="s">
        <v>158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1" t="s">
        <v>81</v>
      </c>
      <c r="BK239" s="213">
        <f>ROUND(I239*H239,2)</f>
        <v>0</v>
      </c>
      <c r="BL239" s="11" t="s">
        <v>157</v>
      </c>
      <c r="BM239" s="212" t="s">
        <v>622</v>
      </c>
    </row>
    <row r="240" spans="1:65" s="2" customFormat="1" ht="16.5" customHeight="1">
      <c r="A240" s="32"/>
      <c r="B240" s="33"/>
      <c r="C240" s="200" t="s">
        <v>73</v>
      </c>
      <c r="D240" s="200" t="s">
        <v>153</v>
      </c>
      <c r="E240" s="201" t="s">
        <v>1391</v>
      </c>
      <c r="F240" s="202" t="s">
        <v>1392</v>
      </c>
      <c r="G240" s="203" t="s">
        <v>1</v>
      </c>
      <c r="H240" s="204">
        <v>0</v>
      </c>
      <c r="I240" s="205"/>
      <c r="J240" s="206">
        <f>ROUND(I240*H240,2)</f>
        <v>0</v>
      </c>
      <c r="K240" s="207"/>
      <c r="L240" s="38"/>
      <c r="M240" s="208" t="s">
        <v>1</v>
      </c>
      <c r="N240" s="209" t="s">
        <v>38</v>
      </c>
      <c r="O240" s="8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12" t="s">
        <v>157</v>
      </c>
      <c r="AT240" s="212" t="s">
        <v>153</v>
      </c>
      <c r="AU240" s="212" t="s">
        <v>73</v>
      </c>
      <c r="AY240" s="11" t="s">
        <v>158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1" t="s">
        <v>81</v>
      </c>
      <c r="BK240" s="213">
        <f>ROUND(I240*H240,2)</f>
        <v>0</v>
      </c>
      <c r="BL240" s="11" t="s">
        <v>157</v>
      </c>
      <c r="BM240" s="212" t="s">
        <v>625</v>
      </c>
    </row>
    <row r="241" spans="1:65" s="2" customFormat="1" ht="24" customHeight="1">
      <c r="A241" s="32"/>
      <c r="B241" s="33"/>
      <c r="C241" s="200" t="s">
        <v>596</v>
      </c>
      <c r="D241" s="200" t="s">
        <v>153</v>
      </c>
      <c r="E241" s="201" t="s">
        <v>1393</v>
      </c>
      <c r="F241" s="202" t="s">
        <v>1394</v>
      </c>
      <c r="G241" s="203" t="s">
        <v>325</v>
      </c>
      <c r="H241" s="204">
        <v>82.222</v>
      </c>
      <c r="I241" s="205"/>
      <c r="J241" s="206">
        <f>ROUND(I241*H241,2)</f>
        <v>0</v>
      </c>
      <c r="K241" s="207"/>
      <c r="L241" s="38"/>
      <c r="M241" s="208" t="s">
        <v>1</v>
      </c>
      <c r="N241" s="209" t="s">
        <v>38</v>
      </c>
      <c r="O241" s="8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12" t="s">
        <v>157</v>
      </c>
      <c r="AT241" s="212" t="s">
        <v>153</v>
      </c>
      <c r="AU241" s="212" t="s">
        <v>73</v>
      </c>
      <c r="AY241" s="11" t="s">
        <v>158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1" t="s">
        <v>81</v>
      </c>
      <c r="BK241" s="213">
        <f>ROUND(I241*H241,2)</f>
        <v>0</v>
      </c>
      <c r="BL241" s="11" t="s">
        <v>157</v>
      </c>
      <c r="BM241" s="212" t="s">
        <v>628</v>
      </c>
    </row>
    <row r="242" spans="1:65" s="2" customFormat="1" ht="24" customHeight="1">
      <c r="A242" s="32"/>
      <c r="B242" s="33"/>
      <c r="C242" s="200" t="s">
        <v>255</v>
      </c>
      <c r="D242" s="200" t="s">
        <v>153</v>
      </c>
      <c r="E242" s="201" t="s">
        <v>1395</v>
      </c>
      <c r="F242" s="202" t="s">
        <v>1396</v>
      </c>
      <c r="G242" s="203" t="s">
        <v>325</v>
      </c>
      <c r="H242" s="204">
        <v>82.222</v>
      </c>
      <c r="I242" s="205"/>
      <c r="J242" s="206">
        <f>ROUND(I242*H242,2)</f>
        <v>0</v>
      </c>
      <c r="K242" s="207"/>
      <c r="L242" s="38"/>
      <c r="M242" s="208" t="s">
        <v>1</v>
      </c>
      <c r="N242" s="209" t="s">
        <v>38</v>
      </c>
      <c r="O242" s="8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12" t="s">
        <v>157</v>
      </c>
      <c r="AT242" s="212" t="s">
        <v>153</v>
      </c>
      <c r="AU242" s="212" t="s">
        <v>73</v>
      </c>
      <c r="AY242" s="11" t="s">
        <v>158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1" t="s">
        <v>81</v>
      </c>
      <c r="BK242" s="213">
        <f>ROUND(I242*H242,2)</f>
        <v>0</v>
      </c>
      <c r="BL242" s="11" t="s">
        <v>157</v>
      </c>
      <c r="BM242" s="212" t="s">
        <v>630</v>
      </c>
    </row>
    <row r="243" spans="1:65" s="2" customFormat="1" ht="16.5" customHeight="1">
      <c r="A243" s="32"/>
      <c r="B243" s="33"/>
      <c r="C243" s="200" t="s">
        <v>73</v>
      </c>
      <c r="D243" s="200" t="s">
        <v>153</v>
      </c>
      <c r="E243" s="201" t="s">
        <v>1397</v>
      </c>
      <c r="F243" s="202" t="s">
        <v>1398</v>
      </c>
      <c r="G243" s="203" t="s">
        <v>1</v>
      </c>
      <c r="H243" s="204">
        <v>0</v>
      </c>
      <c r="I243" s="205"/>
      <c r="J243" s="206">
        <f>ROUND(I243*H243,2)</f>
        <v>0</v>
      </c>
      <c r="K243" s="207"/>
      <c r="L243" s="38"/>
      <c r="M243" s="208" t="s">
        <v>1</v>
      </c>
      <c r="N243" s="209" t="s">
        <v>38</v>
      </c>
      <c r="O243" s="85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12" t="s">
        <v>157</v>
      </c>
      <c r="AT243" s="212" t="s">
        <v>153</v>
      </c>
      <c r="AU243" s="212" t="s">
        <v>73</v>
      </c>
      <c r="AY243" s="11" t="s">
        <v>158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1" t="s">
        <v>81</v>
      </c>
      <c r="BK243" s="213">
        <f>ROUND(I243*H243,2)</f>
        <v>0</v>
      </c>
      <c r="BL243" s="11" t="s">
        <v>157</v>
      </c>
      <c r="BM243" s="212" t="s">
        <v>631</v>
      </c>
    </row>
    <row r="244" spans="1:65" s="2" customFormat="1" ht="16.5" customHeight="1">
      <c r="A244" s="32"/>
      <c r="B244" s="33"/>
      <c r="C244" s="200" t="s">
        <v>73</v>
      </c>
      <c r="D244" s="200" t="s">
        <v>153</v>
      </c>
      <c r="E244" s="201" t="s">
        <v>1399</v>
      </c>
      <c r="F244" s="202" t="s">
        <v>1400</v>
      </c>
      <c r="G244" s="203" t="s">
        <v>1</v>
      </c>
      <c r="H244" s="204">
        <v>0</v>
      </c>
      <c r="I244" s="205"/>
      <c r="J244" s="206">
        <f>ROUND(I244*H244,2)</f>
        <v>0</v>
      </c>
      <c r="K244" s="207"/>
      <c r="L244" s="38"/>
      <c r="M244" s="208" t="s">
        <v>1</v>
      </c>
      <c r="N244" s="209" t="s">
        <v>38</v>
      </c>
      <c r="O244" s="8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12" t="s">
        <v>157</v>
      </c>
      <c r="AT244" s="212" t="s">
        <v>153</v>
      </c>
      <c r="AU244" s="212" t="s">
        <v>73</v>
      </c>
      <c r="AY244" s="11" t="s">
        <v>158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1" t="s">
        <v>81</v>
      </c>
      <c r="BK244" s="213">
        <f>ROUND(I244*H244,2)</f>
        <v>0</v>
      </c>
      <c r="BL244" s="11" t="s">
        <v>157</v>
      </c>
      <c r="BM244" s="212" t="s">
        <v>634</v>
      </c>
    </row>
    <row r="245" spans="1:65" s="2" customFormat="1" ht="24" customHeight="1">
      <c r="A245" s="32"/>
      <c r="B245" s="33"/>
      <c r="C245" s="200" t="s">
        <v>601</v>
      </c>
      <c r="D245" s="200" t="s">
        <v>153</v>
      </c>
      <c r="E245" s="201" t="s">
        <v>1401</v>
      </c>
      <c r="F245" s="202" t="s">
        <v>1402</v>
      </c>
      <c r="G245" s="203" t="s">
        <v>312</v>
      </c>
      <c r="H245" s="204">
        <v>24.97</v>
      </c>
      <c r="I245" s="205"/>
      <c r="J245" s="206">
        <f>ROUND(I245*H245,2)</f>
        <v>0</v>
      </c>
      <c r="K245" s="207"/>
      <c r="L245" s="38"/>
      <c r="M245" s="208" t="s">
        <v>1</v>
      </c>
      <c r="N245" s="209" t="s">
        <v>38</v>
      </c>
      <c r="O245" s="85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12" t="s">
        <v>157</v>
      </c>
      <c r="AT245" s="212" t="s">
        <v>153</v>
      </c>
      <c r="AU245" s="212" t="s">
        <v>73</v>
      </c>
      <c r="AY245" s="11" t="s">
        <v>158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1" t="s">
        <v>81</v>
      </c>
      <c r="BK245" s="213">
        <f>ROUND(I245*H245,2)</f>
        <v>0</v>
      </c>
      <c r="BL245" s="11" t="s">
        <v>157</v>
      </c>
      <c r="BM245" s="212" t="s">
        <v>637</v>
      </c>
    </row>
    <row r="246" spans="1:65" s="2" customFormat="1" ht="16.5" customHeight="1">
      <c r="A246" s="32"/>
      <c r="B246" s="33"/>
      <c r="C246" s="200" t="s">
        <v>73</v>
      </c>
      <c r="D246" s="200" t="s">
        <v>153</v>
      </c>
      <c r="E246" s="201" t="s">
        <v>812</v>
      </c>
      <c r="F246" s="202" t="s">
        <v>1600</v>
      </c>
      <c r="G246" s="203" t="s">
        <v>1</v>
      </c>
      <c r="H246" s="204">
        <v>24.97</v>
      </c>
      <c r="I246" s="205"/>
      <c r="J246" s="206">
        <f>ROUND(I246*H246,2)</f>
        <v>0</v>
      </c>
      <c r="K246" s="207"/>
      <c r="L246" s="38"/>
      <c r="M246" s="208" t="s">
        <v>1</v>
      </c>
      <c r="N246" s="209" t="s">
        <v>38</v>
      </c>
      <c r="O246" s="85"/>
      <c r="P246" s="210">
        <f>O246*H246</f>
        <v>0</v>
      </c>
      <c r="Q246" s="210">
        <v>0</v>
      </c>
      <c r="R246" s="210">
        <f>Q246*H246</f>
        <v>0</v>
      </c>
      <c r="S246" s="210">
        <v>0</v>
      </c>
      <c r="T246" s="211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12" t="s">
        <v>157</v>
      </c>
      <c r="AT246" s="212" t="s">
        <v>153</v>
      </c>
      <c r="AU246" s="212" t="s">
        <v>73</v>
      </c>
      <c r="AY246" s="11" t="s">
        <v>158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11" t="s">
        <v>81</v>
      </c>
      <c r="BK246" s="213">
        <f>ROUND(I246*H246,2)</f>
        <v>0</v>
      </c>
      <c r="BL246" s="11" t="s">
        <v>157</v>
      </c>
      <c r="BM246" s="212" t="s">
        <v>639</v>
      </c>
    </row>
    <row r="247" spans="1:65" s="2" customFormat="1" ht="16.5" customHeight="1">
      <c r="A247" s="32"/>
      <c r="B247" s="33"/>
      <c r="C247" s="200" t="s">
        <v>73</v>
      </c>
      <c r="D247" s="200" t="s">
        <v>153</v>
      </c>
      <c r="E247" s="201" t="s">
        <v>368</v>
      </c>
      <c r="F247" s="202" t="s">
        <v>1567</v>
      </c>
      <c r="G247" s="203" t="s">
        <v>1</v>
      </c>
      <c r="H247" s="204">
        <v>0</v>
      </c>
      <c r="I247" s="205"/>
      <c r="J247" s="206">
        <f>ROUND(I247*H247,2)</f>
        <v>0</v>
      </c>
      <c r="K247" s="207"/>
      <c r="L247" s="38"/>
      <c r="M247" s="208" t="s">
        <v>1</v>
      </c>
      <c r="N247" s="209" t="s">
        <v>38</v>
      </c>
      <c r="O247" s="85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12" t="s">
        <v>157</v>
      </c>
      <c r="AT247" s="212" t="s">
        <v>153</v>
      </c>
      <c r="AU247" s="212" t="s">
        <v>73</v>
      </c>
      <c r="AY247" s="11" t="s">
        <v>158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1" t="s">
        <v>81</v>
      </c>
      <c r="BK247" s="213">
        <f>ROUND(I247*H247,2)</f>
        <v>0</v>
      </c>
      <c r="BL247" s="11" t="s">
        <v>157</v>
      </c>
      <c r="BM247" s="212" t="s">
        <v>642</v>
      </c>
    </row>
    <row r="248" spans="1:65" s="2" customFormat="1" ht="16.5" customHeight="1">
      <c r="A248" s="32"/>
      <c r="B248" s="33"/>
      <c r="C248" s="200" t="s">
        <v>73</v>
      </c>
      <c r="D248" s="200" t="s">
        <v>153</v>
      </c>
      <c r="E248" s="201" t="s">
        <v>1568</v>
      </c>
      <c r="F248" s="202" t="s">
        <v>1569</v>
      </c>
      <c r="G248" s="203" t="s">
        <v>1</v>
      </c>
      <c r="H248" s="204">
        <v>0</v>
      </c>
      <c r="I248" s="205"/>
      <c r="J248" s="206">
        <f>ROUND(I248*H248,2)</f>
        <v>0</v>
      </c>
      <c r="K248" s="207"/>
      <c r="L248" s="38"/>
      <c r="M248" s="208" t="s">
        <v>1</v>
      </c>
      <c r="N248" s="209" t="s">
        <v>38</v>
      </c>
      <c r="O248" s="85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12" t="s">
        <v>157</v>
      </c>
      <c r="AT248" s="212" t="s">
        <v>153</v>
      </c>
      <c r="AU248" s="212" t="s">
        <v>73</v>
      </c>
      <c r="AY248" s="11" t="s">
        <v>158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1" t="s">
        <v>81</v>
      </c>
      <c r="BK248" s="213">
        <f>ROUND(I248*H248,2)</f>
        <v>0</v>
      </c>
      <c r="BL248" s="11" t="s">
        <v>157</v>
      </c>
      <c r="BM248" s="212" t="s">
        <v>645</v>
      </c>
    </row>
    <row r="249" spans="1:65" s="2" customFormat="1" ht="16.5" customHeight="1">
      <c r="A249" s="32"/>
      <c r="B249" s="33"/>
      <c r="C249" s="200" t="s">
        <v>259</v>
      </c>
      <c r="D249" s="200" t="s">
        <v>153</v>
      </c>
      <c r="E249" s="201" t="s">
        <v>1570</v>
      </c>
      <c r="F249" s="202" t="s">
        <v>1571</v>
      </c>
      <c r="G249" s="203" t="s">
        <v>156</v>
      </c>
      <c r="H249" s="204">
        <v>2</v>
      </c>
      <c r="I249" s="205"/>
      <c r="J249" s="206">
        <f>ROUND(I249*H249,2)</f>
        <v>0</v>
      </c>
      <c r="K249" s="207"/>
      <c r="L249" s="38"/>
      <c r="M249" s="208" t="s">
        <v>1</v>
      </c>
      <c r="N249" s="209" t="s">
        <v>38</v>
      </c>
      <c r="O249" s="85"/>
      <c r="P249" s="210">
        <f>O249*H249</f>
        <v>0</v>
      </c>
      <c r="Q249" s="210">
        <v>0</v>
      </c>
      <c r="R249" s="210">
        <f>Q249*H249</f>
        <v>0</v>
      </c>
      <c r="S249" s="210">
        <v>0</v>
      </c>
      <c r="T249" s="211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12" t="s">
        <v>157</v>
      </c>
      <c r="AT249" s="212" t="s">
        <v>153</v>
      </c>
      <c r="AU249" s="212" t="s">
        <v>73</v>
      </c>
      <c r="AY249" s="11" t="s">
        <v>158</v>
      </c>
      <c r="BE249" s="213">
        <f>IF(N249="základní",J249,0)</f>
        <v>0</v>
      </c>
      <c r="BF249" s="213">
        <f>IF(N249="snížená",J249,0)</f>
        <v>0</v>
      </c>
      <c r="BG249" s="213">
        <f>IF(N249="zákl. přenesená",J249,0)</f>
        <v>0</v>
      </c>
      <c r="BH249" s="213">
        <f>IF(N249="sníž. přenesená",J249,0)</f>
        <v>0</v>
      </c>
      <c r="BI249" s="213">
        <f>IF(N249="nulová",J249,0)</f>
        <v>0</v>
      </c>
      <c r="BJ249" s="11" t="s">
        <v>81</v>
      </c>
      <c r="BK249" s="213">
        <f>ROUND(I249*H249,2)</f>
        <v>0</v>
      </c>
      <c r="BL249" s="11" t="s">
        <v>157</v>
      </c>
      <c r="BM249" s="212" t="s">
        <v>647</v>
      </c>
    </row>
    <row r="250" spans="1:65" s="2" customFormat="1" ht="24" customHeight="1">
      <c r="A250" s="32"/>
      <c r="B250" s="33"/>
      <c r="C250" s="200" t="s">
        <v>609</v>
      </c>
      <c r="D250" s="200" t="s">
        <v>153</v>
      </c>
      <c r="E250" s="201" t="s">
        <v>1572</v>
      </c>
      <c r="F250" s="202" t="s">
        <v>1573</v>
      </c>
      <c r="G250" s="203" t="s">
        <v>281</v>
      </c>
      <c r="H250" s="204">
        <v>4.5</v>
      </c>
      <c r="I250" s="205"/>
      <c r="J250" s="206">
        <f>ROUND(I250*H250,2)</f>
        <v>0</v>
      </c>
      <c r="K250" s="207"/>
      <c r="L250" s="38"/>
      <c r="M250" s="214" t="s">
        <v>1</v>
      </c>
      <c r="N250" s="215" t="s">
        <v>38</v>
      </c>
      <c r="O250" s="216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12" t="s">
        <v>157</v>
      </c>
      <c r="AT250" s="212" t="s">
        <v>153</v>
      </c>
      <c r="AU250" s="212" t="s">
        <v>73</v>
      </c>
      <c r="AY250" s="11" t="s">
        <v>158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1" t="s">
        <v>81</v>
      </c>
      <c r="BK250" s="213">
        <f>ROUND(I250*H250,2)</f>
        <v>0</v>
      </c>
      <c r="BL250" s="11" t="s">
        <v>157</v>
      </c>
      <c r="BM250" s="212" t="s">
        <v>650</v>
      </c>
    </row>
    <row r="251" spans="1:31" s="2" customFormat="1" ht="6.95" customHeight="1">
      <c r="A251" s="32"/>
      <c r="B251" s="60"/>
      <c r="C251" s="61"/>
      <c r="D251" s="61"/>
      <c r="E251" s="61"/>
      <c r="F251" s="61"/>
      <c r="G251" s="61"/>
      <c r="H251" s="61"/>
      <c r="I251" s="177"/>
      <c r="J251" s="61"/>
      <c r="K251" s="61"/>
      <c r="L251" s="38"/>
      <c r="M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</row>
  </sheetData>
  <sheetProtection password="CC35" sheet="1" objects="1" scenarios="1" formatColumns="0" formatRows="0" autoFilter="0"/>
  <autoFilter ref="C115:K250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110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1608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ROUND((SUM(BE116:BE220)),2)</f>
        <v>0</v>
      </c>
      <c r="G33" s="32"/>
      <c r="H33" s="32"/>
      <c r="I33" s="156">
        <v>0.21</v>
      </c>
      <c r="J33" s="155">
        <f>ROUND(((SUM(BE116:BE220))*I33),2)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ROUND((SUM(BF116:BF220)),2)</f>
        <v>0</v>
      </c>
      <c r="G34" s="32"/>
      <c r="H34" s="32"/>
      <c r="I34" s="156">
        <v>0.15</v>
      </c>
      <c r="J34" s="155">
        <f>ROUND(((SUM(BF116:BF220))*I34),2)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ROUND((SUM(BG116:BG220)),2)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ROUND((SUM(BH116:BH220)),2)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ROUND((SUM(BI116:BI220)),2)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05.4 - Propustek ev. km 84,190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05.4 - Propustek ev. km 84,190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SUM(P117:P220)</f>
        <v>0</v>
      </c>
      <c r="Q116" s="98"/>
      <c r="R116" s="197">
        <f>SUM(R117:R220)</f>
        <v>0</v>
      </c>
      <c r="S116" s="98"/>
      <c r="T116" s="198">
        <f>SUM(T117:T220)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SUM(BK117:BK220)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1202</v>
      </c>
      <c r="F117" s="202" t="s">
        <v>1203</v>
      </c>
      <c r="G117" s="203" t="s">
        <v>312</v>
      </c>
      <c r="H117" s="204">
        <v>129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840</v>
      </c>
      <c r="F118" s="202" t="s">
        <v>1609</v>
      </c>
      <c r="G118" s="203" t="s">
        <v>1</v>
      </c>
      <c r="H118" s="204">
        <v>129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83</v>
      </c>
      <c r="D119" s="200" t="s">
        <v>153</v>
      </c>
      <c r="E119" s="201" t="s">
        <v>1205</v>
      </c>
      <c r="F119" s="202" t="s">
        <v>1206</v>
      </c>
      <c r="G119" s="203" t="s">
        <v>312</v>
      </c>
      <c r="H119" s="204">
        <v>129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24" customHeight="1">
      <c r="A120" s="32"/>
      <c r="B120" s="33"/>
      <c r="C120" s="200" t="s">
        <v>161</v>
      </c>
      <c r="D120" s="200" t="s">
        <v>153</v>
      </c>
      <c r="E120" s="201" t="s">
        <v>1210</v>
      </c>
      <c r="F120" s="202" t="s">
        <v>1211</v>
      </c>
      <c r="G120" s="203" t="s">
        <v>312</v>
      </c>
      <c r="H120" s="204">
        <v>3.2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00" t="s">
        <v>73</v>
      </c>
      <c r="D121" s="200" t="s">
        <v>153</v>
      </c>
      <c r="E121" s="201" t="s">
        <v>850</v>
      </c>
      <c r="F121" s="202" t="s">
        <v>1610</v>
      </c>
      <c r="G121" s="203" t="s">
        <v>1</v>
      </c>
      <c r="H121" s="204">
        <v>3.2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16.5" customHeight="1">
      <c r="A122" s="32"/>
      <c r="B122" s="33"/>
      <c r="C122" s="200" t="s">
        <v>157</v>
      </c>
      <c r="D122" s="200" t="s">
        <v>153</v>
      </c>
      <c r="E122" s="201" t="s">
        <v>1212</v>
      </c>
      <c r="F122" s="202" t="s">
        <v>1213</v>
      </c>
      <c r="G122" s="203" t="s">
        <v>281</v>
      </c>
      <c r="H122" s="204">
        <v>19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24" customHeight="1">
      <c r="A123" s="32"/>
      <c r="B123" s="33"/>
      <c r="C123" s="200" t="s">
        <v>169</v>
      </c>
      <c r="D123" s="200" t="s">
        <v>153</v>
      </c>
      <c r="E123" s="201" t="s">
        <v>1214</v>
      </c>
      <c r="F123" s="202" t="s">
        <v>1215</v>
      </c>
      <c r="G123" s="203" t="s">
        <v>175</v>
      </c>
      <c r="H123" s="204">
        <v>168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16.5" customHeight="1">
      <c r="A124" s="32"/>
      <c r="B124" s="33"/>
      <c r="C124" s="200" t="s">
        <v>73</v>
      </c>
      <c r="D124" s="200" t="s">
        <v>153</v>
      </c>
      <c r="E124" s="201" t="s">
        <v>464</v>
      </c>
      <c r="F124" s="202" t="s">
        <v>1500</v>
      </c>
      <c r="G124" s="203" t="s">
        <v>1</v>
      </c>
      <c r="H124" s="204">
        <v>168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24" customHeight="1">
      <c r="A125" s="32"/>
      <c r="B125" s="33"/>
      <c r="C125" s="200" t="s">
        <v>165</v>
      </c>
      <c r="D125" s="200" t="s">
        <v>153</v>
      </c>
      <c r="E125" s="201" t="s">
        <v>1217</v>
      </c>
      <c r="F125" s="202" t="s">
        <v>1218</v>
      </c>
      <c r="G125" s="203" t="s">
        <v>1219</v>
      </c>
      <c r="H125" s="204">
        <v>7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24" customHeight="1">
      <c r="A126" s="32"/>
      <c r="B126" s="33"/>
      <c r="C126" s="200" t="s">
        <v>177</v>
      </c>
      <c r="D126" s="200" t="s">
        <v>153</v>
      </c>
      <c r="E126" s="201" t="s">
        <v>1220</v>
      </c>
      <c r="F126" s="202" t="s">
        <v>1221</v>
      </c>
      <c r="G126" s="203" t="s">
        <v>281</v>
      </c>
      <c r="H126" s="204">
        <v>30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168</v>
      </c>
      <c r="D127" s="200" t="s">
        <v>153</v>
      </c>
      <c r="E127" s="201" t="s">
        <v>1222</v>
      </c>
      <c r="F127" s="202" t="s">
        <v>1223</v>
      </c>
      <c r="G127" s="203" t="s">
        <v>303</v>
      </c>
      <c r="H127" s="204">
        <v>85.782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16.5" customHeight="1">
      <c r="A128" s="32"/>
      <c r="B128" s="33"/>
      <c r="C128" s="200" t="s">
        <v>73</v>
      </c>
      <c r="D128" s="200" t="s">
        <v>153</v>
      </c>
      <c r="E128" s="201" t="s">
        <v>861</v>
      </c>
      <c r="F128" s="202" t="s">
        <v>1611</v>
      </c>
      <c r="G128" s="203" t="s">
        <v>1</v>
      </c>
      <c r="H128" s="204">
        <v>66.582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16.5" customHeight="1">
      <c r="A129" s="32"/>
      <c r="B129" s="33"/>
      <c r="C129" s="200" t="s">
        <v>73</v>
      </c>
      <c r="D129" s="200" t="s">
        <v>153</v>
      </c>
      <c r="E129" s="201" t="s">
        <v>476</v>
      </c>
      <c r="F129" s="202" t="s">
        <v>1502</v>
      </c>
      <c r="G129" s="203" t="s">
        <v>1</v>
      </c>
      <c r="H129" s="204">
        <v>19.2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16.5" customHeight="1">
      <c r="A130" s="32"/>
      <c r="B130" s="33"/>
      <c r="C130" s="200" t="s">
        <v>73</v>
      </c>
      <c r="D130" s="200" t="s">
        <v>153</v>
      </c>
      <c r="E130" s="201" t="s">
        <v>478</v>
      </c>
      <c r="F130" s="202" t="s">
        <v>1469</v>
      </c>
      <c r="G130" s="203" t="s">
        <v>1</v>
      </c>
      <c r="H130" s="204">
        <v>85.782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182</v>
      </c>
      <c r="D131" s="200" t="s">
        <v>153</v>
      </c>
      <c r="E131" s="201" t="s">
        <v>1225</v>
      </c>
      <c r="F131" s="202" t="s">
        <v>1226</v>
      </c>
      <c r="G131" s="203" t="s">
        <v>303</v>
      </c>
      <c r="H131" s="204">
        <v>85.782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24" customHeight="1">
      <c r="A132" s="32"/>
      <c r="B132" s="33"/>
      <c r="C132" s="200" t="s">
        <v>172</v>
      </c>
      <c r="D132" s="200" t="s">
        <v>153</v>
      </c>
      <c r="E132" s="201" t="s">
        <v>1414</v>
      </c>
      <c r="F132" s="202" t="s">
        <v>1415</v>
      </c>
      <c r="G132" s="203" t="s">
        <v>325</v>
      </c>
      <c r="H132" s="204">
        <v>171.564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16.5" customHeight="1">
      <c r="A133" s="32"/>
      <c r="B133" s="33"/>
      <c r="C133" s="200" t="s">
        <v>73</v>
      </c>
      <c r="D133" s="200" t="s">
        <v>153</v>
      </c>
      <c r="E133" s="201" t="s">
        <v>871</v>
      </c>
      <c r="F133" s="202" t="s">
        <v>1612</v>
      </c>
      <c r="G133" s="203" t="s">
        <v>1</v>
      </c>
      <c r="H133" s="204">
        <v>171.564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24" customHeight="1">
      <c r="A134" s="32"/>
      <c r="B134" s="33"/>
      <c r="C134" s="200" t="s">
        <v>187</v>
      </c>
      <c r="D134" s="200" t="s">
        <v>153</v>
      </c>
      <c r="E134" s="201" t="s">
        <v>1230</v>
      </c>
      <c r="F134" s="202" t="s">
        <v>1231</v>
      </c>
      <c r="G134" s="203" t="s">
        <v>303</v>
      </c>
      <c r="H134" s="204">
        <v>85.782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24" customHeight="1">
      <c r="A135" s="32"/>
      <c r="B135" s="33"/>
      <c r="C135" s="200" t="s">
        <v>176</v>
      </c>
      <c r="D135" s="200" t="s">
        <v>153</v>
      </c>
      <c r="E135" s="201" t="s">
        <v>1232</v>
      </c>
      <c r="F135" s="202" t="s">
        <v>1233</v>
      </c>
      <c r="G135" s="203" t="s">
        <v>303</v>
      </c>
      <c r="H135" s="204">
        <v>343.128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73</v>
      </c>
      <c r="D136" s="200" t="s">
        <v>153</v>
      </c>
      <c r="E136" s="201" t="s">
        <v>875</v>
      </c>
      <c r="F136" s="202" t="s">
        <v>1613</v>
      </c>
      <c r="G136" s="203" t="s">
        <v>1</v>
      </c>
      <c r="H136" s="204">
        <v>343.128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16.5" customHeight="1">
      <c r="A137" s="32"/>
      <c r="B137" s="33"/>
      <c r="C137" s="200" t="s">
        <v>192</v>
      </c>
      <c r="D137" s="200" t="s">
        <v>153</v>
      </c>
      <c r="E137" s="201" t="s">
        <v>1235</v>
      </c>
      <c r="F137" s="202" t="s">
        <v>1236</v>
      </c>
      <c r="G137" s="203" t="s">
        <v>303</v>
      </c>
      <c r="H137" s="204">
        <v>85.782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178</v>
      </c>
      <c r="D138" s="200" t="s">
        <v>153</v>
      </c>
      <c r="E138" s="201" t="s">
        <v>1237</v>
      </c>
      <c r="F138" s="202" t="s">
        <v>1238</v>
      </c>
      <c r="G138" s="203" t="s">
        <v>303</v>
      </c>
      <c r="H138" s="204">
        <v>171.564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73</v>
      </c>
      <c r="D139" s="200" t="s">
        <v>153</v>
      </c>
      <c r="E139" s="201" t="s">
        <v>871</v>
      </c>
      <c r="F139" s="202" t="s">
        <v>1612</v>
      </c>
      <c r="G139" s="203" t="s">
        <v>1</v>
      </c>
      <c r="H139" s="204">
        <v>171.564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8</v>
      </c>
      <c r="D140" s="200" t="s">
        <v>153</v>
      </c>
      <c r="E140" s="201" t="s">
        <v>1506</v>
      </c>
      <c r="F140" s="202" t="s">
        <v>1507</v>
      </c>
      <c r="G140" s="203" t="s">
        <v>312</v>
      </c>
      <c r="H140" s="204">
        <v>29.852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16.5" customHeight="1">
      <c r="A141" s="32"/>
      <c r="B141" s="33"/>
      <c r="C141" s="200" t="s">
        <v>73</v>
      </c>
      <c r="D141" s="200" t="s">
        <v>153</v>
      </c>
      <c r="E141" s="201" t="s">
        <v>882</v>
      </c>
      <c r="F141" s="202" t="s">
        <v>1614</v>
      </c>
      <c r="G141" s="203" t="s">
        <v>1</v>
      </c>
      <c r="H141" s="204">
        <v>29.852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16.5" customHeight="1">
      <c r="A142" s="32"/>
      <c r="B142" s="33"/>
      <c r="C142" s="200" t="s">
        <v>181</v>
      </c>
      <c r="D142" s="200" t="s">
        <v>153</v>
      </c>
      <c r="E142" s="201" t="s">
        <v>1239</v>
      </c>
      <c r="F142" s="202" t="s">
        <v>1240</v>
      </c>
      <c r="G142" s="203" t="s">
        <v>303</v>
      </c>
      <c r="H142" s="204">
        <v>85.782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24" customHeight="1">
      <c r="A143" s="32"/>
      <c r="B143" s="33"/>
      <c r="C143" s="200" t="s">
        <v>203</v>
      </c>
      <c r="D143" s="200" t="s">
        <v>153</v>
      </c>
      <c r="E143" s="201" t="s">
        <v>1241</v>
      </c>
      <c r="F143" s="202" t="s">
        <v>1242</v>
      </c>
      <c r="G143" s="203" t="s">
        <v>303</v>
      </c>
      <c r="H143" s="204">
        <v>48.87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24" customHeight="1">
      <c r="A144" s="32"/>
      <c r="B144" s="33"/>
      <c r="C144" s="200" t="s">
        <v>73</v>
      </c>
      <c r="D144" s="200" t="s">
        <v>153</v>
      </c>
      <c r="E144" s="201" t="s">
        <v>886</v>
      </c>
      <c r="F144" s="202" t="s">
        <v>1615</v>
      </c>
      <c r="G144" s="203" t="s">
        <v>1</v>
      </c>
      <c r="H144" s="204">
        <v>29.67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16.5" customHeight="1">
      <c r="A145" s="32"/>
      <c r="B145" s="33"/>
      <c r="C145" s="200" t="s">
        <v>73</v>
      </c>
      <c r="D145" s="200" t="s">
        <v>153</v>
      </c>
      <c r="E145" s="201" t="s">
        <v>476</v>
      </c>
      <c r="F145" s="202" t="s">
        <v>1502</v>
      </c>
      <c r="G145" s="203" t="s">
        <v>1</v>
      </c>
      <c r="H145" s="204">
        <v>19.2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16.5" customHeight="1">
      <c r="A146" s="32"/>
      <c r="B146" s="33"/>
      <c r="C146" s="200" t="s">
        <v>73</v>
      </c>
      <c r="D146" s="200" t="s">
        <v>153</v>
      </c>
      <c r="E146" s="201" t="s">
        <v>478</v>
      </c>
      <c r="F146" s="202" t="s">
        <v>1469</v>
      </c>
      <c r="G146" s="203" t="s">
        <v>1</v>
      </c>
      <c r="H146" s="204">
        <v>48.87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183</v>
      </c>
      <c r="D147" s="200" t="s">
        <v>153</v>
      </c>
      <c r="E147" s="201" t="s">
        <v>1243</v>
      </c>
      <c r="F147" s="202" t="s">
        <v>1244</v>
      </c>
      <c r="G147" s="203" t="s">
        <v>325</v>
      </c>
      <c r="H147" s="204">
        <v>97.74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16.5" customHeight="1">
      <c r="A148" s="32"/>
      <c r="B148" s="33"/>
      <c r="C148" s="200" t="s">
        <v>73</v>
      </c>
      <c r="D148" s="200" t="s">
        <v>153</v>
      </c>
      <c r="E148" s="201" t="s">
        <v>893</v>
      </c>
      <c r="F148" s="202" t="s">
        <v>1616</v>
      </c>
      <c r="G148" s="203" t="s">
        <v>1</v>
      </c>
      <c r="H148" s="204">
        <v>97.74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24" customHeight="1">
      <c r="A149" s="32"/>
      <c r="B149" s="33"/>
      <c r="C149" s="200" t="s">
        <v>206</v>
      </c>
      <c r="D149" s="200" t="s">
        <v>153</v>
      </c>
      <c r="E149" s="201" t="s">
        <v>1246</v>
      </c>
      <c r="F149" s="202" t="s">
        <v>1247</v>
      </c>
      <c r="G149" s="203" t="s">
        <v>312</v>
      </c>
      <c r="H149" s="204">
        <v>111.8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73</v>
      </c>
      <c r="D150" s="200" t="s">
        <v>153</v>
      </c>
      <c r="E150" s="201" t="s">
        <v>901</v>
      </c>
      <c r="F150" s="202" t="s">
        <v>1617</v>
      </c>
      <c r="G150" s="203" t="s">
        <v>1</v>
      </c>
      <c r="H150" s="204">
        <v>111.8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16.5" customHeight="1">
      <c r="A151" s="32"/>
      <c r="B151" s="33"/>
      <c r="C151" s="200" t="s">
        <v>186</v>
      </c>
      <c r="D151" s="200" t="s">
        <v>153</v>
      </c>
      <c r="E151" s="201" t="s">
        <v>1249</v>
      </c>
      <c r="F151" s="202" t="s">
        <v>1250</v>
      </c>
      <c r="G151" s="203" t="s">
        <v>1251</v>
      </c>
      <c r="H151" s="204">
        <v>3.913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16.5" customHeight="1">
      <c r="A152" s="32"/>
      <c r="B152" s="33"/>
      <c r="C152" s="200" t="s">
        <v>73</v>
      </c>
      <c r="D152" s="200" t="s">
        <v>153</v>
      </c>
      <c r="E152" s="201" t="s">
        <v>907</v>
      </c>
      <c r="F152" s="202" t="s">
        <v>1618</v>
      </c>
      <c r="G152" s="203" t="s">
        <v>1</v>
      </c>
      <c r="H152" s="204">
        <v>3.913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7</v>
      </c>
      <c r="D153" s="200" t="s">
        <v>153</v>
      </c>
      <c r="E153" s="201" t="s">
        <v>1253</v>
      </c>
      <c r="F153" s="202" t="s">
        <v>1254</v>
      </c>
      <c r="G153" s="203" t="s">
        <v>312</v>
      </c>
      <c r="H153" s="204">
        <v>124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24" customHeight="1">
      <c r="A154" s="32"/>
      <c r="B154" s="33"/>
      <c r="C154" s="200" t="s">
        <v>190</v>
      </c>
      <c r="D154" s="200" t="s">
        <v>153</v>
      </c>
      <c r="E154" s="201" t="s">
        <v>1255</v>
      </c>
      <c r="F154" s="202" t="s">
        <v>1256</v>
      </c>
      <c r="G154" s="203" t="s">
        <v>312</v>
      </c>
      <c r="H154" s="204">
        <v>111.8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213</v>
      </c>
      <c r="D155" s="200" t="s">
        <v>153</v>
      </c>
      <c r="E155" s="201" t="s">
        <v>1257</v>
      </c>
      <c r="F155" s="202" t="s">
        <v>1258</v>
      </c>
      <c r="G155" s="203" t="s">
        <v>325</v>
      </c>
      <c r="H155" s="204">
        <v>30.186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16.5" customHeight="1">
      <c r="A156" s="32"/>
      <c r="B156" s="33"/>
      <c r="C156" s="200" t="s">
        <v>73</v>
      </c>
      <c r="D156" s="200" t="s">
        <v>153</v>
      </c>
      <c r="E156" s="201" t="s">
        <v>912</v>
      </c>
      <c r="F156" s="202" t="s">
        <v>1619</v>
      </c>
      <c r="G156" s="203" t="s">
        <v>1</v>
      </c>
      <c r="H156" s="204">
        <v>30.186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16.5" customHeight="1">
      <c r="A157" s="32"/>
      <c r="B157" s="33"/>
      <c r="C157" s="200" t="s">
        <v>73</v>
      </c>
      <c r="D157" s="200" t="s">
        <v>153</v>
      </c>
      <c r="E157" s="201" t="s">
        <v>83</v>
      </c>
      <c r="F157" s="202" t="s">
        <v>1260</v>
      </c>
      <c r="G157" s="203" t="s">
        <v>1</v>
      </c>
      <c r="H157" s="204">
        <v>0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16.5" customHeight="1">
      <c r="A158" s="32"/>
      <c r="B158" s="33"/>
      <c r="C158" s="200" t="s">
        <v>191</v>
      </c>
      <c r="D158" s="200" t="s">
        <v>153</v>
      </c>
      <c r="E158" s="201" t="s">
        <v>1261</v>
      </c>
      <c r="F158" s="202" t="s">
        <v>1262</v>
      </c>
      <c r="G158" s="203" t="s">
        <v>303</v>
      </c>
      <c r="H158" s="204">
        <v>1.019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24" customHeight="1">
      <c r="A159" s="32"/>
      <c r="B159" s="33"/>
      <c r="C159" s="200" t="s">
        <v>73</v>
      </c>
      <c r="D159" s="200" t="s">
        <v>153</v>
      </c>
      <c r="E159" s="201" t="s">
        <v>920</v>
      </c>
      <c r="F159" s="202" t="s">
        <v>1620</v>
      </c>
      <c r="G159" s="203" t="s">
        <v>1</v>
      </c>
      <c r="H159" s="204">
        <v>1.019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16.5" customHeight="1">
      <c r="A160" s="32"/>
      <c r="B160" s="33"/>
      <c r="C160" s="200" t="s">
        <v>220</v>
      </c>
      <c r="D160" s="200" t="s">
        <v>153</v>
      </c>
      <c r="E160" s="201" t="s">
        <v>1515</v>
      </c>
      <c r="F160" s="202" t="s">
        <v>1516</v>
      </c>
      <c r="G160" s="203" t="s">
        <v>303</v>
      </c>
      <c r="H160" s="204">
        <v>2.184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73</v>
      </c>
      <c r="D161" s="200" t="s">
        <v>153</v>
      </c>
      <c r="E161" s="201" t="s">
        <v>620</v>
      </c>
      <c r="F161" s="202" t="s">
        <v>1517</v>
      </c>
      <c r="G161" s="203" t="s">
        <v>1</v>
      </c>
      <c r="H161" s="204">
        <v>2.184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24" customHeight="1">
      <c r="A162" s="32"/>
      <c r="B162" s="33"/>
      <c r="C162" s="200" t="s">
        <v>193</v>
      </c>
      <c r="D162" s="200" t="s">
        <v>153</v>
      </c>
      <c r="E162" s="201" t="s">
        <v>1264</v>
      </c>
      <c r="F162" s="202" t="s">
        <v>1265</v>
      </c>
      <c r="G162" s="203" t="s">
        <v>312</v>
      </c>
      <c r="H162" s="204">
        <v>21.15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24" customHeight="1">
      <c r="A163" s="32"/>
      <c r="B163" s="33"/>
      <c r="C163" s="200" t="s">
        <v>73</v>
      </c>
      <c r="D163" s="200" t="s">
        <v>153</v>
      </c>
      <c r="E163" s="201" t="s">
        <v>926</v>
      </c>
      <c r="F163" s="202" t="s">
        <v>1621</v>
      </c>
      <c r="G163" s="203" t="s">
        <v>1</v>
      </c>
      <c r="H163" s="204">
        <v>21.15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00" t="s">
        <v>227</v>
      </c>
      <c r="D164" s="200" t="s">
        <v>153</v>
      </c>
      <c r="E164" s="201" t="s">
        <v>1267</v>
      </c>
      <c r="F164" s="202" t="s">
        <v>1268</v>
      </c>
      <c r="G164" s="203" t="s">
        <v>312</v>
      </c>
      <c r="H164" s="204">
        <v>21.15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16.5" customHeight="1">
      <c r="A165" s="32"/>
      <c r="B165" s="33"/>
      <c r="C165" s="200" t="s">
        <v>196</v>
      </c>
      <c r="D165" s="200" t="s">
        <v>153</v>
      </c>
      <c r="E165" s="201" t="s">
        <v>1269</v>
      </c>
      <c r="F165" s="202" t="s">
        <v>1270</v>
      </c>
      <c r="G165" s="203" t="s">
        <v>325</v>
      </c>
      <c r="H165" s="204">
        <v>0.102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16.5" customHeight="1">
      <c r="A166" s="32"/>
      <c r="B166" s="33"/>
      <c r="C166" s="200" t="s">
        <v>73</v>
      </c>
      <c r="D166" s="200" t="s">
        <v>153</v>
      </c>
      <c r="E166" s="201" t="s">
        <v>933</v>
      </c>
      <c r="F166" s="202" t="s">
        <v>1622</v>
      </c>
      <c r="G166" s="203" t="s">
        <v>1</v>
      </c>
      <c r="H166" s="204">
        <v>0.102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16.5" customHeight="1">
      <c r="A167" s="32"/>
      <c r="B167" s="33"/>
      <c r="C167" s="200" t="s">
        <v>73</v>
      </c>
      <c r="D167" s="200" t="s">
        <v>153</v>
      </c>
      <c r="E167" s="201" t="s">
        <v>157</v>
      </c>
      <c r="F167" s="202" t="s">
        <v>1278</v>
      </c>
      <c r="G167" s="203" t="s">
        <v>1</v>
      </c>
      <c r="H167" s="204">
        <v>0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24" customHeight="1">
      <c r="A168" s="32"/>
      <c r="B168" s="33"/>
      <c r="C168" s="200" t="s">
        <v>234</v>
      </c>
      <c r="D168" s="200" t="s">
        <v>153</v>
      </c>
      <c r="E168" s="201" t="s">
        <v>1520</v>
      </c>
      <c r="F168" s="202" t="s">
        <v>1521</v>
      </c>
      <c r="G168" s="203" t="s">
        <v>281</v>
      </c>
      <c r="H168" s="204">
        <v>8.71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24" customHeight="1">
      <c r="A169" s="32"/>
      <c r="B169" s="33"/>
      <c r="C169" s="200" t="s">
        <v>199</v>
      </c>
      <c r="D169" s="200" t="s">
        <v>153</v>
      </c>
      <c r="E169" s="201" t="s">
        <v>1522</v>
      </c>
      <c r="F169" s="202" t="s">
        <v>1523</v>
      </c>
      <c r="G169" s="203" t="s">
        <v>281</v>
      </c>
      <c r="H169" s="204">
        <v>8.71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24" customHeight="1">
      <c r="A170" s="32"/>
      <c r="B170" s="33"/>
      <c r="C170" s="200" t="s">
        <v>241</v>
      </c>
      <c r="D170" s="200" t="s">
        <v>153</v>
      </c>
      <c r="E170" s="201" t="s">
        <v>1279</v>
      </c>
      <c r="F170" s="202" t="s">
        <v>1280</v>
      </c>
      <c r="G170" s="203" t="s">
        <v>312</v>
      </c>
      <c r="H170" s="204">
        <v>9.325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24" customHeight="1">
      <c r="A171" s="32"/>
      <c r="B171" s="33"/>
      <c r="C171" s="200" t="s">
        <v>73</v>
      </c>
      <c r="D171" s="200" t="s">
        <v>153</v>
      </c>
      <c r="E171" s="201" t="s">
        <v>939</v>
      </c>
      <c r="F171" s="202" t="s">
        <v>1623</v>
      </c>
      <c r="G171" s="203" t="s">
        <v>1</v>
      </c>
      <c r="H171" s="204">
        <v>9.325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00" t="s">
        <v>202</v>
      </c>
      <c r="D172" s="200" t="s">
        <v>153</v>
      </c>
      <c r="E172" s="201" t="s">
        <v>1525</v>
      </c>
      <c r="F172" s="202" t="s">
        <v>1526</v>
      </c>
      <c r="G172" s="203" t="s">
        <v>303</v>
      </c>
      <c r="H172" s="204">
        <v>4.158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16.5" customHeight="1">
      <c r="A173" s="32"/>
      <c r="B173" s="33"/>
      <c r="C173" s="200" t="s">
        <v>73</v>
      </c>
      <c r="D173" s="200" t="s">
        <v>153</v>
      </c>
      <c r="E173" s="201" t="s">
        <v>947</v>
      </c>
      <c r="F173" s="202" t="s">
        <v>1624</v>
      </c>
      <c r="G173" s="203" t="s">
        <v>1</v>
      </c>
      <c r="H173" s="204">
        <v>4.158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24" customHeight="1">
      <c r="A174" s="32"/>
      <c r="B174" s="33"/>
      <c r="C174" s="200" t="s">
        <v>249</v>
      </c>
      <c r="D174" s="200" t="s">
        <v>153</v>
      </c>
      <c r="E174" s="201" t="s">
        <v>1528</v>
      </c>
      <c r="F174" s="202" t="s">
        <v>1529</v>
      </c>
      <c r="G174" s="203" t="s">
        <v>303</v>
      </c>
      <c r="H174" s="204">
        <v>3.12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16.5" customHeight="1">
      <c r="A175" s="32"/>
      <c r="B175" s="33"/>
      <c r="C175" s="200" t="s">
        <v>73</v>
      </c>
      <c r="D175" s="200" t="s">
        <v>153</v>
      </c>
      <c r="E175" s="201" t="s">
        <v>955</v>
      </c>
      <c r="F175" s="202" t="s">
        <v>1625</v>
      </c>
      <c r="G175" s="203" t="s">
        <v>1</v>
      </c>
      <c r="H175" s="204">
        <v>3.12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24" customHeight="1">
      <c r="A176" s="32"/>
      <c r="B176" s="33"/>
      <c r="C176" s="200" t="s">
        <v>204</v>
      </c>
      <c r="D176" s="200" t="s">
        <v>153</v>
      </c>
      <c r="E176" s="201" t="s">
        <v>1281</v>
      </c>
      <c r="F176" s="202" t="s">
        <v>1282</v>
      </c>
      <c r="G176" s="203" t="s">
        <v>312</v>
      </c>
      <c r="H176" s="204">
        <v>9.325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24" customHeight="1">
      <c r="A177" s="32"/>
      <c r="B177" s="33"/>
      <c r="C177" s="200" t="s">
        <v>73</v>
      </c>
      <c r="D177" s="200" t="s">
        <v>153</v>
      </c>
      <c r="E177" s="201" t="s">
        <v>939</v>
      </c>
      <c r="F177" s="202" t="s">
        <v>1623</v>
      </c>
      <c r="G177" s="203" t="s">
        <v>1</v>
      </c>
      <c r="H177" s="204">
        <v>9.325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16.5" customHeight="1">
      <c r="A178" s="32"/>
      <c r="B178" s="33"/>
      <c r="C178" s="200" t="s">
        <v>73</v>
      </c>
      <c r="D178" s="200" t="s">
        <v>153</v>
      </c>
      <c r="E178" s="201" t="s">
        <v>182</v>
      </c>
      <c r="F178" s="202" t="s">
        <v>1283</v>
      </c>
      <c r="G178" s="203" t="s">
        <v>1</v>
      </c>
      <c r="H178" s="204">
        <v>0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24" customHeight="1">
      <c r="A179" s="32"/>
      <c r="B179" s="33"/>
      <c r="C179" s="200" t="s">
        <v>256</v>
      </c>
      <c r="D179" s="200" t="s">
        <v>153</v>
      </c>
      <c r="E179" s="201" t="s">
        <v>1531</v>
      </c>
      <c r="F179" s="202" t="s">
        <v>1532</v>
      </c>
      <c r="G179" s="203" t="s">
        <v>156</v>
      </c>
      <c r="H179" s="204">
        <v>2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24" customHeight="1">
      <c r="A180" s="32"/>
      <c r="B180" s="33"/>
      <c r="C180" s="200" t="s">
        <v>205</v>
      </c>
      <c r="D180" s="200" t="s">
        <v>153</v>
      </c>
      <c r="E180" s="201" t="s">
        <v>1284</v>
      </c>
      <c r="F180" s="202" t="s">
        <v>1285</v>
      </c>
      <c r="G180" s="203" t="s">
        <v>281</v>
      </c>
      <c r="H180" s="204">
        <v>32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16.5" customHeight="1">
      <c r="A181" s="32"/>
      <c r="B181" s="33"/>
      <c r="C181" s="200" t="s">
        <v>73</v>
      </c>
      <c r="D181" s="200" t="s">
        <v>153</v>
      </c>
      <c r="E181" s="201" t="s">
        <v>960</v>
      </c>
      <c r="F181" s="202" t="s">
        <v>1626</v>
      </c>
      <c r="G181" s="203" t="s">
        <v>1</v>
      </c>
      <c r="H181" s="204">
        <v>32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16.5" customHeight="1">
      <c r="A182" s="32"/>
      <c r="B182" s="33"/>
      <c r="C182" s="200" t="s">
        <v>264</v>
      </c>
      <c r="D182" s="200" t="s">
        <v>153</v>
      </c>
      <c r="E182" s="201" t="s">
        <v>1534</v>
      </c>
      <c r="F182" s="202" t="s">
        <v>1535</v>
      </c>
      <c r="G182" s="203" t="s">
        <v>303</v>
      </c>
      <c r="H182" s="204">
        <v>3.45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16.5" customHeight="1">
      <c r="A183" s="32"/>
      <c r="B183" s="33"/>
      <c r="C183" s="200" t="s">
        <v>73</v>
      </c>
      <c r="D183" s="200" t="s">
        <v>153</v>
      </c>
      <c r="E183" s="201" t="s">
        <v>964</v>
      </c>
      <c r="F183" s="202" t="s">
        <v>1627</v>
      </c>
      <c r="G183" s="203" t="s">
        <v>1</v>
      </c>
      <c r="H183" s="204">
        <v>3.45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16.5" customHeight="1">
      <c r="A184" s="32"/>
      <c r="B184" s="33"/>
      <c r="C184" s="200" t="s">
        <v>207</v>
      </c>
      <c r="D184" s="200" t="s">
        <v>153</v>
      </c>
      <c r="E184" s="201" t="s">
        <v>1540</v>
      </c>
      <c r="F184" s="202" t="s">
        <v>1541</v>
      </c>
      <c r="G184" s="203" t="s">
        <v>303</v>
      </c>
      <c r="H184" s="204">
        <v>9.05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16.5" customHeight="1">
      <c r="A185" s="32"/>
      <c r="B185" s="33"/>
      <c r="C185" s="200" t="s">
        <v>73</v>
      </c>
      <c r="D185" s="200" t="s">
        <v>153</v>
      </c>
      <c r="E185" s="201" t="s">
        <v>972</v>
      </c>
      <c r="F185" s="202" t="s">
        <v>1628</v>
      </c>
      <c r="G185" s="203" t="s">
        <v>1</v>
      </c>
      <c r="H185" s="204">
        <v>9.05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16.5" customHeight="1">
      <c r="A186" s="32"/>
      <c r="B186" s="33"/>
      <c r="C186" s="200" t="s">
        <v>506</v>
      </c>
      <c r="D186" s="200" t="s">
        <v>153</v>
      </c>
      <c r="E186" s="201" t="s">
        <v>1546</v>
      </c>
      <c r="F186" s="202" t="s">
        <v>1547</v>
      </c>
      <c r="G186" s="203" t="s">
        <v>303</v>
      </c>
      <c r="H186" s="204">
        <v>3.45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16.5" customHeight="1">
      <c r="A187" s="32"/>
      <c r="B187" s="33"/>
      <c r="C187" s="200" t="s">
        <v>73</v>
      </c>
      <c r="D187" s="200" t="s">
        <v>153</v>
      </c>
      <c r="E187" s="201" t="s">
        <v>964</v>
      </c>
      <c r="F187" s="202" t="s">
        <v>1627</v>
      </c>
      <c r="G187" s="203" t="s">
        <v>1</v>
      </c>
      <c r="H187" s="204">
        <v>3.45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16.5" customHeight="1">
      <c r="A188" s="32"/>
      <c r="B188" s="33"/>
      <c r="C188" s="200" t="s">
        <v>208</v>
      </c>
      <c r="D188" s="200" t="s">
        <v>153</v>
      </c>
      <c r="E188" s="201" t="s">
        <v>1629</v>
      </c>
      <c r="F188" s="202" t="s">
        <v>1630</v>
      </c>
      <c r="G188" s="203" t="s">
        <v>281</v>
      </c>
      <c r="H188" s="204">
        <v>3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24" customHeight="1">
      <c r="A189" s="32"/>
      <c r="B189" s="33"/>
      <c r="C189" s="200" t="s">
        <v>514</v>
      </c>
      <c r="D189" s="200" t="s">
        <v>153</v>
      </c>
      <c r="E189" s="201" t="s">
        <v>1631</v>
      </c>
      <c r="F189" s="202" t="s">
        <v>1632</v>
      </c>
      <c r="G189" s="203" t="s">
        <v>281</v>
      </c>
      <c r="H189" s="204">
        <v>4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16.5" customHeight="1">
      <c r="A190" s="32"/>
      <c r="B190" s="33"/>
      <c r="C190" s="200" t="s">
        <v>73</v>
      </c>
      <c r="D190" s="200" t="s">
        <v>153</v>
      </c>
      <c r="E190" s="201" t="s">
        <v>1361</v>
      </c>
      <c r="F190" s="202" t="s">
        <v>1362</v>
      </c>
      <c r="G190" s="203" t="s">
        <v>1</v>
      </c>
      <c r="H190" s="204">
        <v>0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24" customHeight="1">
      <c r="A191" s="32"/>
      <c r="B191" s="33"/>
      <c r="C191" s="200" t="s">
        <v>209</v>
      </c>
      <c r="D191" s="200" t="s">
        <v>153</v>
      </c>
      <c r="E191" s="201" t="s">
        <v>1363</v>
      </c>
      <c r="F191" s="202" t="s">
        <v>1364</v>
      </c>
      <c r="G191" s="203" t="s">
        <v>325</v>
      </c>
      <c r="H191" s="204">
        <v>6.34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16.5" customHeight="1">
      <c r="A192" s="32"/>
      <c r="B192" s="33"/>
      <c r="C192" s="200" t="s">
        <v>73</v>
      </c>
      <c r="D192" s="200" t="s">
        <v>153</v>
      </c>
      <c r="E192" s="201" t="s">
        <v>979</v>
      </c>
      <c r="F192" s="202" t="s">
        <v>1633</v>
      </c>
      <c r="G192" s="203" t="s">
        <v>1</v>
      </c>
      <c r="H192" s="204">
        <v>6.34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24" customHeight="1">
      <c r="A193" s="32"/>
      <c r="B193" s="33"/>
      <c r="C193" s="200" t="s">
        <v>523</v>
      </c>
      <c r="D193" s="200" t="s">
        <v>153</v>
      </c>
      <c r="E193" s="201" t="s">
        <v>1365</v>
      </c>
      <c r="F193" s="202" t="s">
        <v>1366</v>
      </c>
      <c r="G193" s="203" t="s">
        <v>325</v>
      </c>
      <c r="H193" s="204">
        <v>46.057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16.5" customHeight="1">
      <c r="A194" s="32"/>
      <c r="B194" s="33"/>
      <c r="C194" s="200" t="s">
        <v>73</v>
      </c>
      <c r="D194" s="200" t="s">
        <v>153</v>
      </c>
      <c r="E194" s="201" t="s">
        <v>985</v>
      </c>
      <c r="F194" s="202" t="s">
        <v>1634</v>
      </c>
      <c r="G194" s="203" t="s">
        <v>1</v>
      </c>
      <c r="H194" s="204">
        <v>46.057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24" customHeight="1">
      <c r="A195" s="32"/>
      <c r="B195" s="33"/>
      <c r="C195" s="200" t="s">
        <v>212</v>
      </c>
      <c r="D195" s="200" t="s">
        <v>153</v>
      </c>
      <c r="E195" s="201" t="s">
        <v>1368</v>
      </c>
      <c r="F195" s="202" t="s">
        <v>1369</v>
      </c>
      <c r="G195" s="203" t="s">
        <v>325</v>
      </c>
      <c r="H195" s="204">
        <v>211.281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16.5" customHeight="1">
      <c r="A196" s="32"/>
      <c r="B196" s="33"/>
      <c r="C196" s="200" t="s">
        <v>73</v>
      </c>
      <c r="D196" s="200" t="s">
        <v>153</v>
      </c>
      <c r="E196" s="201" t="s">
        <v>995</v>
      </c>
      <c r="F196" s="202" t="s">
        <v>1635</v>
      </c>
      <c r="G196" s="203" t="s">
        <v>1</v>
      </c>
      <c r="H196" s="204">
        <v>211.281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16.5" customHeight="1">
      <c r="A197" s="32"/>
      <c r="B197" s="33"/>
      <c r="C197" s="200" t="s">
        <v>530</v>
      </c>
      <c r="D197" s="200" t="s">
        <v>153</v>
      </c>
      <c r="E197" s="201" t="s">
        <v>1371</v>
      </c>
      <c r="F197" s="202" t="s">
        <v>1372</v>
      </c>
      <c r="G197" s="203" t="s">
        <v>325</v>
      </c>
      <c r="H197" s="204">
        <v>46.057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24" customHeight="1">
      <c r="A198" s="32"/>
      <c r="B198" s="33"/>
      <c r="C198" s="200" t="s">
        <v>216</v>
      </c>
      <c r="D198" s="200" t="s">
        <v>153</v>
      </c>
      <c r="E198" s="201" t="s">
        <v>1373</v>
      </c>
      <c r="F198" s="202" t="s">
        <v>1374</v>
      </c>
      <c r="G198" s="203" t="s">
        <v>325</v>
      </c>
      <c r="H198" s="204">
        <v>506.627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16.5" customHeight="1">
      <c r="A199" s="32"/>
      <c r="B199" s="33"/>
      <c r="C199" s="200" t="s">
        <v>73</v>
      </c>
      <c r="D199" s="200" t="s">
        <v>153</v>
      </c>
      <c r="E199" s="201" t="s">
        <v>1000</v>
      </c>
      <c r="F199" s="202" t="s">
        <v>1636</v>
      </c>
      <c r="G199" s="203" t="s">
        <v>1</v>
      </c>
      <c r="H199" s="204">
        <v>506.627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24" customHeight="1">
      <c r="A200" s="32"/>
      <c r="B200" s="33"/>
      <c r="C200" s="200" t="s">
        <v>539</v>
      </c>
      <c r="D200" s="200" t="s">
        <v>153</v>
      </c>
      <c r="E200" s="201" t="s">
        <v>1376</v>
      </c>
      <c r="F200" s="202" t="s">
        <v>1377</v>
      </c>
      <c r="G200" s="203" t="s">
        <v>325</v>
      </c>
      <c r="H200" s="204">
        <v>46.057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16.5" customHeight="1">
      <c r="A201" s="32"/>
      <c r="B201" s="33"/>
      <c r="C201" s="200" t="s">
        <v>219</v>
      </c>
      <c r="D201" s="200" t="s">
        <v>153</v>
      </c>
      <c r="E201" s="201" t="s">
        <v>1378</v>
      </c>
      <c r="F201" s="202" t="s">
        <v>1379</v>
      </c>
      <c r="G201" s="203" t="s">
        <v>325</v>
      </c>
      <c r="H201" s="204">
        <v>6.208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16.5" customHeight="1">
      <c r="A202" s="32"/>
      <c r="B202" s="33"/>
      <c r="C202" s="200" t="s">
        <v>550</v>
      </c>
      <c r="D202" s="200" t="s">
        <v>153</v>
      </c>
      <c r="E202" s="201" t="s">
        <v>1381</v>
      </c>
      <c r="F202" s="202" t="s">
        <v>1382</v>
      </c>
      <c r="G202" s="203" t="s">
        <v>325</v>
      </c>
      <c r="H202" s="204">
        <v>68.288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16.5" customHeight="1">
      <c r="A203" s="32"/>
      <c r="B203" s="33"/>
      <c r="C203" s="200" t="s">
        <v>73</v>
      </c>
      <c r="D203" s="200" t="s">
        <v>153</v>
      </c>
      <c r="E203" s="201" t="s">
        <v>1004</v>
      </c>
      <c r="F203" s="202" t="s">
        <v>1637</v>
      </c>
      <c r="G203" s="203" t="s">
        <v>1</v>
      </c>
      <c r="H203" s="204">
        <v>68.288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16.5" customHeight="1">
      <c r="A204" s="32"/>
      <c r="B204" s="33"/>
      <c r="C204" s="200" t="s">
        <v>223</v>
      </c>
      <c r="D204" s="200" t="s">
        <v>153</v>
      </c>
      <c r="E204" s="201" t="s">
        <v>1384</v>
      </c>
      <c r="F204" s="202" t="s">
        <v>1385</v>
      </c>
      <c r="G204" s="203" t="s">
        <v>325</v>
      </c>
      <c r="H204" s="204">
        <v>6.208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16.5" customHeight="1">
      <c r="A205" s="32"/>
      <c r="B205" s="33"/>
      <c r="C205" s="200" t="s">
        <v>557</v>
      </c>
      <c r="D205" s="200" t="s">
        <v>153</v>
      </c>
      <c r="E205" s="201" t="s">
        <v>1386</v>
      </c>
      <c r="F205" s="202" t="s">
        <v>1387</v>
      </c>
      <c r="G205" s="203" t="s">
        <v>325</v>
      </c>
      <c r="H205" s="204">
        <v>46.057</v>
      </c>
      <c r="I205" s="205"/>
      <c r="J205" s="206">
        <f>ROUND(I205*H205,2)</f>
        <v>0</v>
      </c>
      <c r="K205" s="207"/>
      <c r="L205" s="38"/>
      <c r="M205" s="208" t="s">
        <v>1</v>
      </c>
      <c r="N205" s="209" t="s">
        <v>38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65" s="2" customFormat="1" ht="16.5" customHeight="1">
      <c r="A206" s="32"/>
      <c r="B206" s="33"/>
      <c r="C206" s="200" t="s">
        <v>226</v>
      </c>
      <c r="D206" s="200" t="s">
        <v>153</v>
      </c>
      <c r="E206" s="201" t="s">
        <v>1388</v>
      </c>
      <c r="F206" s="202" t="s">
        <v>1389</v>
      </c>
      <c r="G206" s="203" t="s">
        <v>325</v>
      </c>
      <c r="H206" s="204">
        <v>12.416</v>
      </c>
      <c r="I206" s="205"/>
      <c r="J206" s="206">
        <f>ROUND(I206*H206,2)</f>
        <v>0</v>
      </c>
      <c r="K206" s="207"/>
      <c r="L206" s="38"/>
      <c r="M206" s="208" t="s">
        <v>1</v>
      </c>
      <c r="N206" s="209" t="s">
        <v>38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157</v>
      </c>
      <c r="AT206" s="212" t="s">
        <v>153</v>
      </c>
      <c r="AU206" s="212" t="s">
        <v>73</v>
      </c>
      <c r="AY206" s="11" t="s">
        <v>158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1" t="s">
        <v>81</v>
      </c>
      <c r="BK206" s="213">
        <f>ROUND(I206*H206,2)</f>
        <v>0</v>
      </c>
      <c r="BL206" s="11" t="s">
        <v>157</v>
      </c>
      <c r="BM206" s="212" t="s">
        <v>565</v>
      </c>
    </row>
    <row r="207" spans="1:65" s="2" customFormat="1" ht="16.5" customHeight="1">
      <c r="A207" s="32"/>
      <c r="B207" s="33"/>
      <c r="C207" s="200" t="s">
        <v>73</v>
      </c>
      <c r="D207" s="200" t="s">
        <v>153</v>
      </c>
      <c r="E207" s="201" t="s">
        <v>1009</v>
      </c>
      <c r="F207" s="202" t="s">
        <v>1638</v>
      </c>
      <c r="G207" s="203" t="s">
        <v>1</v>
      </c>
      <c r="H207" s="204">
        <v>12.416</v>
      </c>
      <c r="I207" s="205"/>
      <c r="J207" s="206">
        <f>ROUND(I207*H207,2)</f>
        <v>0</v>
      </c>
      <c r="K207" s="207"/>
      <c r="L207" s="38"/>
      <c r="M207" s="208" t="s">
        <v>1</v>
      </c>
      <c r="N207" s="209" t="s">
        <v>38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157</v>
      </c>
      <c r="AT207" s="212" t="s">
        <v>153</v>
      </c>
      <c r="AU207" s="212" t="s">
        <v>73</v>
      </c>
      <c r="AY207" s="11" t="s">
        <v>158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81</v>
      </c>
      <c r="BK207" s="213">
        <f>ROUND(I207*H207,2)</f>
        <v>0</v>
      </c>
      <c r="BL207" s="11" t="s">
        <v>157</v>
      </c>
      <c r="BM207" s="212" t="s">
        <v>566</v>
      </c>
    </row>
    <row r="208" spans="1:65" s="2" customFormat="1" ht="16.5" customHeight="1">
      <c r="A208" s="32"/>
      <c r="B208" s="33"/>
      <c r="C208" s="200" t="s">
        <v>73</v>
      </c>
      <c r="D208" s="200" t="s">
        <v>153</v>
      </c>
      <c r="E208" s="201" t="s">
        <v>1391</v>
      </c>
      <c r="F208" s="202" t="s">
        <v>1392</v>
      </c>
      <c r="G208" s="203" t="s">
        <v>1</v>
      </c>
      <c r="H208" s="204">
        <v>0</v>
      </c>
      <c r="I208" s="205"/>
      <c r="J208" s="206">
        <f>ROUND(I208*H208,2)</f>
        <v>0</v>
      </c>
      <c r="K208" s="207"/>
      <c r="L208" s="38"/>
      <c r="M208" s="208" t="s">
        <v>1</v>
      </c>
      <c r="N208" s="209" t="s">
        <v>38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157</v>
      </c>
      <c r="AT208" s="212" t="s">
        <v>153</v>
      </c>
      <c r="AU208" s="212" t="s">
        <v>73</v>
      </c>
      <c r="AY208" s="11" t="s">
        <v>158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1" t="s">
        <v>81</v>
      </c>
      <c r="BK208" s="213">
        <f>ROUND(I208*H208,2)</f>
        <v>0</v>
      </c>
      <c r="BL208" s="11" t="s">
        <v>157</v>
      </c>
      <c r="BM208" s="212" t="s">
        <v>569</v>
      </c>
    </row>
    <row r="209" spans="1:65" s="2" customFormat="1" ht="24" customHeight="1">
      <c r="A209" s="32"/>
      <c r="B209" s="33"/>
      <c r="C209" s="200" t="s">
        <v>564</v>
      </c>
      <c r="D209" s="200" t="s">
        <v>153</v>
      </c>
      <c r="E209" s="201" t="s">
        <v>1393</v>
      </c>
      <c r="F209" s="202" t="s">
        <v>1394</v>
      </c>
      <c r="G209" s="203" t="s">
        <v>325</v>
      </c>
      <c r="H209" s="204">
        <v>150.081</v>
      </c>
      <c r="I209" s="205"/>
      <c r="J209" s="206">
        <f>ROUND(I209*H209,2)</f>
        <v>0</v>
      </c>
      <c r="K209" s="207"/>
      <c r="L209" s="38"/>
      <c r="M209" s="208" t="s">
        <v>1</v>
      </c>
      <c r="N209" s="209" t="s">
        <v>38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2" t="s">
        <v>157</v>
      </c>
      <c r="AT209" s="212" t="s">
        <v>153</v>
      </c>
      <c r="AU209" s="212" t="s">
        <v>73</v>
      </c>
      <c r="AY209" s="11" t="s">
        <v>158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81</v>
      </c>
      <c r="BK209" s="213">
        <f>ROUND(I209*H209,2)</f>
        <v>0</v>
      </c>
      <c r="BL209" s="11" t="s">
        <v>157</v>
      </c>
      <c r="BM209" s="212" t="s">
        <v>571</v>
      </c>
    </row>
    <row r="210" spans="1:65" s="2" customFormat="1" ht="24" customHeight="1">
      <c r="A210" s="32"/>
      <c r="B210" s="33"/>
      <c r="C210" s="200" t="s">
        <v>230</v>
      </c>
      <c r="D210" s="200" t="s">
        <v>153</v>
      </c>
      <c r="E210" s="201" t="s">
        <v>1395</v>
      </c>
      <c r="F210" s="202" t="s">
        <v>1396</v>
      </c>
      <c r="G210" s="203" t="s">
        <v>325</v>
      </c>
      <c r="H210" s="204">
        <v>150.081</v>
      </c>
      <c r="I210" s="205"/>
      <c r="J210" s="206">
        <f>ROUND(I210*H210,2)</f>
        <v>0</v>
      </c>
      <c r="K210" s="207"/>
      <c r="L210" s="38"/>
      <c r="M210" s="208" t="s">
        <v>1</v>
      </c>
      <c r="N210" s="209" t="s">
        <v>38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157</v>
      </c>
      <c r="AT210" s="212" t="s">
        <v>153</v>
      </c>
      <c r="AU210" s="212" t="s">
        <v>73</v>
      </c>
      <c r="AY210" s="11" t="s">
        <v>158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1" t="s">
        <v>81</v>
      </c>
      <c r="BK210" s="213">
        <f>ROUND(I210*H210,2)</f>
        <v>0</v>
      </c>
      <c r="BL210" s="11" t="s">
        <v>157</v>
      </c>
      <c r="BM210" s="212" t="s">
        <v>572</v>
      </c>
    </row>
    <row r="211" spans="1:65" s="2" customFormat="1" ht="16.5" customHeight="1">
      <c r="A211" s="32"/>
      <c r="B211" s="33"/>
      <c r="C211" s="200" t="s">
        <v>73</v>
      </c>
      <c r="D211" s="200" t="s">
        <v>153</v>
      </c>
      <c r="E211" s="201" t="s">
        <v>1397</v>
      </c>
      <c r="F211" s="202" t="s">
        <v>1398</v>
      </c>
      <c r="G211" s="203" t="s">
        <v>1</v>
      </c>
      <c r="H211" s="204">
        <v>0</v>
      </c>
      <c r="I211" s="205"/>
      <c r="J211" s="206">
        <f>ROUND(I211*H211,2)</f>
        <v>0</v>
      </c>
      <c r="K211" s="207"/>
      <c r="L211" s="38"/>
      <c r="M211" s="208" t="s">
        <v>1</v>
      </c>
      <c r="N211" s="209" t="s">
        <v>38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157</v>
      </c>
      <c r="AT211" s="212" t="s">
        <v>153</v>
      </c>
      <c r="AU211" s="212" t="s">
        <v>73</v>
      </c>
      <c r="AY211" s="11" t="s">
        <v>158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81</v>
      </c>
      <c r="BK211" s="213">
        <f>ROUND(I211*H211,2)</f>
        <v>0</v>
      </c>
      <c r="BL211" s="11" t="s">
        <v>157</v>
      </c>
      <c r="BM211" s="212" t="s">
        <v>574</v>
      </c>
    </row>
    <row r="212" spans="1:65" s="2" customFormat="1" ht="16.5" customHeight="1">
      <c r="A212" s="32"/>
      <c r="B212" s="33"/>
      <c r="C212" s="200" t="s">
        <v>73</v>
      </c>
      <c r="D212" s="200" t="s">
        <v>153</v>
      </c>
      <c r="E212" s="201" t="s">
        <v>1558</v>
      </c>
      <c r="F212" s="202" t="s">
        <v>1559</v>
      </c>
      <c r="G212" s="203" t="s">
        <v>1</v>
      </c>
      <c r="H212" s="204">
        <v>0</v>
      </c>
      <c r="I212" s="205"/>
      <c r="J212" s="206">
        <f>ROUND(I212*H212,2)</f>
        <v>0</v>
      </c>
      <c r="K212" s="207"/>
      <c r="L212" s="38"/>
      <c r="M212" s="208" t="s">
        <v>1</v>
      </c>
      <c r="N212" s="209" t="s">
        <v>38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157</v>
      </c>
      <c r="AT212" s="212" t="s">
        <v>153</v>
      </c>
      <c r="AU212" s="212" t="s">
        <v>73</v>
      </c>
      <c r="AY212" s="11" t="s">
        <v>158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1" t="s">
        <v>81</v>
      </c>
      <c r="BK212" s="213">
        <f>ROUND(I212*H212,2)</f>
        <v>0</v>
      </c>
      <c r="BL212" s="11" t="s">
        <v>157</v>
      </c>
      <c r="BM212" s="212" t="s">
        <v>575</v>
      </c>
    </row>
    <row r="213" spans="1:65" s="2" customFormat="1" ht="24" customHeight="1">
      <c r="A213" s="32"/>
      <c r="B213" s="33"/>
      <c r="C213" s="200" t="s">
        <v>570</v>
      </c>
      <c r="D213" s="200" t="s">
        <v>153</v>
      </c>
      <c r="E213" s="201" t="s">
        <v>1560</v>
      </c>
      <c r="F213" s="202" t="s">
        <v>1561</v>
      </c>
      <c r="G213" s="203" t="s">
        <v>281</v>
      </c>
      <c r="H213" s="204">
        <v>7.116</v>
      </c>
      <c r="I213" s="205"/>
      <c r="J213" s="206">
        <f>ROUND(I213*H213,2)</f>
        <v>0</v>
      </c>
      <c r="K213" s="207"/>
      <c r="L213" s="38"/>
      <c r="M213" s="208" t="s">
        <v>1</v>
      </c>
      <c r="N213" s="209" t="s">
        <v>38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157</v>
      </c>
      <c r="AT213" s="212" t="s">
        <v>153</v>
      </c>
      <c r="AU213" s="212" t="s">
        <v>73</v>
      </c>
      <c r="AY213" s="11" t="s">
        <v>158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81</v>
      </c>
      <c r="BK213" s="213">
        <f>ROUND(I213*H213,2)</f>
        <v>0</v>
      </c>
      <c r="BL213" s="11" t="s">
        <v>157</v>
      </c>
      <c r="BM213" s="212" t="s">
        <v>577</v>
      </c>
    </row>
    <row r="214" spans="1:65" s="2" customFormat="1" ht="16.5" customHeight="1">
      <c r="A214" s="32"/>
      <c r="B214" s="33"/>
      <c r="C214" s="200" t="s">
        <v>73</v>
      </c>
      <c r="D214" s="200" t="s">
        <v>153</v>
      </c>
      <c r="E214" s="201" t="s">
        <v>1013</v>
      </c>
      <c r="F214" s="202" t="s">
        <v>1639</v>
      </c>
      <c r="G214" s="203" t="s">
        <v>1</v>
      </c>
      <c r="H214" s="204">
        <v>7.116</v>
      </c>
      <c r="I214" s="205"/>
      <c r="J214" s="206">
        <f>ROUND(I214*H214,2)</f>
        <v>0</v>
      </c>
      <c r="K214" s="207"/>
      <c r="L214" s="38"/>
      <c r="M214" s="208" t="s">
        <v>1</v>
      </c>
      <c r="N214" s="209" t="s">
        <v>38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2" t="s">
        <v>157</v>
      </c>
      <c r="AT214" s="212" t="s">
        <v>153</v>
      </c>
      <c r="AU214" s="212" t="s">
        <v>73</v>
      </c>
      <c r="AY214" s="11" t="s">
        <v>158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1" t="s">
        <v>81</v>
      </c>
      <c r="BK214" s="213">
        <f>ROUND(I214*H214,2)</f>
        <v>0</v>
      </c>
      <c r="BL214" s="11" t="s">
        <v>157</v>
      </c>
      <c r="BM214" s="212" t="s">
        <v>578</v>
      </c>
    </row>
    <row r="215" spans="1:65" s="2" customFormat="1" ht="16.5" customHeight="1">
      <c r="A215" s="32"/>
      <c r="B215" s="33"/>
      <c r="C215" s="200" t="s">
        <v>233</v>
      </c>
      <c r="D215" s="200" t="s">
        <v>153</v>
      </c>
      <c r="E215" s="201" t="s">
        <v>1563</v>
      </c>
      <c r="F215" s="202" t="s">
        <v>1564</v>
      </c>
      <c r="G215" s="203" t="s">
        <v>1565</v>
      </c>
      <c r="H215" s="204">
        <v>5.4</v>
      </c>
      <c r="I215" s="205"/>
      <c r="J215" s="206">
        <f>ROUND(I215*H215,2)</f>
        <v>0</v>
      </c>
      <c r="K215" s="207"/>
      <c r="L215" s="38"/>
      <c r="M215" s="208" t="s">
        <v>1</v>
      </c>
      <c r="N215" s="209" t="s">
        <v>38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157</v>
      </c>
      <c r="AT215" s="212" t="s">
        <v>153</v>
      </c>
      <c r="AU215" s="212" t="s">
        <v>73</v>
      </c>
      <c r="AY215" s="11" t="s">
        <v>158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81</v>
      </c>
      <c r="BK215" s="213">
        <f>ROUND(I215*H215,2)</f>
        <v>0</v>
      </c>
      <c r="BL215" s="11" t="s">
        <v>157</v>
      </c>
      <c r="BM215" s="212" t="s">
        <v>579</v>
      </c>
    </row>
    <row r="216" spans="1:65" s="2" customFormat="1" ht="16.5" customHeight="1">
      <c r="A216" s="32"/>
      <c r="B216" s="33"/>
      <c r="C216" s="200" t="s">
        <v>73</v>
      </c>
      <c r="D216" s="200" t="s">
        <v>153</v>
      </c>
      <c r="E216" s="201" t="s">
        <v>1018</v>
      </c>
      <c r="F216" s="202" t="s">
        <v>1640</v>
      </c>
      <c r="G216" s="203" t="s">
        <v>1</v>
      </c>
      <c r="H216" s="204">
        <v>5.4</v>
      </c>
      <c r="I216" s="205"/>
      <c r="J216" s="206">
        <f>ROUND(I216*H216,2)</f>
        <v>0</v>
      </c>
      <c r="K216" s="207"/>
      <c r="L216" s="38"/>
      <c r="M216" s="208" t="s">
        <v>1</v>
      </c>
      <c r="N216" s="209" t="s">
        <v>38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157</v>
      </c>
      <c r="AT216" s="212" t="s">
        <v>153</v>
      </c>
      <c r="AU216" s="212" t="s">
        <v>73</v>
      </c>
      <c r="AY216" s="11" t="s">
        <v>158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1" t="s">
        <v>81</v>
      </c>
      <c r="BK216" s="213">
        <f>ROUND(I216*H216,2)</f>
        <v>0</v>
      </c>
      <c r="BL216" s="11" t="s">
        <v>157</v>
      </c>
      <c r="BM216" s="212" t="s">
        <v>580</v>
      </c>
    </row>
    <row r="217" spans="1:65" s="2" customFormat="1" ht="16.5" customHeight="1">
      <c r="A217" s="32"/>
      <c r="B217" s="33"/>
      <c r="C217" s="200" t="s">
        <v>73</v>
      </c>
      <c r="D217" s="200" t="s">
        <v>153</v>
      </c>
      <c r="E217" s="201" t="s">
        <v>368</v>
      </c>
      <c r="F217" s="202" t="s">
        <v>1567</v>
      </c>
      <c r="G217" s="203" t="s">
        <v>1</v>
      </c>
      <c r="H217" s="204">
        <v>0</v>
      </c>
      <c r="I217" s="205"/>
      <c r="J217" s="206">
        <f>ROUND(I217*H217,2)</f>
        <v>0</v>
      </c>
      <c r="K217" s="207"/>
      <c r="L217" s="38"/>
      <c r="M217" s="208" t="s">
        <v>1</v>
      </c>
      <c r="N217" s="209" t="s">
        <v>38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157</v>
      </c>
      <c r="AT217" s="212" t="s">
        <v>153</v>
      </c>
      <c r="AU217" s="212" t="s">
        <v>73</v>
      </c>
      <c r="AY217" s="11" t="s">
        <v>158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81</v>
      </c>
      <c r="BK217" s="213">
        <f>ROUND(I217*H217,2)</f>
        <v>0</v>
      </c>
      <c r="BL217" s="11" t="s">
        <v>157</v>
      </c>
      <c r="BM217" s="212" t="s">
        <v>582</v>
      </c>
    </row>
    <row r="218" spans="1:65" s="2" customFormat="1" ht="16.5" customHeight="1">
      <c r="A218" s="32"/>
      <c r="B218" s="33"/>
      <c r="C218" s="200" t="s">
        <v>73</v>
      </c>
      <c r="D218" s="200" t="s">
        <v>153</v>
      </c>
      <c r="E218" s="201" t="s">
        <v>1568</v>
      </c>
      <c r="F218" s="202" t="s">
        <v>1569</v>
      </c>
      <c r="G218" s="203" t="s">
        <v>1</v>
      </c>
      <c r="H218" s="204">
        <v>0</v>
      </c>
      <c r="I218" s="205"/>
      <c r="J218" s="206">
        <f>ROUND(I218*H218,2)</f>
        <v>0</v>
      </c>
      <c r="K218" s="207"/>
      <c r="L218" s="38"/>
      <c r="M218" s="208" t="s">
        <v>1</v>
      </c>
      <c r="N218" s="209" t="s">
        <v>38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157</v>
      </c>
      <c r="AT218" s="212" t="s">
        <v>153</v>
      </c>
      <c r="AU218" s="212" t="s">
        <v>73</v>
      </c>
      <c r="AY218" s="11" t="s">
        <v>158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" t="s">
        <v>81</v>
      </c>
      <c r="BK218" s="213">
        <f>ROUND(I218*H218,2)</f>
        <v>0</v>
      </c>
      <c r="BL218" s="11" t="s">
        <v>157</v>
      </c>
      <c r="BM218" s="212" t="s">
        <v>583</v>
      </c>
    </row>
    <row r="219" spans="1:65" s="2" customFormat="1" ht="16.5" customHeight="1">
      <c r="A219" s="32"/>
      <c r="B219" s="33"/>
      <c r="C219" s="200" t="s">
        <v>573</v>
      </c>
      <c r="D219" s="200" t="s">
        <v>153</v>
      </c>
      <c r="E219" s="201" t="s">
        <v>1570</v>
      </c>
      <c r="F219" s="202" t="s">
        <v>1571</v>
      </c>
      <c r="G219" s="203" t="s">
        <v>156</v>
      </c>
      <c r="H219" s="204">
        <v>2</v>
      </c>
      <c r="I219" s="205"/>
      <c r="J219" s="206">
        <f>ROUND(I219*H219,2)</f>
        <v>0</v>
      </c>
      <c r="K219" s="207"/>
      <c r="L219" s="38"/>
      <c r="M219" s="208" t="s">
        <v>1</v>
      </c>
      <c r="N219" s="209" t="s">
        <v>38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157</v>
      </c>
      <c r="AT219" s="212" t="s">
        <v>153</v>
      </c>
      <c r="AU219" s="212" t="s">
        <v>73</v>
      </c>
      <c r="AY219" s="11" t="s">
        <v>158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81</v>
      </c>
      <c r="BK219" s="213">
        <f>ROUND(I219*H219,2)</f>
        <v>0</v>
      </c>
      <c r="BL219" s="11" t="s">
        <v>157</v>
      </c>
      <c r="BM219" s="212" t="s">
        <v>584</v>
      </c>
    </row>
    <row r="220" spans="1:65" s="2" customFormat="1" ht="24" customHeight="1">
      <c r="A220" s="32"/>
      <c r="B220" s="33"/>
      <c r="C220" s="200" t="s">
        <v>237</v>
      </c>
      <c r="D220" s="200" t="s">
        <v>153</v>
      </c>
      <c r="E220" s="201" t="s">
        <v>1572</v>
      </c>
      <c r="F220" s="202" t="s">
        <v>1573</v>
      </c>
      <c r="G220" s="203" t="s">
        <v>281</v>
      </c>
      <c r="H220" s="204">
        <v>4.5</v>
      </c>
      <c r="I220" s="205"/>
      <c r="J220" s="206">
        <f>ROUND(I220*H220,2)</f>
        <v>0</v>
      </c>
      <c r="K220" s="207"/>
      <c r="L220" s="38"/>
      <c r="M220" s="214" t="s">
        <v>1</v>
      </c>
      <c r="N220" s="215" t="s">
        <v>38</v>
      </c>
      <c r="O220" s="216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157</v>
      </c>
      <c r="AT220" s="212" t="s">
        <v>153</v>
      </c>
      <c r="AU220" s="212" t="s">
        <v>73</v>
      </c>
      <c r="AY220" s="11" t="s">
        <v>158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1" t="s">
        <v>81</v>
      </c>
      <c r="BK220" s="213">
        <f>ROUND(I220*H220,2)</f>
        <v>0</v>
      </c>
      <c r="BL220" s="11" t="s">
        <v>157</v>
      </c>
      <c r="BM220" s="212" t="s">
        <v>585</v>
      </c>
    </row>
    <row r="221" spans="1:31" s="2" customFormat="1" ht="6.95" customHeight="1">
      <c r="A221" s="32"/>
      <c r="B221" s="60"/>
      <c r="C221" s="61"/>
      <c r="D221" s="61"/>
      <c r="E221" s="61"/>
      <c r="F221" s="61"/>
      <c r="G221" s="61"/>
      <c r="H221" s="61"/>
      <c r="I221" s="177"/>
      <c r="J221" s="61"/>
      <c r="K221" s="61"/>
      <c r="L221" s="38"/>
      <c r="M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</row>
  </sheetData>
  <sheetProtection password="CC35" sheet="1" objects="1" scenarios="1" formatColumns="0" formatRows="0" autoFilter="0"/>
  <autoFilter ref="C115:K220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113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1641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ROUND((SUM(BE116:BE248)),2)</f>
        <v>0</v>
      </c>
      <c r="G33" s="32"/>
      <c r="H33" s="32"/>
      <c r="I33" s="156">
        <v>0.21</v>
      </c>
      <c r="J33" s="155">
        <f>ROUND(((SUM(BE116:BE248))*I33),2)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ROUND((SUM(BF116:BF248)),2)</f>
        <v>0</v>
      </c>
      <c r="G34" s="32"/>
      <c r="H34" s="32"/>
      <c r="I34" s="156">
        <v>0.15</v>
      </c>
      <c r="J34" s="155">
        <f>ROUND(((SUM(BF116:BF248))*I34),2)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ROUND((SUM(BG116:BG248)),2)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ROUND((SUM(BH116:BH248)),2)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ROUND((SUM(BI116:BI248)),2)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05.5 - Propustek ev. km 84302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05.5 - Propustek ev. km 84302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SUM(P117:P248)</f>
        <v>0</v>
      </c>
      <c r="Q116" s="98"/>
      <c r="R116" s="197">
        <f>SUM(R117:R248)</f>
        <v>0</v>
      </c>
      <c r="S116" s="98"/>
      <c r="T116" s="198">
        <f>SUM(T117:T248)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SUM(BK117:BK248)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1202</v>
      </c>
      <c r="F117" s="202" t="s">
        <v>1203</v>
      </c>
      <c r="G117" s="203" t="s">
        <v>312</v>
      </c>
      <c r="H117" s="204">
        <v>120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460</v>
      </c>
      <c r="F118" s="202" t="s">
        <v>1499</v>
      </c>
      <c r="G118" s="203" t="s">
        <v>1</v>
      </c>
      <c r="H118" s="204">
        <v>120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83</v>
      </c>
      <c r="D119" s="200" t="s">
        <v>153</v>
      </c>
      <c r="E119" s="201" t="s">
        <v>1205</v>
      </c>
      <c r="F119" s="202" t="s">
        <v>1206</v>
      </c>
      <c r="G119" s="203" t="s">
        <v>312</v>
      </c>
      <c r="H119" s="204">
        <v>120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24" customHeight="1">
      <c r="A120" s="32"/>
      <c r="B120" s="33"/>
      <c r="C120" s="200" t="s">
        <v>161</v>
      </c>
      <c r="D120" s="200" t="s">
        <v>153</v>
      </c>
      <c r="E120" s="201" t="s">
        <v>1207</v>
      </c>
      <c r="F120" s="202" t="s">
        <v>1208</v>
      </c>
      <c r="G120" s="203" t="s">
        <v>312</v>
      </c>
      <c r="H120" s="204">
        <v>7.2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00" t="s">
        <v>73</v>
      </c>
      <c r="D121" s="200" t="s">
        <v>153</v>
      </c>
      <c r="E121" s="201" t="s">
        <v>1022</v>
      </c>
      <c r="F121" s="202" t="s">
        <v>1642</v>
      </c>
      <c r="G121" s="203" t="s">
        <v>1</v>
      </c>
      <c r="H121" s="204">
        <v>7.2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24" customHeight="1">
      <c r="A122" s="32"/>
      <c r="B122" s="33"/>
      <c r="C122" s="200" t="s">
        <v>157</v>
      </c>
      <c r="D122" s="200" t="s">
        <v>153</v>
      </c>
      <c r="E122" s="201" t="s">
        <v>1210</v>
      </c>
      <c r="F122" s="202" t="s">
        <v>1211</v>
      </c>
      <c r="G122" s="203" t="s">
        <v>312</v>
      </c>
      <c r="H122" s="204">
        <v>7.2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73</v>
      </c>
      <c r="D123" s="200" t="s">
        <v>153</v>
      </c>
      <c r="E123" s="201" t="s">
        <v>1022</v>
      </c>
      <c r="F123" s="202" t="s">
        <v>1642</v>
      </c>
      <c r="G123" s="203" t="s">
        <v>1</v>
      </c>
      <c r="H123" s="204">
        <v>7.2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24" customHeight="1">
      <c r="A124" s="32"/>
      <c r="B124" s="33"/>
      <c r="C124" s="200" t="s">
        <v>169</v>
      </c>
      <c r="D124" s="200" t="s">
        <v>153</v>
      </c>
      <c r="E124" s="201" t="s">
        <v>1214</v>
      </c>
      <c r="F124" s="202" t="s">
        <v>1215</v>
      </c>
      <c r="G124" s="203" t="s">
        <v>175</v>
      </c>
      <c r="H124" s="204">
        <v>120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16.5" customHeight="1">
      <c r="A125" s="32"/>
      <c r="B125" s="33"/>
      <c r="C125" s="200" t="s">
        <v>73</v>
      </c>
      <c r="D125" s="200" t="s">
        <v>153</v>
      </c>
      <c r="E125" s="201" t="s">
        <v>282</v>
      </c>
      <c r="F125" s="202" t="s">
        <v>1216</v>
      </c>
      <c r="G125" s="203" t="s">
        <v>1</v>
      </c>
      <c r="H125" s="204">
        <v>120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24" customHeight="1">
      <c r="A126" s="32"/>
      <c r="B126" s="33"/>
      <c r="C126" s="200" t="s">
        <v>165</v>
      </c>
      <c r="D126" s="200" t="s">
        <v>153</v>
      </c>
      <c r="E126" s="201" t="s">
        <v>1217</v>
      </c>
      <c r="F126" s="202" t="s">
        <v>1218</v>
      </c>
      <c r="G126" s="203" t="s">
        <v>1219</v>
      </c>
      <c r="H126" s="204">
        <v>5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177</v>
      </c>
      <c r="D127" s="200" t="s">
        <v>153</v>
      </c>
      <c r="E127" s="201" t="s">
        <v>1220</v>
      </c>
      <c r="F127" s="202" t="s">
        <v>1221</v>
      </c>
      <c r="G127" s="203" t="s">
        <v>281</v>
      </c>
      <c r="H127" s="204">
        <v>30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24" customHeight="1">
      <c r="A128" s="32"/>
      <c r="B128" s="33"/>
      <c r="C128" s="200" t="s">
        <v>168</v>
      </c>
      <c r="D128" s="200" t="s">
        <v>153</v>
      </c>
      <c r="E128" s="201" t="s">
        <v>1222</v>
      </c>
      <c r="F128" s="202" t="s">
        <v>1223</v>
      </c>
      <c r="G128" s="203" t="s">
        <v>303</v>
      </c>
      <c r="H128" s="204">
        <v>32.175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16.5" customHeight="1">
      <c r="A129" s="32"/>
      <c r="B129" s="33"/>
      <c r="C129" s="200" t="s">
        <v>73</v>
      </c>
      <c r="D129" s="200" t="s">
        <v>153</v>
      </c>
      <c r="E129" s="201" t="s">
        <v>1044</v>
      </c>
      <c r="F129" s="202" t="s">
        <v>1643</v>
      </c>
      <c r="G129" s="203" t="s">
        <v>1</v>
      </c>
      <c r="H129" s="204">
        <v>32.175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24" customHeight="1">
      <c r="A130" s="32"/>
      <c r="B130" s="33"/>
      <c r="C130" s="200" t="s">
        <v>182</v>
      </c>
      <c r="D130" s="200" t="s">
        <v>153</v>
      </c>
      <c r="E130" s="201" t="s">
        <v>1225</v>
      </c>
      <c r="F130" s="202" t="s">
        <v>1226</v>
      </c>
      <c r="G130" s="203" t="s">
        <v>303</v>
      </c>
      <c r="H130" s="204">
        <v>32.175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172</v>
      </c>
      <c r="D131" s="200" t="s">
        <v>153</v>
      </c>
      <c r="E131" s="201" t="s">
        <v>1227</v>
      </c>
      <c r="F131" s="202" t="s">
        <v>1228</v>
      </c>
      <c r="G131" s="203" t="s">
        <v>325</v>
      </c>
      <c r="H131" s="204">
        <v>64.35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24" customHeight="1">
      <c r="A132" s="32"/>
      <c r="B132" s="33"/>
      <c r="C132" s="200" t="s">
        <v>187</v>
      </c>
      <c r="D132" s="200" t="s">
        <v>153</v>
      </c>
      <c r="E132" s="201" t="s">
        <v>1230</v>
      </c>
      <c r="F132" s="202" t="s">
        <v>1231</v>
      </c>
      <c r="G132" s="203" t="s">
        <v>303</v>
      </c>
      <c r="H132" s="204">
        <v>32.175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24" customHeight="1">
      <c r="A133" s="32"/>
      <c r="B133" s="33"/>
      <c r="C133" s="200" t="s">
        <v>176</v>
      </c>
      <c r="D133" s="200" t="s">
        <v>153</v>
      </c>
      <c r="E133" s="201" t="s">
        <v>1232</v>
      </c>
      <c r="F133" s="202" t="s">
        <v>1233</v>
      </c>
      <c r="G133" s="203" t="s">
        <v>303</v>
      </c>
      <c r="H133" s="204">
        <v>257.4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16.5" customHeight="1">
      <c r="A134" s="32"/>
      <c r="B134" s="33"/>
      <c r="C134" s="200" t="s">
        <v>73</v>
      </c>
      <c r="D134" s="200" t="s">
        <v>153</v>
      </c>
      <c r="E134" s="201" t="s">
        <v>1049</v>
      </c>
      <c r="F134" s="202" t="s">
        <v>1644</v>
      </c>
      <c r="G134" s="203" t="s">
        <v>1</v>
      </c>
      <c r="H134" s="204">
        <v>257.4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16.5" customHeight="1">
      <c r="A135" s="32"/>
      <c r="B135" s="33"/>
      <c r="C135" s="200" t="s">
        <v>192</v>
      </c>
      <c r="D135" s="200" t="s">
        <v>153</v>
      </c>
      <c r="E135" s="201" t="s">
        <v>1235</v>
      </c>
      <c r="F135" s="202" t="s">
        <v>1236</v>
      </c>
      <c r="G135" s="203" t="s">
        <v>303</v>
      </c>
      <c r="H135" s="204">
        <v>32.175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178</v>
      </c>
      <c r="D136" s="200" t="s">
        <v>153</v>
      </c>
      <c r="E136" s="201" t="s">
        <v>1237</v>
      </c>
      <c r="F136" s="202" t="s">
        <v>1238</v>
      </c>
      <c r="G136" s="203" t="s">
        <v>303</v>
      </c>
      <c r="H136" s="204">
        <v>64.35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16.5" customHeight="1">
      <c r="A137" s="32"/>
      <c r="B137" s="33"/>
      <c r="C137" s="200" t="s">
        <v>73</v>
      </c>
      <c r="D137" s="200" t="s">
        <v>153</v>
      </c>
      <c r="E137" s="201" t="s">
        <v>1053</v>
      </c>
      <c r="F137" s="202" t="s">
        <v>1645</v>
      </c>
      <c r="G137" s="203" t="s">
        <v>1</v>
      </c>
      <c r="H137" s="204">
        <v>64.35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8</v>
      </c>
      <c r="D138" s="200" t="s">
        <v>153</v>
      </c>
      <c r="E138" s="201" t="s">
        <v>1506</v>
      </c>
      <c r="F138" s="202" t="s">
        <v>1507</v>
      </c>
      <c r="G138" s="203" t="s">
        <v>312</v>
      </c>
      <c r="H138" s="204">
        <v>18.75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73</v>
      </c>
      <c r="D139" s="200" t="s">
        <v>153</v>
      </c>
      <c r="E139" s="201" t="s">
        <v>1059</v>
      </c>
      <c r="F139" s="202" t="s">
        <v>1646</v>
      </c>
      <c r="G139" s="203" t="s">
        <v>1</v>
      </c>
      <c r="H139" s="204">
        <v>18.75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181</v>
      </c>
      <c r="D140" s="200" t="s">
        <v>153</v>
      </c>
      <c r="E140" s="201" t="s">
        <v>1239</v>
      </c>
      <c r="F140" s="202" t="s">
        <v>1240</v>
      </c>
      <c r="G140" s="203" t="s">
        <v>303</v>
      </c>
      <c r="H140" s="204">
        <v>32.175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24" customHeight="1">
      <c r="A141" s="32"/>
      <c r="B141" s="33"/>
      <c r="C141" s="200" t="s">
        <v>203</v>
      </c>
      <c r="D141" s="200" t="s">
        <v>153</v>
      </c>
      <c r="E141" s="201" t="s">
        <v>1241</v>
      </c>
      <c r="F141" s="202" t="s">
        <v>1242</v>
      </c>
      <c r="G141" s="203" t="s">
        <v>303</v>
      </c>
      <c r="H141" s="204">
        <v>39.051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24" customHeight="1">
      <c r="A142" s="32"/>
      <c r="B142" s="33"/>
      <c r="C142" s="200" t="s">
        <v>73</v>
      </c>
      <c r="D142" s="200" t="s">
        <v>153</v>
      </c>
      <c r="E142" s="201" t="s">
        <v>1064</v>
      </c>
      <c r="F142" s="202" t="s">
        <v>1647</v>
      </c>
      <c r="G142" s="203" t="s">
        <v>1</v>
      </c>
      <c r="H142" s="204">
        <v>39.051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16.5" customHeight="1">
      <c r="A143" s="32"/>
      <c r="B143" s="33"/>
      <c r="C143" s="200" t="s">
        <v>183</v>
      </c>
      <c r="D143" s="200" t="s">
        <v>153</v>
      </c>
      <c r="E143" s="201" t="s">
        <v>1243</v>
      </c>
      <c r="F143" s="202" t="s">
        <v>1244</v>
      </c>
      <c r="G143" s="203" t="s">
        <v>325</v>
      </c>
      <c r="H143" s="204">
        <v>78.102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73</v>
      </c>
      <c r="D144" s="200" t="s">
        <v>153</v>
      </c>
      <c r="E144" s="201" t="s">
        <v>1068</v>
      </c>
      <c r="F144" s="202" t="s">
        <v>1648</v>
      </c>
      <c r="G144" s="203" t="s">
        <v>1</v>
      </c>
      <c r="H144" s="204">
        <v>78.102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24" customHeight="1">
      <c r="A145" s="32"/>
      <c r="B145" s="33"/>
      <c r="C145" s="200" t="s">
        <v>206</v>
      </c>
      <c r="D145" s="200" t="s">
        <v>153</v>
      </c>
      <c r="E145" s="201" t="s">
        <v>1246</v>
      </c>
      <c r="F145" s="202" t="s">
        <v>1247</v>
      </c>
      <c r="G145" s="203" t="s">
        <v>312</v>
      </c>
      <c r="H145" s="204">
        <v>98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16.5" customHeight="1">
      <c r="A146" s="32"/>
      <c r="B146" s="33"/>
      <c r="C146" s="200" t="s">
        <v>73</v>
      </c>
      <c r="D146" s="200" t="s">
        <v>153</v>
      </c>
      <c r="E146" s="201" t="s">
        <v>1073</v>
      </c>
      <c r="F146" s="202" t="s">
        <v>1649</v>
      </c>
      <c r="G146" s="203" t="s">
        <v>1</v>
      </c>
      <c r="H146" s="204">
        <v>98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186</v>
      </c>
      <c r="D147" s="200" t="s">
        <v>153</v>
      </c>
      <c r="E147" s="201" t="s">
        <v>1249</v>
      </c>
      <c r="F147" s="202" t="s">
        <v>1250</v>
      </c>
      <c r="G147" s="203" t="s">
        <v>1251</v>
      </c>
      <c r="H147" s="204">
        <v>3.43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16.5" customHeight="1">
      <c r="A148" s="32"/>
      <c r="B148" s="33"/>
      <c r="C148" s="200" t="s">
        <v>73</v>
      </c>
      <c r="D148" s="200" t="s">
        <v>153</v>
      </c>
      <c r="E148" s="201" t="s">
        <v>1079</v>
      </c>
      <c r="F148" s="202" t="s">
        <v>1650</v>
      </c>
      <c r="G148" s="203" t="s">
        <v>1</v>
      </c>
      <c r="H148" s="204">
        <v>3.43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16.5" customHeight="1">
      <c r="A149" s="32"/>
      <c r="B149" s="33"/>
      <c r="C149" s="200" t="s">
        <v>7</v>
      </c>
      <c r="D149" s="200" t="s">
        <v>153</v>
      </c>
      <c r="E149" s="201" t="s">
        <v>1253</v>
      </c>
      <c r="F149" s="202" t="s">
        <v>1254</v>
      </c>
      <c r="G149" s="203" t="s">
        <v>312</v>
      </c>
      <c r="H149" s="204">
        <v>112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73</v>
      </c>
      <c r="D150" s="200" t="s">
        <v>153</v>
      </c>
      <c r="E150" s="201" t="s">
        <v>1090</v>
      </c>
      <c r="F150" s="202" t="s">
        <v>399</v>
      </c>
      <c r="G150" s="203" t="s">
        <v>1</v>
      </c>
      <c r="H150" s="204">
        <v>112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24" customHeight="1">
      <c r="A151" s="32"/>
      <c r="B151" s="33"/>
      <c r="C151" s="200" t="s">
        <v>190</v>
      </c>
      <c r="D151" s="200" t="s">
        <v>153</v>
      </c>
      <c r="E151" s="201" t="s">
        <v>1255</v>
      </c>
      <c r="F151" s="202" t="s">
        <v>1256</v>
      </c>
      <c r="G151" s="203" t="s">
        <v>312</v>
      </c>
      <c r="H151" s="204">
        <v>98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16.5" customHeight="1">
      <c r="A152" s="32"/>
      <c r="B152" s="33"/>
      <c r="C152" s="200" t="s">
        <v>213</v>
      </c>
      <c r="D152" s="200" t="s">
        <v>153</v>
      </c>
      <c r="E152" s="201" t="s">
        <v>1257</v>
      </c>
      <c r="F152" s="202" t="s">
        <v>1258</v>
      </c>
      <c r="G152" s="203" t="s">
        <v>325</v>
      </c>
      <c r="H152" s="204">
        <v>26.46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73</v>
      </c>
      <c r="D153" s="200" t="s">
        <v>153</v>
      </c>
      <c r="E153" s="201" t="s">
        <v>1096</v>
      </c>
      <c r="F153" s="202" t="s">
        <v>1651</v>
      </c>
      <c r="G153" s="203" t="s">
        <v>1</v>
      </c>
      <c r="H153" s="204">
        <v>26.46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16.5" customHeight="1">
      <c r="A154" s="32"/>
      <c r="B154" s="33"/>
      <c r="C154" s="200" t="s">
        <v>73</v>
      </c>
      <c r="D154" s="200" t="s">
        <v>153</v>
      </c>
      <c r="E154" s="201" t="s">
        <v>83</v>
      </c>
      <c r="F154" s="202" t="s">
        <v>1260</v>
      </c>
      <c r="G154" s="203" t="s">
        <v>1</v>
      </c>
      <c r="H154" s="204">
        <v>0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191</v>
      </c>
      <c r="D155" s="200" t="s">
        <v>153</v>
      </c>
      <c r="E155" s="201" t="s">
        <v>1261</v>
      </c>
      <c r="F155" s="202" t="s">
        <v>1262</v>
      </c>
      <c r="G155" s="203" t="s">
        <v>303</v>
      </c>
      <c r="H155" s="204">
        <v>1.215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16.5" customHeight="1">
      <c r="A156" s="32"/>
      <c r="B156" s="33"/>
      <c r="C156" s="200" t="s">
        <v>73</v>
      </c>
      <c r="D156" s="200" t="s">
        <v>153</v>
      </c>
      <c r="E156" s="201" t="s">
        <v>1103</v>
      </c>
      <c r="F156" s="202" t="s">
        <v>1652</v>
      </c>
      <c r="G156" s="203" t="s">
        <v>1</v>
      </c>
      <c r="H156" s="204">
        <v>1.215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16.5" customHeight="1">
      <c r="A157" s="32"/>
      <c r="B157" s="33"/>
      <c r="C157" s="200" t="s">
        <v>220</v>
      </c>
      <c r="D157" s="200" t="s">
        <v>153</v>
      </c>
      <c r="E157" s="201" t="s">
        <v>1653</v>
      </c>
      <c r="F157" s="202" t="s">
        <v>1654</v>
      </c>
      <c r="G157" s="203" t="s">
        <v>303</v>
      </c>
      <c r="H157" s="204">
        <v>5.1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24" customHeight="1">
      <c r="A158" s="32"/>
      <c r="B158" s="33"/>
      <c r="C158" s="200" t="s">
        <v>73</v>
      </c>
      <c r="D158" s="200" t="s">
        <v>153</v>
      </c>
      <c r="E158" s="201" t="s">
        <v>1107</v>
      </c>
      <c r="F158" s="202" t="s">
        <v>1655</v>
      </c>
      <c r="G158" s="203" t="s">
        <v>1</v>
      </c>
      <c r="H158" s="204">
        <v>5.1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24" customHeight="1">
      <c r="A159" s="32"/>
      <c r="B159" s="33"/>
      <c r="C159" s="200" t="s">
        <v>193</v>
      </c>
      <c r="D159" s="200" t="s">
        <v>153</v>
      </c>
      <c r="E159" s="201" t="s">
        <v>1264</v>
      </c>
      <c r="F159" s="202" t="s">
        <v>1265</v>
      </c>
      <c r="G159" s="203" t="s">
        <v>312</v>
      </c>
      <c r="H159" s="204">
        <v>24.2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24" customHeight="1">
      <c r="A160" s="32"/>
      <c r="B160" s="33"/>
      <c r="C160" s="200" t="s">
        <v>73</v>
      </c>
      <c r="D160" s="200" t="s">
        <v>153</v>
      </c>
      <c r="E160" s="201" t="s">
        <v>1111</v>
      </c>
      <c r="F160" s="202" t="s">
        <v>1656</v>
      </c>
      <c r="G160" s="203" t="s">
        <v>1</v>
      </c>
      <c r="H160" s="204">
        <v>24.2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227</v>
      </c>
      <c r="D161" s="200" t="s">
        <v>153</v>
      </c>
      <c r="E161" s="201" t="s">
        <v>1267</v>
      </c>
      <c r="F161" s="202" t="s">
        <v>1268</v>
      </c>
      <c r="G161" s="203" t="s">
        <v>312</v>
      </c>
      <c r="H161" s="204">
        <v>24.2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24" customHeight="1">
      <c r="A162" s="32"/>
      <c r="B162" s="33"/>
      <c r="C162" s="200" t="s">
        <v>73</v>
      </c>
      <c r="D162" s="200" t="s">
        <v>153</v>
      </c>
      <c r="E162" s="201" t="s">
        <v>1111</v>
      </c>
      <c r="F162" s="202" t="s">
        <v>1656</v>
      </c>
      <c r="G162" s="203" t="s">
        <v>1</v>
      </c>
      <c r="H162" s="204">
        <v>24.2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16.5" customHeight="1">
      <c r="A163" s="32"/>
      <c r="B163" s="33"/>
      <c r="C163" s="200" t="s">
        <v>196</v>
      </c>
      <c r="D163" s="200" t="s">
        <v>153</v>
      </c>
      <c r="E163" s="201" t="s">
        <v>1269</v>
      </c>
      <c r="F163" s="202" t="s">
        <v>1270</v>
      </c>
      <c r="G163" s="203" t="s">
        <v>325</v>
      </c>
      <c r="H163" s="204">
        <v>0.51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00" t="s">
        <v>73</v>
      </c>
      <c r="D164" s="200" t="s">
        <v>153</v>
      </c>
      <c r="E164" s="201" t="s">
        <v>1117</v>
      </c>
      <c r="F164" s="202" t="s">
        <v>1657</v>
      </c>
      <c r="G164" s="203" t="s">
        <v>1</v>
      </c>
      <c r="H164" s="204">
        <v>0.51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16.5" customHeight="1">
      <c r="A165" s="32"/>
      <c r="B165" s="33"/>
      <c r="C165" s="200" t="s">
        <v>73</v>
      </c>
      <c r="D165" s="200" t="s">
        <v>153</v>
      </c>
      <c r="E165" s="201" t="s">
        <v>157</v>
      </c>
      <c r="F165" s="202" t="s">
        <v>1278</v>
      </c>
      <c r="G165" s="203" t="s">
        <v>1</v>
      </c>
      <c r="H165" s="204">
        <v>0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24" customHeight="1">
      <c r="A166" s="32"/>
      <c r="B166" s="33"/>
      <c r="C166" s="200" t="s">
        <v>234</v>
      </c>
      <c r="D166" s="200" t="s">
        <v>153</v>
      </c>
      <c r="E166" s="201" t="s">
        <v>1279</v>
      </c>
      <c r="F166" s="202" t="s">
        <v>1280</v>
      </c>
      <c r="G166" s="203" t="s">
        <v>312</v>
      </c>
      <c r="H166" s="204">
        <v>7.518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16.5" customHeight="1">
      <c r="A167" s="32"/>
      <c r="B167" s="33"/>
      <c r="C167" s="200" t="s">
        <v>73</v>
      </c>
      <c r="D167" s="200" t="s">
        <v>153</v>
      </c>
      <c r="E167" s="201" t="s">
        <v>1121</v>
      </c>
      <c r="F167" s="202" t="s">
        <v>1658</v>
      </c>
      <c r="G167" s="203" t="s">
        <v>1</v>
      </c>
      <c r="H167" s="204">
        <v>7.518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16.5" customHeight="1">
      <c r="A168" s="32"/>
      <c r="B168" s="33"/>
      <c r="C168" s="200" t="s">
        <v>199</v>
      </c>
      <c r="D168" s="200" t="s">
        <v>153</v>
      </c>
      <c r="E168" s="201" t="s">
        <v>1525</v>
      </c>
      <c r="F168" s="202" t="s">
        <v>1526</v>
      </c>
      <c r="G168" s="203" t="s">
        <v>303</v>
      </c>
      <c r="H168" s="204">
        <v>2.1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16.5" customHeight="1">
      <c r="A169" s="32"/>
      <c r="B169" s="33"/>
      <c r="C169" s="200" t="s">
        <v>73</v>
      </c>
      <c r="D169" s="200" t="s">
        <v>153</v>
      </c>
      <c r="E169" s="201" t="s">
        <v>1125</v>
      </c>
      <c r="F169" s="202" t="s">
        <v>1659</v>
      </c>
      <c r="G169" s="203" t="s">
        <v>1</v>
      </c>
      <c r="H169" s="204">
        <v>2.1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24" customHeight="1">
      <c r="A170" s="32"/>
      <c r="B170" s="33"/>
      <c r="C170" s="200" t="s">
        <v>241</v>
      </c>
      <c r="D170" s="200" t="s">
        <v>153</v>
      </c>
      <c r="E170" s="201" t="s">
        <v>1281</v>
      </c>
      <c r="F170" s="202" t="s">
        <v>1282</v>
      </c>
      <c r="G170" s="203" t="s">
        <v>312</v>
      </c>
      <c r="H170" s="204">
        <v>7.518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00" t="s">
        <v>73</v>
      </c>
      <c r="D171" s="200" t="s">
        <v>153</v>
      </c>
      <c r="E171" s="201" t="s">
        <v>1121</v>
      </c>
      <c r="F171" s="202" t="s">
        <v>1658</v>
      </c>
      <c r="G171" s="203" t="s">
        <v>1</v>
      </c>
      <c r="H171" s="204">
        <v>7.518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00" t="s">
        <v>73</v>
      </c>
      <c r="D172" s="200" t="s">
        <v>153</v>
      </c>
      <c r="E172" s="201" t="s">
        <v>165</v>
      </c>
      <c r="F172" s="202" t="s">
        <v>1596</v>
      </c>
      <c r="G172" s="203" t="s">
        <v>1</v>
      </c>
      <c r="H172" s="204">
        <v>0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24" customHeight="1">
      <c r="A173" s="32"/>
      <c r="B173" s="33"/>
      <c r="C173" s="200" t="s">
        <v>202</v>
      </c>
      <c r="D173" s="200" t="s">
        <v>153</v>
      </c>
      <c r="E173" s="201" t="s">
        <v>1597</v>
      </c>
      <c r="F173" s="202" t="s">
        <v>1598</v>
      </c>
      <c r="G173" s="203" t="s">
        <v>281</v>
      </c>
      <c r="H173" s="204">
        <v>12.56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16.5" customHeight="1">
      <c r="A174" s="32"/>
      <c r="B174" s="33"/>
      <c r="C174" s="200" t="s">
        <v>73</v>
      </c>
      <c r="D174" s="200" t="s">
        <v>153</v>
      </c>
      <c r="E174" s="201" t="s">
        <v>1129</v>
      </c>
      <c r="F174" s="202" t="s">
        <v>1660</v>
      </c>
      <c r="G174" s="203" t="s">
        <v>1</v>
      </c>
      <c r="H174" s="204">
        <v>12.56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16.5" customHeight="1">
      <c r="A175" s="32"/>
      <c r="B175" s="33"/>
      <c r="C175" s="200" t="s">
        <v>73</v>
      </c>
      <c r="D175" s="200" t="s">
        <v>153</v>
      </c>
      <c r="E175" s="201" t="s">
        <v>182</v>
      </c>
      <c r="F175" s="202" t="s">
        <v>1283</v>
      </c>
      <c r="G175" s="203" t="s">
        <v>1</v>
      </c>
      <c r="H175" s="204">
        <v>0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24" customHeight="1">
      <c r="A176" s="32"/>
      <c r="B176" s="33"/>
      <c r="C176" s="200" t="s">
        <v>249</v>
      </c>
      <c r="D176" s="200" t="s">
        <v>153</v>
      </c>
      <c r="E176" s="201" t="s">
        <v>1661</v>
      </c>
      <c r="F176" s="202" t="s">
        <v>1662</v>
      </c>
      <c r="G176" s="203" t="s">
        <v>281</v>
      </c>
      <c r="H176" s="204">
        <v>4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16.5" customHeight="1">
      <c r="A177" s="32"/>
      <c r="B177" s="33"/>
      <c r="C177" s="200" t="s">
        <v>204</v>
      </c>
      <c r="D177" s="200" t="s">
        <v>153</v>
      </c>
      <c r="E177" s="201" t="s">
        <v>1663</v>
      </c>
      <c r="F177" s="202" t="s">
        <v>1664</v>
      </c>
      <c r="G177" s="203" t="s">
        <v>281</v>
      </c>
      <c r="H177" s="204">
        <v>1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16.5" customHeight="1">
      <c r="A178" s="32"/>
      <c r="B178" s="33"/>
      <c r="C178" s="200" t="s">
        <v>256</v>
      </c>
      <c r="D178" s="200" t="s">
        <v>153</v>
      </c>
      <c r="E178" s="201" t="s">
        <v>1665</v>
      </c>
      <c r="F178" s="202" t="s">
        <v>1666</v>
      </c>
      <c r="G178" s="203" t="s">
        <v>281</v>
      </c>
      <c r="H178" s="204">
        <v>1.5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16.5" customHeight="1">
      <c r="A179" s="32"/>
      <c r="B179" s="33"/>
      <c r="C179" s="200" t="s">
        <v>205</v>
      </c>
      <c r="D179" s="200" t="s">
        <v>153</v>
      </c>
      <c r="E179" s="201" t="s">
        <v>1667</v>
      </c>
      <c r="F179" s="202" t="s">
        <v>1668</v>
      </c>
      <c r="G179" s="203" t="s">
        <v>281</v>
      </c>
      <c r="H179" s="204">
        <v>1.5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24" customHeight="1">
      <c r="A180" s="32"/>
      <c r="B180" s="33"/>
      <c r="C180" s="200" t="s">
        <v>264</v>
      </c>
      <c r="D180" s="200" t="s">
        <v>153</v>
      </c>
      <c r="E180" s="201" t="s">
        <v>1531</v>
      </c>
      <c r="F180" s="202" t="s">
        <v>1532</v>
      </c>
      <c r="G180" s="203" t="s">
        <v>156</v>
      </c>
      <c r="H180" s="204">
        <v>2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24" customHeight="1">
      <c r="A181" s="32"/>
      <c r="B181" s="33"/>
      <c r="C181" s="200" t="s">
        <v>207</v>
      </c>
      <c r="D181" s="200" t="s">
        <v>153</v>
      </c>
      <c r="E181" s="201" t="s">
        <v>1284</v>
      </c>
      <c r="F181" s="202" t="s">
        <v>1285</v>
      </c>
      <c r="G181" s="203" t="s">
        <v>281</v>
      </c>
      <c r="H181" s="204">
        <v>24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16.5" customHeight="1">
      <c r="A182" s="32"/>
      <c r="B182" s="33"/>
      <c r="C182" s="200" t="s">
        <v>73</v>
      </c>
      <c r="D182" s="200" t="s">
        <v>153</v>
      </c>
      <c r="E182" s="201" t="s">
        <v>1133</v>
      </c>
      <c r="F182" s="202" t="s">
        <v>1669</v>
      </c>
      <c r="G182" s="203" t="s">
        <v>1</v>
      </c>
      <c r="H182" s="204">
        <v>24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24" customHeight="1">
      <c r="A183" s="32"/>
      <c r="B183" s="33"/>
      <c r="C183" s="200" t="s">
        <v>506</v>
      </c>
      <c r="D183" s="200" t="s">
        <v>153</v>
      </c>
      <c r="E183" s="201" t="s">
        <v>1287</v>
      </c>
      <c r="F183" s="202" t="s">
        <v>1288</v>
      </c>
      <c r="G183" s="203" t="s">
        <v>281</v>
      </c>
      <c r="H183" s="204">
        <v>7.6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24" customHeight="1">
      <c r="A184" s="32"/>
      <c r="B184" s="33"/>
      <c r="C184" s="200" t="s">
        <v>208</v>
      </c>
      <c r="D184" s="200" t="s">
        <v>153</v>
      </c>
      <c r="E184" s="201" t="s">
        <v>1289</v>
      </c>
      <c r="F184" s="202" t="s">
        <v>1290</v>
      </c>
      <c r="G184" s="203" t="s">
        <v>281</v>
      </c>
      <c r="H184" s="204">
        <v>7.6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24" customHeight="1">
      <c r="A185" s="32"/>
      <c r="B185" s="33"/>
      <c r="C185" s="200" t="s">
        <v>514</v>
      </c>
      <c r="D185" s="200" t="s">
        <v>153</v>
      </c>
      <c r="E185" s="201" t="s">
        <v>1670</v>
      </c>
      <c r="F185" s="202" t="s">
        <v>1671</v>
      </c>
      <c r="G185" s="203" t="s">
        <v>303</v>
      </c>
      <c r="H185" s="204">
        <v>1.4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16.5" customHeight="1">
      <c r="A186" s="32"/>
      <c r="B186" s="33"/>
      <c r="C186" s="200" t="s">
        <v>209</v>
      </c>
      <c r="D186" s="200" t="s">
        <v>153</v>
      </c>
      <c r="E186" s="201" t="s">
        <v>1543</v>
      </c>
      <c r="F186" s="202" t="s">
        <v>1544</v>
      </c>
      <c r="G186" s="203" t="s">
        <v>303</v>
      </c>
      <c r="H186" s="204">
        <v>3.25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16.5" customHeight="1">
      <c r="A187" s="32"/>
      <c r="B187" s="33"/>
      <c r="C187" s="200" t="s">
        <v>73</v>
      </c>
      <c r="D187" s="200" t="s">
        <v>153</v>
      </c>
      <c r="E187" s="201" t="s">
        <v>1137</v>
      </c>
      <c r="F187" s="202" t="s">
        <v>1672</v>
      </c>
      <c r="G187" s="203" t="s">
        <v>1</v>
      </c>
      <c r="H187" s="204">
        <v>3.25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16.5" customHeight="1">
      <c r="A188" s="32"/>
      <c r="B188" s="33"/>
      <c r="C188" s="200" t="s">
        <v>523</v>
      </c>
      <c r="D188" s="200" t="s">
        <v>153</v>
      </c>
      <c r="E188" s="201" t="s">
        <v>1300</v>
      </c>
      <c r="F188" s="202" t="s">
        <v>1301</v>
      </c>
      <c r="G188" s="203" t="s">
        <v>312</v>
      </c>
      <c r="H188" s="204">
        <v>19.091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16.5" customHeight="1">
      <c r="A189" s="32"/>
      <c r="B189" s="33"/>
      <c r="C189" s="200" t="s">
        <v>73</v>
      </c>
      <c r="D189" s="200" t="s">
        <v>153</v>
      </c>
      <c r="E189" s="201" t="s">
        <v>1141</v>
      </c>
      <c r="F189" s="202" t="s">
        <v>1673</v>
      </c>
      <c r="G189" s="203" t="s">
        <v>1</v>
      </c>
      <c r="H189" s="204">
        <v>19.091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24" customHeight="1">
      <c r="A190" s="32"/>
      <c r="B190" s="33"/>
      <c r="C190" s="200" t="s">
        <v>212</v>
      </c>
      <c r="D190" s="200" t="s">
        <v>153</v>
      </c>
      <c r="E190" s="201" t="s">
        <v>1303</v>
      </c>
      <c r="F190" s="202" t="s">
        <v>1304</v>
      </c>
      <c r="G190" s="203" t="s">
        <v>312</v>
      </c>
      <c r="H190" s="204">
        <v>19.091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16.5" customHeight="1">
      <c r="A191" s="32"/>
      <c r="B191" s="33"/>
      <c r="C191" s="200" t="s">
        <v>73</v>
      </c>
      <c r="D191" s="200" t="s">
        <v>153</v>
      </c>
      <c r="E191" s="201" t="s">
        <v>1141</v>
      </c>
      <c r="F191" s="202" t="s">
        <v>1673</v>
      </c>
      <c r="G191" s="203" t="s">
        <v>1</v>
      </c>
      <c r="H191" s="204">
        <v>19.091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24" customHeight="1">
      <c r="A192" s="32"/>
      <c r="B192" s="33"/>
      <c r="C192" s="200" t="s">
        <v>530</v>
      </c>
      <c r="D192" s="200" t="s">
        <v>153</v>
      </c>
      <c r="E192" s="201" t="s">
        <v>1305</v>
      </c>
      <c r="F192" s="202" t="s">
        <v>1306</v>
      </c>
      <c r="G192" s="203" t="s">
        <v>312</v>
      </c>
      <c r="H192" s="204">
        <v>19.091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16.5" customHeight="1">
      <c r="A193" s="32"/>
      <c r="B193" s="33"/>
      <c r="C193" s="200" t="s">
        <v>73</v>
      </c>
      <c r="D193" s="200" t="s">
        <v>153</v>
      </c>
      <c r="E193" s="201" t="s">
        <v>1141</v>
      </c>
      <c r="F193" s="202" t="s">
        <v>1673</v>
      </c>
      <c r="G193" s="203" t="s">
        <v>1</v>
      </c>
      <c r="H193" s="204">
        <v>19.091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24" customHeight="1">
      <c r="A194" s="32"/>
      <c r="B194" s="33"/>
      <c r="C194" s="200" t="s">
        <v>216</v>
      </c>
      <c r="D194" s="200" t="s">
        <v>153</v>
      </c>
      <c r="E194" s="201" t="s">
        <v>1307</v>
      </c>
      <c r="F194" s="202" t="s">
        <v>1308</v>
      </c>
      <c r="G194" s="203" t="s">
        <v>312</v>
      </c>
      <c r="H194" s="204">
        <v>19.091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16.5" customHeight="1">
      <c r="A195" s="32"/>
      <c r="B195" s="33"/>
      <c r="C195" s="200" t="s">
        <v>73</v>
      </c>
      <c r="D195" s="200" t="s">
        <v>153</v>
      </c>
      <c r="E195" s="201" t="s">
        <v>1141</v>
      </c>
      <c r="F195" s="202" t="s">
        <v>1673</v>
      </c>
      <c r="G195" s="203" t="s">
        <v>1</v>
      </c>
      <c r="H195" s="204">
        <v>19.091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24" customHeight="1">
      <c r="A196" s="32"/>
      <c r="B196" s="33"/>
      <c r="C196" s="200" t="s">
        <v>539</v>
      </c>
      <c r="D196" s="200" t="s">
        <v>153</v>
      </c>
      <c r="E196" s="201" t="s">
        <v>1329</v>
      </c>
      <c r="F196" s="202" t="s">
        <v>1330</v>
      </c>
      <c r="G196" s="203" t="s">
        <v>312</v>
      </c>
      <c r="H196" s="204">
        <v>1.909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16.5" customHeight="1">
      <c r="A197" s="32"/>
      <c r="B197" s="33"/>
      <c r="C197" s="200" t="s">
        <v>73</v>
      </c>
      <c r="D197" s="200" t="s">
        <v>153</v>
      </c>
      <c r="E197" s="201" t="s">
        <v>1143</v>
      </c>
      <c r="F197" s="202" t="s">
        <v>1674</v>
      </c>
      <c r="G197" s="203" t="s">
        <v>1</v>
      </c>
      <c r="H197" s="204">
        <v>1.909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24" customHeight="1">
      <c r="A198" s="32"/>
      <c r="B198" s="33"/>
      <c r="C198" s="200" t="s">
        <v>219</v>
      </c>
      <c r="D198" s="200" t="s">
        <v>153</v>
      </c>
      <c r="E198" s="201" t="s">
        <v>1332</v>
      </c>
      <c r="F198" s="202" t="s">
        <v>1333</v>
      </c>
      <c r="G198" s="203" t="s">
        <v>312</v>
      </c>
      <c r="H198" s="204">
        <v>1.909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16.5" customHeight="1">
      <c r="A199" s="32"/>
      <c r="B199" s="33"/>
      <c r="C199" s="200" t="s">
        <v>73</v>
      </c>
      <c r="D199" s="200" t="s">
        <v>153</v>
      </c>
      <c r="E199" s="201" t="s">
        <v>1143</v>
      </c>
      <c r="F199" s="202" t="s">
        <v>1674</v>
      </c>
      <c r="G199" s="203" t="s">
        <v>1</v>
      </c>
      <c r="H199" s="204">
        <v>1.909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24" customHeight="1">
      <c r="A200" s="32"/>
      <c r="B200" s="33"/>
      <c r="C200" s="200" t="s">
        <v>550</v>
      </c>
      <c r="D200" s="200" t="s">
        <v>153</v>
      </c>
      <c r="E200" s="201" t="s">
        <v>1334</v>
      </c>
      <c r="F200" s="202" t="s">
        <v>1335</v>
      </c>
      <c r="G200" s="203" t="s">
        <v>312</v>
      </c>
      <c r="H200" s="204">
        <v>1.909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16.5" customHeight="1">
      <c r="A201" s="32"/>
      <c r="B201" s="33"/>
      <c r="C201" s="200" t="s">
        <v>73</v>
      </c>
      <c r="D201" s="200" t="s">
        <v>153</v>
      </c>
      <c r="E201" s="201" t="s">
        <v>1143</v>
      </c>
      <c r="F201" s="202" t="s">
        <v>1674</v>
      </c>
      <c r="G201" s="203" t="s">
        <v>1</v>
      </c>
      <c r="H201" s="204">
        <v>1.909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16.5" customHeight="1">
      <c r="A202" s="32"/>
      <c r="B202" s="33"/>
      <c r="C202" s="200" t="s">
        <v>223</v>
      </c>
      <c r="D202" s="200" t="s">
        <v>153</v>
      </c>
      <c r="E202" s="201" t="s">
        <v>1336</v>
      </c>
      <c r="F202" s="202" t="s">
        <v>1337</v>
      </c>
      <c r="G202" s="203" t="s">
        <v>312</v>
      </c>
      <c r="H202" s="204">
        <v>19.091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16.5" customHeight="1">
      <c r="A203" s="32"/>
      <c r="B203" s="33"/>
      <c r="C203" s="200" t="s">
        <v>73</v>
      </c>
      <c r="D203" s="200" t="s">
        <v>153</v>
      </c>
      <c r="E203" s="201" t="s">
        <v>1141</v>
      </c>
      <c r="F203" s="202" t="s">
        <v>1673</v>
      </c>
      <c r="G203" s="203" t="s">
        <v>1</v>
      </c>
      <c r="H203" s="204">
        <v>19.091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24" customHeight="1">
      <c r="A204" s="32"/>
      <c r="B204" s="33"/>
      <c r="C204" s="200" t="s">
        <v>557</v>
      </c>
      <c r="D204" s="200" t="s">
        <v>153</v>
      </c>
      <c r="E204" s="201" t="s">
        <v>1338</v>
      </c>
      <c r="F204" s="202" t="s">
        <v>1339</v>
      </c>
      <c r="G204" s="203" t="s">
        <v>312</v>
      </c>
      <c r="H204" s="204">
        <v>19.091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16.5" customHeight="1">
      <c r="A205" s="32"/>
      <c r="B205" s="33"/>
      <c r="C205" s="200" t="s">
        <v>73</v>
      </c>
      <c r="D205" s="200" t="s">
        <v>153</v>
      </c>
      <c r="E205" s="201" t="s">
        <v>1141</v>
      </c>
      <c r="F205" s="202" t="s">
        <v>1673</v>
      </c>
      <c r="G205" s="203" t="s">
        <v>1</v>
      </c>
      <c r="H205" s="204">
        <v>19.091</v>
      </c>
      <c r="I205" s="205"/>
      <c r="J205" s="206">
        <f>ROUND(I205*H205,2)</f>
        <v>0</v>
      </c>
      <c r="K205" s="207"/>
      <c r="L205" s="38"/>
      <c r="M205" s="208" t="s">
        <v>1</v>
      </c>
      <c r="N205" s="209" t="s">
        <v>38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65" s="2" customFormat="1" ht="24" customHeight="1">
      <c r="A206" s="32"/>
      <c r="B206" s="33"/>
      <c r="C206" s="200" t="s">
        <v>226</v>
      </c>
      <c r="D206" s="200" t="s">
        <v>153</v>
      </c>
      <c r="E206" s="201" t="s">
        <v>1340</v>
      </c>
      <c r="F206" s="202" t="s">
        <v>1341</v>
      </c>
      <c r="G206" s="203" t="s">
        <v>312</v>
      </c>
      <c r="H206" s="204">
        <v>19.091</v>
      </c>
      <c r="I206" s="205"/>
      <c r="J206" s="206">
        <f>ROUND(I206*H206,2)</f>
        <v>0</v>
      </c>
      <c r="K206" s="207"/>
      <c r="L206" s="38"/>
      <c r="M206" s="208" t="s">
        <v>1</v>
      </c>
      <c r="N206" s="209" t="s">
        <v>38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157</v>
      </c>
      <c r="AT206" s="212" t="s">
        <v>153</v>
      </c>
      <c r="AU206" s="212" t="s">
        <v>73</v>
      </c>
      <c r="AY206" s="11" t="s">
        <v>158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1" t="s">
        <v>81</v>
      </c>
      <c r="BK206" s="213">
        <f>ROUND(I206*H206,2)</f>
        <v>0</v>
      </c>
      <c r="BL206" s="11" t="s">
        <v>157</v>
      </c>
      <c r="BM206" s="212" t="s">
        <v>565</v>
      </c>
    </row>
    <row r="207" spans="1:65" s="2" customFormat="1" ht="16.5" customHeight="1">
      <c r="A207" s="32"/>
      <c r="B207" s="33"/>
      <c r="C207" s="200" t="s">
        <v>73</v>
      </c>
      <c r="D207" s="200" t="s">
        <v>153</v>
      </c>
      <c r="E207" s="201" t="s">
        <v>1141</v>
      </c>
      <c r="F207" s="202" t="s">
        <v>1673</v>
      </c>
      <c r="G207" s="203" t="s">
        <v>1</v>
      </c>
      <c r="H207" s="204">
        <v>19.091</v>
      </c>
      <c r="I207" s="205"/>
      <c r="J207" s="206">
        <f>ROUND(I207*H207,2)</f>
        <v>0</v>
      </c>
      <c r="K207" s="207"/>
      <c r="L207" s="38"/>
      <c r="M207" s="208" t="s">
        <v>1</v>
      </c>
      <c r="N207" s="209" t="s">
        <v>38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157</v>
      </c>
      <c r="AT207" s="212" t="s">
        <v>153</v>
      </c>
      <c r="AU207" s="212" t="s">
        <v>73</v>
      </c>
      <c r="AY207" s="11" t="s">
        <v>158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81</v>
      </c>
      <c r="BK207" s="213">
        <f>ROUND(I207*H207,2)</f>
        <v>0</v>
      </c>
      <c r="BL207" s="11" t="s">
        <v>157</v>
      </c>
      <c r="BM207" s="212" t="s">
        <v>566</v>
      </c>
    </row>
    <row r="208" spans="1:65" s="2" customFormat="1" ht="24" customHeight="1">
      <c r="A208" s="32"/>
      <c r="B208" s="33"/>
      <c r="C208" s="200" t="s">
        <v>564</v>
      </c>
      <c r="D208" s="200" t="s">
        <v>153</v>
      </c>
      <c r="E208" s="201" t="s">
        <v>1342</v>
      </c>
      <c r="F208" s="202" t="s">
        <v>1343</v>
      </c>
      <c r="G208" s="203" t="s">
        <v>312</v>
      </c>
      <c r="H208" s="204">
        <v>0.955</v>
      </c>
      <c r="I208" s="205"/>
      <c r="J208" s="206">
        <f>ROUND(I208*H208,2)</f>
        <v>0</v>
      </c>
      <c r="K208" s="207"/>
      <c r="L208" s="38"/>
      <c r="M208" s="208" t="s">
        <v>1</v>
      </c>
      <c r="N208" s="209" t="s">
        <v>38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157</v>
      </c>
      <c r="AT208" s="212" t="s">
        <v>153</v>
      </c>
      <c r="AU208" s="212" t="s">
        <v>73</v>
      </c>
      <c r="AY208" s="11" t="s">
        <v>158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1" t="s">
        <v>81</v>
      </c>
      <c r="BK208" s="213">
        <f>ROUND(I208*H208,2)</f>
        <v>0</v>
      </c>
      <c r="BL208" s="11" t="s">
        <v>157</v>
      </c>
      <c r="BM208" s="212" t="s">
        <v>569</v>
      </c>
    </row>
    <row r="209" spans="1:65" s="2" customFormat="1" ht="16.5" customHeight="1">
      <c r="A209" s="32"/>
      <c r="B209" s="33"/>
      <c r="C209" s="200" t="s">
        <v>73</v>
      </c>
      <c r="D209" s="200" t="s">
        <v>153</v>
      </c>
      <c r="E209" s="201" t="s">
        <v>1145</v>
      </c>
      <c r="F209" s="202" t="s">
        <v>1675</v>
      </c>
      <c r="G209" s="203" t="s">
        <v>1</v>
      </c>
      <c r="H209" s="204">
        <v>0.955</v>
      </c>
      <c r="I209" s="205"/>
      <c r="J209" s="206">
        <f>ROUND(I209*H209,2)</f>
        <v>0</v>
      </c>
      <c r="K209" s="207"/>
      <c r="L209" s="38"/>
      <c r="M209" s="208" t="s">
        <v>1</v>
      </c>
      <c r="N209" s="209" t="s">
        <v>38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2" t="s">
        <v>157</v>
      </c>
      <c r="AT209" s="212" t="s">
        <v>153</v>
      </c>
      <c r="AU209" s="212" t="s">
        <v>73</v>
      </c>
      <c r="AY209" s="11" t="s">
        <v>158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81</v>
      </c>
      <c r="BK209" s="213">
        <f>ROUND(I209*H209,2)</f>
        <v>0</v>
      </c>
      <c r="BL209" s="11" t="s">
        <v>157</v>
      </c>
      <c r="BM209" s="212" t="s">
        <v>571</v>
      </c>
    </row>
    <row r="210" spans="1:65" s="2" customFormat="1" ht="24" customHeight="1">
      <c r="A210" s="32"/>
      <c r="B210" s="33"/>
      <c r="C210" s="200" t="s">
        <v>230</v>
      </c>
      <c r="D210" s="200" t="s">
        <v>153</v>
      </c>
      <c r="E210" s="201" t="s">
        <v>1345</v>
      </c>
      <c r="F210" s="202" t="s">
        <v>1346</v>
      </c>
      <c r="G210" s="203" t="s">
        <v>312</v>
      </c>
      <c r="H210" s="204">
        <v>0.955</v>
      </c>
      <c r="I210" s="205"/>
      <c r="J210" s="206">
        <f>ROUND(I210*H210,2)</f>
        <v>0</v>
      </c>
      <c r="K210" s="207"/>
      <c r="L210" s="38"/>
      <c r="M210" s="208" t="s">
        <v>1</v>
      </c>
      <c r="N210" s="209" t="s">
        <v>38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157</v>
      </c>
      <c r="AT210" s="212" t="s">
        <v>153</v>
      </c>
      <c r="AU210" s="212" t="s">
        <v>73</v>
      </c>
      <c r="AY210" s="11" t="s">
        <v>158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1" t="s">
        <v>81</v>
      </c>
      <c r="BK210" s="213">
        <f>ROUND(I210*H210,2)</f>
        <v>0</v>
      </c>
      <c r="BL210" s="11" t="s">
        <v>157</v>
      </c>
      <c r="BM210" s="212" t="s">
        <v>572</v>
      </c>
    </row>
    <row r="211" spans="1:65" s="2" customFormat="1" ht="16.5" customHeight="1">
      <c r="A211" s="32"/>
      <c r="B211" s="33"/>
      <c r="C211" s="200" t="s">
        <v>73</v>
      </c>
      <c r="D211" s="200" t="s">
        <v>153</v>
      </c>
      <c r="E211" s="201" t="s">
        <v>1145</v>
      </c>
      <c r="F211" s="202" t="s">
        <v>1675</v>
      </c>
      <c r="G211" s="203" t="s">
        <v>1</v>
      </c>
      <c r="H211" s="204">
        <v>0.955</v>
      </c>
      <c r="I211" s="205"/>
      <c r="J211" s="206">
        <f>ROUND(I211*H211,2)</f>
        <v>0</v>
      </c>
      <c r="K211" s="207"/>
      <c r="L211" s="38"/>
      <c r="M211" s="208" t="s">
        <v>1</v>
      </c>
      <c r="N211" s="209" t="s">
        <v>38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157</v>
      </c>
      <c r="AT211" s="212" t="s">
        <v>153</v>
      </c>
      <c r="AU211" s="212" t="s">
        <v>73</v>
      </c>
      <c r="AY211" s="11" t="s">
        <v>158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81</v>
      </c>
      <c r="BK211" s="213">
        <f>ROUND(I211*H211,2)</f>
        <v>0</v>
      </c>
      <c r="BL211" s="11" t="s">
        <v>157</v>
      </c>
      <c r="BM211" s="212" t="s">
        <v>574</v>
      </c>
    </row>
    <row r="212" spans="1:65" s="2" customFormat="1" ht="24" customHeight="1">
      <c r="A212" s="32"/>
      <c r="B212" s="33"/>
      <c r="C212" s="200" t="s">
        <v>570</v>
      </c>
      <c r="D212" s="200" t="s">
        <v>153</v>
      </c>
      <c r="E212" s="201" t="s">
        <v>1347</v>
      </c>
      <c r="F212" s="202" t="s">
        <v>1348</v>
      </c>
      <c r="G212" s="203" t="s">
        <v>312</v>
      </c>
      <c r="H212" s="204">
        <v>0.955</v>
      </c>
      <c r="I212" s="205"/>
      <c r="J212" s="206">
        <f>ROUND(I212*H212,2)</f>
        <v>0</v>
      </c>
      <c r="K212" s="207"/>
      <c r="L212" s="38"/>
      <c r="M212" s="208" t="s">
        <v>1</v>
      </c>
      <c r="N212" s="209" t="s">
        <v>38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157</v>
      </c>
      <c r="AT212" s="212" t="s">
        <v>153</v>
      </c>
      <c r="AU212" s="212" t="s">
        <v>73</v>
      </c>
      <c r="AY212" s="11" t="s">
        <v>158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1" t="s">
        <v>81</v>
      </c>
      <c r="BK212" s="213">
        <f>ROUND(I212*H212,2)</f>
        <v>0</v>
      </c>
      <c r="BL212" s="11" t="s">
        <v>157</v>
      </c>
      <c r="BM212" s="212" t="s">
        <v>575</v>
      </c>
    </row>
    <row r="213" spans="1:65" s="2" customFormat="1" ht="16.5" customHeight="1">
      <c r="A213" s="32"/>
      <c r="B213" s="33"/>
      <c r="C213" s="200" t="s">
        <v>73</v>
      </c>
      <c r="D213" s="200" t="s">
        <v>153</v>
      </c>
      <c r="E213" s="201" t="s">
        <v>1145</v>
      </c>
      <c r="F213" s="202" t="s">
        <v>1675</v>
      </c>
      <c r="G213" s="203" t="s">
        <v>1</v>
      </c>
      <c r="H213" s="204">
        <v>0.955</v>
      </c>
      <c r="I213" s="205"/>
      <c r="J213" s="206">
        <f>ROUND(I213*H213,2)</f>
        <v>0</v>
      </c>
      <c r="K213" s="207"/>
      <c r="L213" s="38"/>
      <c r="M213" s="208" t="s">
        <v>1</v>
      </c>
      <c r="N213" s="209" t="s">
        <v>38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157</v>
      </c>
      <c r="AT213" s="212" t="s">
        <v>153</v>
      </c>
      <c r="AU213" s="212" t="s">
        <v>73</v>
      </c>
      <c r="AY213" s="11" t="s">
        <v>158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81</v>
      </c>
      <c r="BK213" s="213">
        <f>ROUND(I213*H213,2)</f>
        <v>0</v>
      </c>
      <c r="BL213" s="11" t="s">
        <v>157</v>
      </c>
      <c r="BM213" s="212" t="s">
        <v>577</v>
      </c>
    </row>
    <row r="214" spans="1:65" s="2" customFormat="1" ht="24" customHeight="1">
      <c r="A214" s="32"/>
      <c r="B214" s="33"/>
      <c r="C214" s="200" t="s">
        <v>233</v>
      </c>
      <c r="D214" s="200" t="s">
        <v>153</v>
      </c>
      <c r="E214" s="201" t="s">
        <v>1349</v>
      </c>
      <c r="F214" s="202" t="s">
        <v>1350</v>
      </c>
      <c r="G214" s="203" t="s">
        <v>312</v>
      </c>
      <c r="H214" s="204">
        <v>1.909</v>
      </c>
      <c r="I214" s="205"/>
      <c r="J214" s="206">
        <f>ROUND(I214*H214,2)</f>
        <v>0</v>
      </c>
      <c r="K214" s="207"/>
      <c r="L214" s="38"/>
      <c r="M214" s="208" t="s">
        <v>1</v>
      </c>
      <c r="N214" s="209" t="s">
        <v>38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2" t="s">
        <v>157</v>
      </c>
      <c r="AT214" s="212" t="s">
        <v>153</v>
      </c>
      <c r="AU214" s="212" t="s">
        <v>73</v>
      </c>
      <c r="AY214" s="11" t="s">
        <v>158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1" t="s">
        <v>81</v>
      </c>
      <c r="BK214" s="213">
        <f>ROUND(I214*H214,2)</f>
        <v>0</v>
      </c>
      <c r="BL214" s="11" t="s">
        <v>157</v>
      </c>
      <c r="BM214" s="212" t="s">
        <v>578</v>
      </c>
    </row>
    <row r="215" spans="1:65" s="2" customFormat="1" ht="16.5" customHeight="1">
      <c r="A215" s="32"/>
      <c r="B215" s="33"/>
      <c r="C215" s="200" t="s">
        <v>73</v>
      </c>
      <c r="D215" s="200" t="s">
        <v>153</v>
      </c>
      <c r="E215" s="201" t="s">
        <v>1143</v>
      </c>
      <c r="F215" s="202" t="s">
        <v>1674</v>
      </c>
      <c r="G215" s="203" t="s">
        <v>1</v>
      </c>
      <c r="H215" s="204">
        <v>1.909</v>
      </c>
      <c r="I215" s="205"/>
      <c r="J215" s="206">
        <f>ROUND(I215*H215,2)</f>
        <v>0</v>
      </c>
      <c r="K215" s="207"/>
      <c r="L215" s="38"/>
      <c r="M215" s="208" t="s">
        <v>1</v>
      </c>
      <c r="N215" s="209" t="s">
        <v>38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157</v>
      </c>
      <c r="AT215" s="212" t="s">
        <v>153</v>
      </c>
      <c r="AU215" s="212" t="s">
        <v>73</v>
      </c>
      <c r="AY215" s="11" t="s">
        <v>158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81</v>
      </c>
      <c r="BK215" s="213">
        <f>ROUND(I215*H215,2)</f>
        <v>0</v>
      </c>
      <c r="BL215" s="11" t="s">
        <v>157</v>
      </c>
      <c r="BM215" s="212" t="s">
        <v>579</v>
      </c>
    </row>
    <row r="216" spans="1:65" s="2" customFormat="1" ht="24" customHeight="1">
      <c r="A216" s="32"/>
      <c r="B216" s="33"/>
      <c r="C216" s="200" t="s">
        <v>573</v>
      </c>
      <c r="D216" s="200" t="s">
        <v>153</v>
      </c>
      <c r="E216" s="201" t="s">
        <v>1351</v>
      </c>
      <c r="F216" s="202" t="s">
        <v>1352</v>
      </c>
      <c r="G216" s="203" t="s">
        <v>312</v>
      </c>
      <c r="H216" s="204">
        <v>1.909</v>
      </c>
      <c r="I216" s="205"/>
      <c r="J216" s="206">
        <f>ROUND(I216*H216,2)</f>
        <v>0</v>
      </c>
      <c r="K216" s="207"/>
      <c r="L216" s="38"/>
      <c r="M216" s="208" t="s">
        <v>1</v>
      </c>
      <c r="N216" s="209" t="s">
        <v>38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157</v>
      </c>
      <c r="AT216" s="212" t="s">
        <v>153</v>
      </c>
      <c r="AU216" s="212" t="s">
        <v>73</v>
      </c>
      <c r="AY216" s="11" t="s">
        <v>158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1" t="s">
        <v>81</v>
      </c>
      <c r="BK216" s="213">
        <f>ROUND(I216*H216,2)</f>
        <v>0</v>
      </c>
      <c r="BL216" s="11" t="s">
        <v>157</v>
      </c>
      <c r="BM216" s="212" t="s">
        <v>580</v>
      </c>
    </row>
    <row r="217" spans="1:65" s="2" customFormat="1" ht="16.5" customHeight="1">
      <c r="A217" s="32"/>
      <c r="B217" s="33"/>
      <c r="C217" s="200" t="s">
        <v>73</v>
      </c>
      <c r="D217" s="200" t="s">
        <v>153</v>
      </c>
      <c r="E217" s="201" t="s">
        <v>1143</v>
      </c>
      <c r="F217" s="202" t="s">
        <v>1674</v>
      </c>
      <c r="G217" s="203" t="s">
        <v>1</v>
      </c>
      <c r="H217" s="204">
        <v>1.909</v>
      </c>
      <c r="I217" s="205"/>
      <c r="J217" s="206">
        <f>ROUND(I217*H217,2)</f>
        <v>0</v>
      </c>
      <c r="K217" s="207"/>
      <c r="L217" s="38"/>
      <c r="M217" s="208" t="s">
        <v>1</v>
      </c>
      <c r="N217" s="209" t="s">
        <v>38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157</v>
      </c>
      <c r="AT217" s="212" t="s">
        <v>153</v>
      </c>
      <c r="AU217" s="212" t="s">
        <v>73</v>
      </c>
      <c r="AY217" s="11" t="s">
        <v>158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81</v>
      </c>
      <c r="BK217" s="213">
        <f>ROUND(I217*H217,2)</f>
        <v>0</v>
      </c>
      <c r="BL217" s="11" t="s">
        <v>157</v>
      </c>
      <c r="BM217" s="212" t="s">
        <v>582</v>
      </c>
    </row>
    <row r="218" spans="1:65" s="2" customFormat="1" ht="24" customHeight="1">
      <c r="A218" s="32"/>
      <c r="B218" s="33"/>
      <c r="C218" s="200" t="s">
        <v>237</v>
      </c>
      <c r="D218" s="200" t="s">
        <v>153</v>
      </c>
      <c r="E218" s="201" t="s">
        <v>1353</v>
      </c>
      <c r="F218" s="202" t="s">
        <v>1354</v>
      </c>
      <c r="G218" s="203" t="s">
        <v>312</v>
      </c>
      <c r="H218" s="204">
        <v>1.909</v>
      </c>
      <c r="I218" s="205"/>
      <c r="J218" s="206">
        <f>ROUND(I218*H218,2)</f>
        <v>0</v>
      </c>
      <c r="K218" s="207"/>
      <c r="L218" s="38"/>
      <c r="M218" s="208" t="s">
        <v>1</v>
      </c>
      <c r="N218" s="209" t="s">
        <v>38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157</v>
      </c>
      <c r="AT218" s="212" t="s">
        <v>153</v>
      </c>
      <c r="AU218" s="212" t="s">
        <v>73</v>
      </c>
      <c r="AY218" s="11" t="s">
        <v>158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" t="s">
        <v>81</v>
      </c>
      <c r="BK218" s="213">
        <f>ROUND(I218*H218,2)</f>
        <v>0</v>
      </c>
      <c r="BL218" s="11" t="s">
        <v>157</v>
      </c>
      <c r="BM218" s="212" t="s">
        <v>583</v>
      </c>
    </row>
    <row r="219" spans="1:65" s="2" customFormat="1" ht="16.5" customHeight="1">
      <c r="A219" s="32"/>
      <c r="B219" s="33"/>
      <c r="C219" s="200" t="s">
        <v>73</v>
      </c>
      <c r="D219" s="200" t="s">
        <v>153</v>
      </c>
      <c r="E219" s="201" t="s">
        <v>1143</v>
      </c>
      <c r="F219" s="202" t="s">
        <v>1674</v>
      </c>
      <c r="G219" s="203" t="s">
        <v>1</v>
      </c>
      <c r="H219" s="204">
        <v>1.909</v>
      </c>
      <c r="I219" s="205"/>
      <c r="J219" s="206">
        <f>ROUND(I219*H219,2)</f>
        <v>0</v>
      </c>
      <c r="K219" s="207"/>
      <c r="L219" s="38"/>
      <c r="M219" s="208" t="s">
        <v>1</v>
      </c>
      <c r="N219" s="209" t="s">
        <v>38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157</v>
      </c>
      <c r="AT219" s="212" t="s">
        <v>153</v>
      </c>
      <c r="AU219" s="212" t="s">
        <v>73</v>
      </c>
      <c r="AY219" s="11" t="s">
        <v>158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81</v>
      </c>
      <c r="BK219" s="213">
        <f>ROUND(I219*H219,2)</f>
        <v>0</v>
      </c>
      <c r="BL219" s="11" t="s">
        <v>157</v>
      </c>
      <c r="BM219" s="212" t="s">
        <v>584</v>
      </c>
    </row>
    <row r="220" spans="1:65" s="2" customFormat="1" ht="16.5" customHeight="1">
      <c r="A220" s="32"/>
      <c r="B220" s="33"/>
      <c r="C220" s="200" t="s">
        <v>73</v>
      </c>
      <c r="D220" s="200" t="s">
        <v>153</v>
      </c>
      <c r="E220" s="201" t="s">
        <v>1361</v>
      </c>
      <c r="F220" s="202" t="s">
        <v>1362</v>
      </c>
      <c r="G220" s="203" t="s">
        <v>1</v>
      </c>
      <c r="H220" s="204">
        <v>0</v>
      </c>
      <c r="I220" s="205"/>
      <c r="J220" s="206">
        <f>ROUND(I220*H220,2)</f>
        <v>0</v>
      </c>
      <c r="K220" s="207"/>
      <c r="L220" s="38"/>
      <c r="M220" s="208" t="s">
        <v>1</v>
      </c>
      <c r="N220" s="209" t="s">
        <v>38</v>
      </c>
      <c r="O220" s="8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157</v>
      </c>
      <c r="AT220" s="212" t="s">
        <v>153</v>
      </c>
      <c r="AU220" s="212" t="s">
        <v>73</v>
      </c>
      <c r="AY220" s="11" t="s">
        <v>158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1" t="s">
        <v>81</v>
      </c>
      <c r="BK220" s="213">
        <f>ROUND(I220*H220,2)</f>
        <v>0</v>
      </c>
      <c r="BL220" s="11" t="s">
        <v>157</v>
      </c>
      <c r="BM220" s="212" t="s">
        <v>585</v>
      </c>
    </row>
    <row r="221" spans="1:65" s="2" customFormat="1" ht="24" customHeight="1">
      <c r="A221" s="32"/>
      <c r="B221" s="33"/>
      <c r="C221" s="200" t="s">
        <v>576</v>
      </c>
      <c r="D221" s="200" t="s">
        <v>153</v>
      </c>
      <c r="E221" s="201" t="s">
        <v>1363</v>
      </c>
      <c r="F221" s="202" t="s">
        <v>1364</v>
      </c>
      <c r="G221" s="203" t="s">
        <v>325</v>
      </c>
      <c r="H221" s="204">
        <v>4.5</v>
      </c>
      <c r="I221" s="205"/>
      <c r="J221" s="206">
        <f>ROUND(I221*H221,2)</f>
        <v>0</v>
      </c>
      <c r="K221" s="207"/>
      <c r="L221" s="38"/>
      <c r="M221" s="208" t="s">
        <v>1</v>
      </c>
      <c r="N221" s="209" t="s">
        <v>38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2" t="s">
        <v>157</v>
      </c>
      <c r="AT221" s="212" t="s">
        <v>153</v>
      </c>
      <c r="AU221" s="212" t="s">
        <v>73</v>
      </c>
      <c r="AY221" s="11" t="s">
        <v>158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1" t="s">
        <v>81</v>
      </c>
      <c r="BK221" s="213">
        <f>ROUND(I221*H221,2)</f>
        <v>0</v>
      </c>
      <c r="BL221" s="11" t="s">
        <v>157</v>
      </c>
      <c r="BM221" s="212" t="s">
        <v>587</v>
      </c>
    </row>
    <row r="222" spans="1:65" s="2" customFormat="1" ht="36" customHeight="1">
      <c r="A222" s="32"/>
      <c r="B222" s="33"/>
      <c r="C222" s="200" t="s">
        <v>240</v>
      </c>
      <c r="D222" s="200" t="s">
        <v>153</v>
      </c>
      <c r="E222" s="201" t="s">
        <v>1550</v>
      </c>
      <c r="F222" s="202" t="s">
        <v>1551</v>
      </c>
      <c r="G222" s="203" t="s">
        <v>325</v>
      </c>
      <c r="H222" s="204">
        <v>7.8</v>
      </c>
      <c r="I222" s="205"/>
      <c r="J222" s="206">
        <f>ROUND(I222*H222,2)</f>
        <v>0</v>
      </c>
      <c r="K222" s="207"/>
      <c r="L222" s="38"/>
      <c r="M222" s="208" t="s">
        <v>1</v>
      </c>
      <c r="N222" s="209" t="s">
        <v>38</v>
      </c>
      <c r="O222" s="85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157</v>
      </c>
      <c r="AT222" s="212" t="s">
        <v>153</v>
      </c>
      <c r="AU222" s="212" t="s">
        <v>73</v>
      </c>
      <c r="AY222" s="11" t="s">
        <v>158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1" t="s">
        <v>81</v>
      </c>
      <c r="BK222" s="213">
        <f>ROUND(I222*H222,2)</f>
        <v>0</v>
      </c>
      <c r="BL222" s="11" t="s">
        <v>157</v>
      </c>
      <c r="BM222" s="212" t="s">
        <v>588</v>
      </c>
    </row>
    <row r="223" spans="1:65" s="2" customFormat="1" ht="16.5" customHeight="1">
      <c r="A223" s="32"/>
      <c r="B223" s="33"/>
      <c r="C223" s="200" t="s">
        <v>73</v>
      </c>
      <c r="D223" s="200" t="s">
        <v>153</v>
      </c>
      <c r="E223" s="201" t="s">
        <v>1155</v>
      </c>
      <c r="F223" s="202" t="s">
        <v>1676</v>
      </c>
      <c r="G223" s="203" t="s">
        <v>1</v>
      </c>
      <c r="H223" s="204">
        <v>7.8</v>
      </c>
      <c r="I223" s="205"/>
      <c r="J223" s="206">
        <f>ROUND(I223*H223,2)</f>
        <v>0</v>
      </c>
      <c r="K223" s="207"/>
      <c r="L223" s="38"/>
      <c r="M223" s="208" t="s">
        <v>1</v>
      </c>
      <c r="N223" s="209" t="s">
        <v>38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2" t="s">
        <v>157</v>
      </c>
      <c r="AT223" s="212" t="s">
        <v>153</v>
      </c>
      <c r="AU223" s="212" t="s">
        <v>73</v>
      </c>
      <c r="AY223" s="11" t="s">
        <v>158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1" t="s">
        <v>81</v>
      </c>
      <c r="BK223" s="213">
        <f>ROUND(I223*H223,2)</f>
        <v>0</v>
      </c>
      <c r="BL223" s="11" t="s">
        <v>157</v>
      </c>
      <c r="BM223" s="212" t="s">
        <v>589</v>
      </c>
    </row>
    <row r="224" spans="1:65" s="2" customFormat="1" ht="24" customHeight="1">
      <c r="A224" s="32"/>
      <c r="B224" s="33"/>
      <c r="C224" s="200" t="s">
        <v>581</v>
      </c>
      <c r="D224" s="200" t="s">
        <v>153</v>
      </c>
      <c r="E224" s="201" t="s">
        <v>1365</v>
      </c>
      <c r="F224" s="202" t="s">
        <v>1366</v>
      </c>
      <c r="G224" s="203" t="s">
        <v>325</v>
      </c>
      <c r="H224" s="204">
        <v>16.519</v>
      </c>
      <c r="I224" s="205"/>
      <c r="J224" s="206">
        <f>ROUND(I224*H224,2)</f>
        <v>0</v>
      </c>
      <c r="K224" s="207"/>
      <c r="L224" s="38"/>
      <c r="M224" s="208" t="s">
        <v>1</v>
      </c>
      <c r="N224" s="209" t="s">
        <v>38</v>
      </c>
      <c r="O224" s="8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12" t="s">
        <v>157</v>
      </c>
      <c r="AT224" s="212" t="s">
        <v>153</v>
      </c>
      <c r="AU224" s="212" t="s">
        <v>73</v>
      </c>
      <c r="AY224" s="11" t="s">
        <v>158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1" t="s">
        <v>81</v>
      </c>
      <c r="BK224" s="213">
        <f>ROUND(I224*H224,2)</f>
        <v>0</v>
      </c>
      <c r="BL224" s="11" t="s">
        <v>157</v>
      </c>
      <c r="BM224" s="212" t="s">
        <v>590</v>
      </c>
    </row>
    <row r="225" spans="1:65" s="2" customFormat="1" ht="16.5" customHeight="1">
      <c r="A225" s="32"/>
      <c r="B225" s="33"/>
      <c r="C225" s="200" t="s">
        <v>73</v>
      </c>
      <c r="D225" s="200" t="s">
        <v>153</v>
      </c>
      <c r="E225" s="201" t="s">
        <v>1157</v>
      </c>
      <c r="F225" s="202" t="s">
        <v>1677</v>
      </c>
      <c r="G225" s="203" t="s">
        <v>1</v>
      </c>
      <c r="H225" s="204">
        <v>16.519</v>
      </c>
      <c r="I225" s="205"/>
      <c r="J225" s="206">
        <f>ROUND(I225*H225,2)</f>
        <v>0</v>
      </c>
      <c r="K225" s="207"/>
      <c r="L225" s="38"/>
      <c r="M225" s="208" t="s">
        <v>1</v>
      </c>
      <c r="N225" s="209" t="s">
        <v>38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2" t="s">
        <v>157</v>
      </c>
      <c r="AT225" s="212" t="s">
        <v>153</v>
      </c>
      <c r="AU225" s="212" t="s">
        <v>73</v>
      </c>
      <c r="AY225" s="11" t="s">
        <v>158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1" t="s">
        <v>81</v>
      </c>
      <c r="BK225" s="213">
        <f>ROUND(I225*H225,2)</f>
        <v>0</v>
      </c>
      <c r="BL225" s="11" t="s">
        <v>157</v>
      </c>
      <c r="BM225" s="212" t="s">
        <v>592</v>
      </c>
    </row>
    <row r="226" spans="1:65" s="2" customFormat="1" ht="24" customHeight="1">
      <c r="A226" s="32"/>
      <c r="B226" s="33"/>
      <c r="C226" s="200" t="s">
        <v>244</v>
      </c>
      <c r="D226" s="200" t="s">
        <v>153</v>
      </c>
      <c r="E226" s="201" t="s">
        <v>1368</v>
      </c>
      <c r="F226" s="202" t="s">
        <v>1369</v>
      </c>
      <c r="G226" s="203" t="s">
        <v>325</v>
      </c>
      <c r="H226" s="204">
        <v>68.569</v>
      </c>
      <c r="I226" s="205"/>
      <c r="J226" s="206">
        <f>ROUND(I226*H226,2)</f>
        <v>0</v>
      </c>
      <c r="K226" s="207"/>
      <c r="L226" s="38"/>
      <c r="M226" s="208" t="s">
        <v>1</v>
      </c>
      <c r="N226" s="209" t="s">
        <v>38</v>
      </c>
      <c r="O226" s="8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2" t="s">
        <v>157</v>
      </c>
      <c r="AT226" s="212" t="s">
        <v>153</v>
      </c>
      <c r="AU226" s="212" t="s">
        <v>73</v>
      </c>
      <c r="AY226" s="11" t="s">
        <v>158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1" t="s">
        <v>81</v>
      </c>
      <c r="BK226" s="213">
        <f>ROUND(I226*H226,2)</f>
        <v>0</v>
      </c>
      <c r="BL226" s="11" t="s">
        <v>157</v>
      </c>
      <c r="BM226" s="212" t="s">
        <v>593</v>
      </c>
    </row>
    <row r="227" spans="1:65" s="2" customFormat="1" ht="16.5" customHeight="1">
      <c r="A227" s="32"/>
      <c r="B227" s="33"/>
      <c r="C227" s="200" t="s">
        <v>73</v>
      </c>
      <c r="D227" s="200" t="s">
        <v>153</v>
      </c>
      <c r="E227" s="201" t="s">
        <v>1159</v>
      </c>
      <c r="F227" s="202" t="s">
        <v>1678</v>
      </c>
      <c r="G227" s="203" t="s">
        <v>1</v>
      </c>
      <c r="H227" s="204">
        <v>68.569</v>
      </c>
      <c r="I227" s="205"/>
      <c r="J227" s="206">
        <f>ROUND(I227*H227,2)</f>
        <v>0</v>
      </c>
      <c r="K227" s="207"/>
      <c r="L227" s="38"/>
      <c r="M227" s="208" t="s">
        <v>1</v>
      </c>
      <c r="N227" s="209" t="s">
        <v>38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2" t="s">
        <v>157</v>
      </c>
      <c r="AT227" s="212" t="s">
        <v>153</v>
      </c>
      <c r="AU227" s="212" t="s">
        <v>73</v>
      </c>
      <c r="AY227" s="11" t="s">
        <v>158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1" t="s">
        <v>81</v>
      </c>
      <c r="BK227" s="213">
        <f>ROUND(I227*H227,2)</f>
        <v>0</v>
      </c>
      <c r="BL227" s="11" t="s">
        <v>157</v>
      </c>
      <c r="BM227" s="212" t="s">
        <v>594</v>
      </c>
    </row>
    <row r="228" spans="1:65" s="2" customFormat="1" ht="16.5" customHeight="1">
      <c r="A228" s="32"/>
      <c r="B228" s="33"/>
      <c r="C228" s="200" t="s">
        <v>586</v>
      </c>
      <c r="D228" s="200" t="s">
        <v>153</v>
      </c>
      <c r="E228" s="201" t="s">
        <v>1371</v>
      </c>
      <c r="F228" s="202" t="s">
        <v>1372</v>
      </c>
      <c r="G228" s="203" t="s">
        <v>325</v>
      </c>
      <c r="H228" s="204">
        <v>16.519</v>
      </c>
      <c r="I228" s="205"/>
      <c r="J228" s="206">
        <f>ROUND(I228*H228,2)</f>
        <v>0</v>
      </c>
      <c r="K228" s="207"/>
      <c r="L228" s="38"/>
      <c r="M228" s="208" t="s">
        <v>1</v>
      </c>
      <c r="N228" s="209" t="s">
        <v>38</v>
      </c>
      <c r="O228" s="8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2" t="s">
        <v>157</v>
      </c>
      <c r="AT228" s="212" t="s">
        <v>153</v>
      </c>
      <c r="AU228" s="212" t="s">
        <v>73</v>
      </c>
      <c r="AY228" s="11" t="s">
        <v>158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1" t="s">
        <v>81</v>
      </c>
      <c r="BK228" s="213">
        <f>ROUND(I228*H228,2)</f>
        <v>0</v>
      </c>
      <c r="BL228" s="11" t="s">
        <v>157</v>
      </c>
      <c r="BM228" s="212" t="s">
        <v>595</v>
      </c>
    </row>
    <row r="229" spans="1:65" s="2" customFormat="1" ht="24" customHeight="1">
      <c r="A229" s="32"/>
      <c r="B229" s="33"/>
      <c r="C229" s="200" t="s">
        <v>248</v>
      </c>
      <c r="D229" s="200" t="s">
        <v>153</v>
      </c>
      <c r="E229" s="201" t="s">
        <v>1373</v>
      </c>
      <c r="F229" s="202" t="s">
        <v>1374</v>
      </c>
      <c r="G229" s="203" t="s">
        <v>325</v>
      </c>
      <c r="H229" s="204">
        <v>214.747</v>
      </c>
      <c r="I229" s="205"/>
      <c r="J229" s="206">
        <f>ROUND(I229*H229,2)</f>
        <v>0</v>
      </c>
      <c r="K229" s="207"/>
      <c r="L229" s="38"/>
      <c r="M229" s="208" t="s">
        <v>1</v>
      </c>
      <c r="N229" s="209" t="s">
        <v>38</v>
      </c>
      <c r="O229" s="8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2" t="s">
        <v>157</v>
      </c>
      <c r="AT229" s="212" t="s">
        <v>153</v>
      </c>
      <c r="AU229" s="212" t="s">
        <v>73</v>
      </c>
      <c r="AY229" s="11" t="s">
        <v>158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1" t="s">
        <v>81</v>
      </c>
      <c r="BK229" s="213">
        <f>ROUND(I229*H229,2)</f>
        <v>0</v>
      </c>
      <c r="BL229" s="11" t="s">
        <v>157</v>
      </c>
      <c r="BM229" s="212" t="s">
        <v>597</v>
      </c>
    </row>
    <row r="230" spans="1:65" s="2" customFormat="1" ht="16.5" customHeight="1">
      <c r="A230" s="32"/>
      <c r="B230" s="33"/>
      <c r="C230" s="200" t="s">
        <v>73</v>
      </c>
      <c r="D230" s="200" t="s">
        <v>153</v>
      </c>
      <c r="E230" s="201" t="s">
        <v>1161</v>
      </c>
      <c r="F230" s="202" t="s">
        <v>1679</v>
      </c>
      <c r="G230" s="203" t="s">
        <v>1</v>
      </c>
      <c r="H230" s="204">
        <v>214.747</v>
      </c>
      <c r="I230" s="205"/>
      <c r="J230" s="206">
        <f>ROUND(I230*H230,2)</f>
        <v>0</v>
      </c>
      <c r="K230" s="207"/>
      <c r="L230" s="38"/>
      <c r="M230" s="208" t="s">
        <v>1</v>
      </c>
      <c r="N230" s="209" t="s">
        <v>38</v>
      </c>
      <c r="O230" s="8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2" t="s">
        <v>157</v>
      </c>
      <c r="AT230" s="212" t="s">
        <v>153</v>
      </c>
      <c r="AU230" s="212" t="s">
        <v>73</v>
      </c>
      <c r="AY230" s="11" t="s">
        <v>158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1" t="s">
        <v>81</v>
      </c>
      <c r="BK230" s="213">
        <f>ROUND(I230*H230,2)</f>
        <v>0</v>
      </c>
      <c r="BL230" s="11" t="s">
        <v>157</v>
      </c>
      <c r="BM230" s="212" t="s">
        <v>598</v>
      </c>
    </row>
    <row r="231" spans="1:65" s="2" customFormat="1" ht="24" customHeight="1">
      <c r="A231" s="32"/>
      <c r="B231" s="33"/>
      <c r="C231" s="200" t="s">
        <v>591</v>
      </c>
      <c r="D231" s="200" t="s">
        <v>153</v>
      </c>
      <c r="E231" s="201" t="s">
        <v>1376</v>
      </c>
      <c r="F231" s="202" t="s">
        <v>1377</v>
      </c>
      <c r="G231" s="203" t="s">
        <v>325</v>
      </c>
      <c r="H231" s="204">
        <v>16.519</v>
      </c>
      <c r="I231" s="205"/>
      <c r="J231" s="206">
        <f>ROUND(I231*H231,2)</f>
        <v>0</v>
      </c>
      <c r="K231" s="207"/>
      <c r="L231" s="38"/>
      <c r="M231" s="208" t="s">
        <v>1</v>
      </c>
      <c r="N231" s="209" t="s">
        <v>38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2" t="s">
        <v>157</v>
      </c>
      <c r="AT231" s="212" t="s">
        <v>153</v>
      </c>
      <c r="AU231" s="212" t="s">
        <v>73</v>
      </c>
      <c r="AY231" s="11" t="s">
        <v>158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1" t="s">
        <v>81</v>
      </c>
      <c r="BK231" s="213">
        <f>ROUND(I231*H231,2)</f>
        <v>0</v>
      </c>
      <c r="BL231" s="11" t="s">
        <v>157</v>
      </c>
      <c r="BM231" s="212" t="s">
        <v>599</v>
      </c>
    </row>
    <row r="232" spans="1:65" s="2" customFormat="1" ht="16.5" customHeight="1">
      <c r="A232" s="32"/>
      <c r="B232" s="33"/>
      <c r="C232" s="200" t="s">
        <v>252</v>
      </c>
      <c r="D232" s="200" t="s">
        <v>153</v>
      </c>
      <c r="E232" s="201" t="s">
        <v>1378</v>
      </c>
      <c r="F232" s="202" t="s">
        <v>1379</v>
      </c>
      <c r="G232" s="203" t="s">
        <v>325</v>
      </c>
      <c r="H232" s="204">
        <v>5.636</v>
      </c>
      <c r="I232" s="205"/>
      <c r="J232" s="206">
        <f>ROUND(I232*H232,2)</f>
        <v>0</v>
      </c>
      <c r="K232" s="207"/>
      <c r="L232" s="38"/>
      <c r="M232" s="208" t="s">
        <v>1</v>
      </c>
      <c r="N232" s="209" t="s">
        <v>38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2" t="s">
        <v>157</v>
      </c>
      <c r="AT232" s="212" t="s">
        <v>153</v>
      </c>
      <c r="AU232" s="212" t="s">
        <v>73</v>
      </c>
      <c r="AY232" s="11" t="s">
        <v>158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1" t="s">
        <v>81</v>
      </c>
      <c r="BK232" s="213">
        <f>ROUND(I232*H232,2)</f>
        <v>0</v>
      </c>
      <c r="BL232" s="11" t="s">
        <v>157</v>
      </c>
      <c r="BM232" s="212" t="s">
        <v>600</v>
      </c>
    </row>
    <row r="233" spans="1:65" s="2" customFormat="1" ht="16.5" customHeight="1">
      <c r="A233" s="32"/>
      <c r="B233" s="33"/>
      <c r="C233" s="200" t="s">
        <v>73</v>
      </c>
      <c r="D233" s="200" t="s">
        <v>153</v>
      </c>
      <c r="E233" s="201" t="s">
        <v>1163</v>
      </c>
      <c r="F233" s="202" t="s">
        <v>1680</v>
      </c>
      <c r="G233" s="203" t="s">
        <v>1</v>
      </c>
      <c r="H233" s="204">
        <v>5.636</v>
      </c>
      <c r="I233" s="205"/>
      <c r="J233" s="206">
        <f>ROUND(I233*H233,2)</f>
        <v>0</v>
      </c>
      <c r="K233" s="207"/>
      <c r="L233" s="38"/>
      <c r="M233" s="208" t="s">
        <v>1</v>
      </c>
      <c r="N233" s="209" t="s">
        <v>38</v>
      </c>
      <c r="O233" s="8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12" t="s">
        <v>157</v>
      </c>
      <c r="AT233" s="212" t="s">
        <v>153</v>
      </c>
      <c r="AU233" s="212" t="s">
        <v>73</v>
      </c>
      <c r="AY233" s="11" t="s">
        <v>158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1" t="s">
        <v>81</v>
      </c>
      <c r="BK233" s="213">
        <f>ROUND(I233*H233,2)</f>
        <v>0</v>
      </c>
      <c r="BL233" s="11" t="s">
        <v>157</v>
      </c>
      <c r="BM233" s="212" t="s">
        <v>602</v>
      </c>
    </row>
    <row r="234" spans="1:65" s="2" customFormat="1" ht="16.5" customHeight="1">
      <c r="A234" s="32"/>
      <c r="B234" s="33"/>
      <c r="C234" s="200" t="s">
        <v>596</v>
      </c>
      <c r="D234" s="200" t="s">
        <v>153</v>
      </c>
      <c r="E234" s="201" t="s">
        <v>1381</v>
      </c>
      <c r="F234" s="202" t="s">
        <v>1382</v>
      </c>
      <c r="G234" s="203" t="s">
        <v>325</v>
      </c>
      <c r="H234" s="204">
        <v>73.268</v>
      </c>
      <c r="I234" s="205"/>
      <c r="J234" s="206">
        <f>ROUND(I234*H234,2)</f>
        <v>0</v>
      </c>
      <c r="K234" s="207"/>
      <c r="L234" s="38"/>
      <c r="M234" s="208" t="s">
        <v>1</v>
      </c>
      <c r="N234" s="209" t="s">
        <v>38</v>
      </c>
      <c r="O234" s="8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12" t="s">
        <v>157</v>
      </c>
      <c r="AT234" s="212" t="s">
        <v>153</v>
      </c>
      <c r="AU234" s="212" t="s">
        <v>73</v>
      </c>
      <c r="AY234" s="11" t="s">
        <v>158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1" t="s">
        <v>81</v>
      </c>
      <c r="BK234" s="213">
        <f>ROUND(I234*H234,2)</f>
        <v>0</v>
      </c>
      <c r="BL234" s="11" t="s">
        <v>157</v>
      </c>
      <c r="BM234" s="212" t="s">
        <v>605</v>
      </c>
    </row>
    <row r="235" spans="1:65" s="2" customFormat="1" ht="16.5" customHeight="1">
      <c r="A235" s="32"/>
      <c r="B235" s="33"/>
      <c r="C235" s="200" t="s">
        <v>73</v>
      </c>
      <c r="D235" s="200" t="s">
        <v>153</v>
      </c>
      <c r="E235" s="201" t="s">
        <v>1165</v>
      </c>
      <c r="F235" s="202" t="s">
        <v>1681</v>
      </c>
      <c r="G235" s="203" t="s">
        <v>1</v>
      </c>
      <c r="H235" s="204">
        <v>73.268</v>
      </c>
      <c r="I235" s="205"/>
      <c r="J235" s="206">
        <f>ROUND(I235*H235,2)</f>
        <v>0</v>
      </c>
      <c r="K235" s="207"/>
      <c r="L235" s="38"/>
      <c r="M235" s="208" t="s">
        <v>1</v>
      </c>
      <c r="N235" s="209" t="s">
        <v>38</v>
      </c>
      <c r="O235" s="8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2" t="s">
        <v>157</v>
      </c>
      <c r="AT235" s="212" t="s">
        <v>153</v>
      </c>
      <c r="AU235" s="212" t="s">
        <v>73</v>
      </c>
      <c r="AY235" s="11" t="s">
        <v>158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1" t="s">
        <v>81</v>
      </c>
      <c r="BK235" s="213">
        <f>ROUND(I235*H235,2)</f>
        <v>0</v>
      </c>
      <c r="BL235" s="11" t="s">
        <v>157</v>
      </c>
      <c r="BM235" s="212" t="s">
        <v>608</v>
      </c>
    </row>
    <row r="236" spans="1:65" s="2" customFormat="1" ht="16.5" customHeight="1">
      <c r="A236" s="32"/>
      <c r="B236" s="33"/>
      <c r="C236" s="200" t="s">
        <v>255</v>
      </c>
      <c r="D236" s="200" t="s">
        <v>153</v>
      </c>
      <c r="E236" s="201" t="s">
        <v>1384</v>
      </c>
      <c r="F236" s="202" t="s">
        <v>1385</v>
      </c>
      <c r="G236" s="203" t="s">
        <v>325</v>
      </c>
      <c r="H236" s="204">
        <v>5.636</v>
      </c>
      <c r="I236" s="205"/>
      <c r="J236" s="206">
        <f>ROUND(I236*H236,2)</f>
        <v>0</v>
      </c>
      <c r="K236" s="207"/>
      <c r="L236" s="38"/>
      <c r="M236" s="208" t="s">
        <v>1</v>
      </c>
      <c r="N236" s="209" t="s">
        <v>38</v>
      </c>
      <c r="O236" s="8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157</v>
      </c>
      <c r="AT236" s="212" t="s">
        <v>153</v>
      </c>
      <c r="AU236" s="212" t="s">
        <v>73</v>
      </c>
      <c r="AY236" s="11" t="s">
        <v>158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1" t="s">
        <v>81</v>
      </c>
      <c r="BK236" s="213">
        <f>ROUND(I236*H236,2)</f>
        <v>0</v>
      </c>
      <c r="BL236" s="11" t="s">
        <v>157</v>
      </c>
      <c r="BM236" s="212" t="s">
        <v>612</v>
      </c>
    </row>
    <row r="237" spans="1:65" s="2" customFormat="1" ht="16.5" customHeight="1">
      <c r="A237" s="32"/>
      <c r="B237" s="33"/>
      <c r="C237" s="200" t="s">
        <v>601</v>
      </c>
      <c r="D237" s="200" t="s">
        <v>153</v>
      </c>
      <c r="E237" s="201" t="s">
        <v>1386</v>
      </c>
      <c r="F237" s="202" t="s">
        <v>1387</v>
      </c>
      <c r="G237" s="203" t="s">
        <v>325</v>
      </c>
      <c r="H237" s="204">
        <v>16.519</v>
      </c>
      <c r="I237" s="205"/>
      <c r="J237" s="206">
        <f>ROUND(I237*H237,2)</f>
        <v>0</v>
      </c>
      <c r="K237" s="207"/>
      <c r="L237" s="38"/>
      <c r="M237" s="208" t="s">
        <v>1</v>
      </c>
      <c r="N237" s="209" t="s">
        <v>38</v>
      </c>
      <c r="O237" s="85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12" t="s">
        <v>157</v>
      </c>
      <c r="AT237" s="212" t="s">
        <v>153</v>
      </c>
      <c r="AU237" s="212" t="s">
        <v>73</v>
      </c>
      <c r="AY237" s="11" t="s">
        <v>158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1" t="s">
        <v>81</v>
      </c>
      <c r="BK237" s="213">
        <f>ROUND(I237*H237,2)</f>
        <v>0</v>
      </c>
      <c r="BL237" s="11" t="s">
        <v>157</v>
      </c>
      <c r="BM237" s="212" t="s">
        <v>615</v>
      </c>
    </row>
    <row r="238" spans="1:65" s="2" customFormat="1" ht="16.5" customHeight="1">
      <c r="A238" s="32"/>
      <c r="B238" s="33"/>
      <c r="C238" s="200" t="s">
        <v>259</v>
      </c>
      <c r="D238" s="200" t="s">
        <v>153</v>
      </c>
      <c r="E238" s="201" t="s">
        <v>1388</v>
      </c>
      <c r="F238" s="202" t="s">
        <v>1389</v>
      </c>
      <c r="G238" s="203" t="s">
        <v>325</v>
      </c>
      <c r="H238" s="204">
        <v>11.272</v>
      </c>
      <c r="I238" s="205"/>
      <c r="J238" s="206">
        <f>ROUND(I238*H238,2)</f>
        <v>0</v>
      </c>
      <c r="K238" s="207"/>
      <c r="L238" s="38"/>
      <c r="M238" s="208" t="s">
        <v>1</v>
      </c>
      <c r="N238" s="209" t="s">
        <v>38</v>
      </c>
      <c r="O238" s="8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12" t="s">
        <v>157</v>
      </c>
      <c r="AT238" s="212" t="s">
        <v>153</v>
      </c>
      <c r="AU238" s="212" t="s">
        <v>73</v>
      </c>
      <c r="AY238" s="11" t="s">
        <v>158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1" t="s">
        <v>81</v>
      </c>
      <c r="BK238" s="213">
        <f>ROUND(I238*H238,2)</f>
        <v>0</v>
      </c>
      <c r="BL238" s="11" t="s">
        <v>157</v>
      </c>
      <c r="BM238" s="212" t="s">
        <v>619</v>
      </c>
    </row>
    <row r="239" spans="1:65" s="2" customFormat="1" ht="16.5" customHeight="1">
      <c r="A239" s="32"/>
      <c r="B239" s="33"/>
      <c r="C239" s="200" t="s">
        <v>73</v>
      </c>
      <c r="D239" s="200" t="s">
        <v>153</v>
      </c>
      <c r="E239" s="201" t="s">
        <v>1169</v>
      </c>
      <c r="F239" s="202" t="s">
        <v>1682</v>
      </c>
      <c r="G239" s="203" t="s">
        <v>1</v>
      </c>
      <c r="H239" s="204">
        <v>11.272</v>
      </c>
      <c r="I239" s="205"/>
      <c r="J239" s="206">
        <f>ROUND(I239*H239,2)</f>
        <v>0</v>
      </c>
      <c r="K239" s="207"/>
      <c r="L239" s="38"/>
      <c r="M239" s="208" t="s">
        <v>1</v>
      </c>
      <c r="N239" s="209" t="s">
        <v>38</v>
      </c>
      <c r="O239" s="85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12" t="s">
        <v>157</v>
      </c>
      <c r="AT239" s="212" t="s">
        <v>153</v>
      </c>
      <c r="AU239" s="212" t="s">
        <v>73</v>
      </c>
      <c r="AY239" s="11" t="s">
        <v>158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1" t="s">
        <v>81</v>
      </c>
      <c r="BK239" s="213">
        <f>ROUND(I239*H239,2)</f>
        <v>0</v>
      </c>
      <c r="BL239" s="11" t="s">
        <v>157</v>
      </c>
      <c r="BM239" s="212" t="s">
        <v>622</v>
      </c>
    </row>
    <row r="240" spans="1:65" s="2" customFormat="1" ht="16.5" customHeight="1">
      <c r="A240" s="32"/>
      <c r="B240" s="33"/>
      <c r="C240" s="200" t="s">
        <v>73</v>
      </c>
      <c r="D240" s="200" t="s">
        <v>153</v>
      </c>
      <c r="E240" s="201" t="s">
        <v>1391</v>
      </c>
      <c r="F240" s="202" t="s">
        <v>1392</v>
      </c>
      <c r="G240" s="203" t="s">
        <v>1</v>
      </c>
      <c r="H240" s="204">
        <v>0</v>
      </c>
      <c r="I240" s="205"/>
      <c r="J240" s="206">
        <f>ROUND(I240*H240,2)</f>
        <v>0</v>
      </c>
      <c r="K240" s="207"/>
      <c r="L240" s="38"/>
      <c r="M240" s="208" t="s">
        <v>1</v>
      </c>
      <c r="N240" s="209" t="s">
        <v>38</v>
      </c>
      <c r="O240" s="8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12" t="s">
        <v>157</v>
      </c>
      <c r="AT240" s="212" t="s">
        <v>153</v>
      </c>
      <c r="AU240" s="212" t="s">
        <v>73</v>
      </c>
      <c r="AY240" s="11" t="s">
        <v>158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1" t="s">
        <v>81</v>
      </c>
      <c r="BK240" s="213">
        <f>ROUND(I240*H240,2)</f>
        <v>0</v>
      </c>
      <c r="BL240" s="11" t="s">
        <v>157</v>
      </c>
      <c r="BM240" s="212" t="s">
        <v>625</v>
      </c>
    </row>
    <row r="241" spans="1:65" s="2" customFormat="1" ht="24" customHeight="1">
      <c r="A241" s="32"/>
      <c r="B241" s="33"/>
      <c r="C241" s="200" t="s">
        <v>609</v>
      </c>
      <c r="D241" s="200" t="s">
        <v>153</v>
      </c>
      <c r="E241" s="201" t="s">
        <v>1393</v>
      </c>
      <c r="F241" s="202" t="s">
        <v>1394</v>
      </c>
      <c r="G241" s="203" t="s">
        <v>325</v>
      </c>
      <c r="H241" s="204">
        <v>139.707</v>
      </c>
      <c r="I241" s="205"/>
      <c r="J241" s="206">
        <f>ROUND(I241*H241,2)</f>
        <v>0</v>
      </c>
      <c r="K241" s="207"/>
      <c r="L241" s="38"/>
      <c r="M241" s="208" t="s">
        <v>1</v>
      </c>
      <c r="N241" s="209" t="s">
        <v>38</v>
      </c>
      <c r="O241" s="8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12" t="s">
        <v>157</v>
      </c>
      <c r="AT241" s="212" t="s">
        <v>153</v>
      </c>
      <c r="AU241" s="212" t="s">
        <v>73</v>
      </c>
      <c r="AY241" s="11" t="s">
        <v>158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1" t="s">
        <v>81</v>
      </c>
      <c r="BK241" s="213">
        <f>ROUND(I241*H241,2)</f>
        <v>0</v>
      </c>
      <c r="BL241" s="11" t="s">
        <v>157</v>
      </c>
      <c r="BM241" s="212" t="s">
        <v>628</v>
      </c>
    </row>
    <row r="242" spans="1:65" s="2" customFormat="1" ht="24" customHeight="1">
      <c r="A242" s="32"/>
      <c r="B242" s="33"/>
      <c r="C242" s="200" t="s">
        <v>263</v>
      </c>
      <c r="D242" s="200" t="s">
        <v>153</v>
      </c>
      <c r="E242" s="201" t="s">
        <v>1395</v>
      </c>
      <c r="F242" s="202" t="s">
        <v>1396</v>
      </c>
      <c r="G242" s="203" t="s">
        <v>325</v>
      </c>
      <c r="H242" s="204">
        <v>139.707</v>
      </c>
      <c r="I242" s="205"/>
      <c r="J242" s="206">
        <f>ROUND(I242*H242,2)</f>
        <v>0</v>
      </c>
      <c r="K242" s="207"/>
      <c r="L242" s="38"/>
      <c r="M242" s="208" t="s">
        <v>1</v>
      </c>
      <c r="N242" s="209" t="s">
        <v>38</v>
      </c>
      <c r="O242" s="8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12" t="s">
        <v>157</v>
      </c>
      <c r="AT242" s="212" t="s">
        <v>153</v>
      </c>
      <c r="AU242" s="212" t="s">
        <v>73</v>
      </c>
      <c r="AY242" s="11" t="s">
        <v>158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1" t="s">
        <v>81</v>
      </c>
      <c r="BK242" s="213">
        <f>ROUND(I242*H242,2)</f>
        <v>0</v>
      </c>
      <c r="BL242" s="11" t="s">
        <v>157</v>
      </c>
      <c r="BM242" s="212" t="s">
        <v>630</v>
      </c>
    </row>
    <row r="243" spans="1:65" s="2" customFormat="1" ht="16.5" customHeight="1">
      <c r="A243" s="32"/>
      <c r="B243" s="33"/>
      <c r="C243" s="200" t="s">
        <v>73</v>
      </c>
      <c r="D243" s="200" t="s">
        <v>153</v>
      </c>
      <c r="E243" s="201" t="s">
        <v>1397</v>
      </c>
      <c r="F243" s="202" t="s">
        <v>1398</v>
      </c>
      <c r="G243" s="203" t="s">
        <v>1</v>
      </c>
      <c r="H243" s="204">
        <v>0</v>
      </c>
      <c r="I243" s="205"/>
      <c r="J243" s="206">
        <f>ROUND(I243*H243,2)</f>
        <v>0</v>
      </c>
      <c r="K243" s="207"/>
      <c r="L243" s="38"/>
      <c r="M243" s="208" t="s">
        <v>1</v>
      </c>
      <c r="N243" s="209" t="s">
        <v>38</v>
      </c>
      <c r="O243" s="85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12" t="s">
        <v>157</v>
      </c>
      <c r="AT243" s="212" t="s">
        <v>153</v>
      </c>
      <c r="AU243" s="212" t="s">
        <v>73</v>
      </c>
      <c r="AY243" s="11" t="s">
        <v>158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1" t="s">
        <v>81</v>
      </c>
      <c r="BK243" s="213">
        <f>ROUND(I243*H243,2)</f>
        <v>0</v>
      </c>
      <c r="BL243" s="11" t="s">
        <v>157</v>
      </c>
      <c r="BM243" s="212" t="s">
        <v>631</v>
      </c>
    </row>
    <row r="244" spans="1:65" s="2" customFormat="1" ht="16.5" customHeight="1">
      <c r="A244" s="32"/>
      <c r="B244" s="33"/>
      <c r="C244" s="200" t="s">
        <v>73</v>
      </c>
      <c r="D244" s="200" t="s">
        <v>153</v>
      </c>
      <c r="E244" s="201" t="s">
        <v>1558</v>
      </c>
      <c r="F244" s="202" t="s">
        <v>1559</v>
      </c>
      <c r="G244" s="203" t="s">
        <v>1</v>
      </c>
      <c r="H244" s="204">
        <v>0</v>
      </c>
      <c r="I244" s="205"/>
      <c r="J244" s="206">
        <f>ROUND(I244*H244,2)</f>
        <v>0</v>
      </c>
      <c r="K244" s="207"/>
      <c r="L244" s="38"/>
      <c r="M244" s="208" t="s">
        <v>1</v>
      </c>
      <c r="N244" s="209" t="s">
        <v>38</v>
      </c>
      <c r="O244" s="8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12" t="s">
        <v>157</v>
      </c>
      <c r="AT244" s="212" t="s">
        <v>153</v>
      </c>
      <c r="AU244" s="212" t="s">
        <v>73</v>
      </c>
      <c r="AY244" s="11" t="s">
        <v>158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1" t="s">
        <v>81</v>
      </c>
      <c r="BK244" s="213">
        <f>ROUND(I244*H244,2)</f>
        <v>0</v>
      </c>
      <c r="BL244" s="11" t="s">
        <v>157</v>
      </c>
      <c r="BM244" s="212" t="s">
        <v>634</v>
      </c>
    </row>
    <row r="245" spans="1:65" s="2" customFormat="1" ht="24" customHeight="1">
      <c r="A245" s="32"/>
      <c r="B245" s="33"/>
      <c r="C245" s="200" t="s">
        <v>616</v>
      </c>
      <c r="D245" s="200" t="s">
        <v>153</v>
      </c>
      <c r="E245" s="201" t="s">
        <v>1560</v>
      </c>
      <c r="F245" s="202" t="s">
        <v>1561</v>
      </c>
      <c r="G245" s="203" t="s">
        <v>281</v>
      </c>
      <c r="H245" s="204">
        <v>6.896</v>
      </c>
      <c r="I245" s="205"/>
      <c r="J245" s="206">
        <f>ROUND(I245*H245,2)</f>
        <v>0</v>
      </c>
      <c r="K245" s="207"/>
      <c r="L245" s="38"/>
      <c r="M245" s="208" t="s">
        <v>1</v>
      </c>
      <c r="N245" s="209" t="s">
        <v>38</v>
      </c>
      <c r="O245" s="85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12" t="s">
        <v>157</v>
      </c>
      <c r="AT245" s="212" t="s">
        <v>153</v>
      </c>
      <c r="AU245" s="212" t="s">
        <v>73</v>
      </c>
      <c r="AY245" s="11" t="s">
        <v>158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1" t="s">
        <v>81</v>
      </c>
      <c r="BK245" s="213">
        <f>ROUND(I245*H245,2)</f>
        <v>0</v>
      </c>
      <c r="BL245" s="11" t="s">
        <v>157</v>
      </c>
      <c r="BM245" s="212" t="s">
        <v>637</v>
      </c>
    </row>
    <row r="246" spans="1:65" s="2" customFormat="1" ht="16.5" customHeight="1">
      <c r="A246" s="32"/>
      <c r="B246" s="33"/>
      <c r="C246" s="200" t="s">
        <v>73</v>
      </c>
      <c r="D246" s="200" t="s">
        <v>153</v>
      </c>
      <c r="E246" s="201" t="s">
        <v>1171</v>
      </c>
      <c r="F246" s="202" t="s">
        <v>1683</v>
      </c>
      <c r="G246" s="203" t="s">
        <v>1</v>
      </c>
      <c r="H246" s="204">
        <v>6.896</v>
      </c>
      <c r="I246" s="205"/>
      <c r="J246" s="206">
        <f>ROUND(I246*H246,2)</f>
        <v>0</v>
      </c>
      <c r="K246" s="207"/>
      <c r="L246" s="38"/>
      <c r="M246" s="208" t="s">
        <v>1</v>
      </c>
      <c r="N246" s="209" t="s">
        <v>38</v>
      </c>
      <c r="O246" s="85"/>
      <c r="P246" s="210">
        <f>O246*H246</f>
        <v>0</v>
      </c>
      <c r="Q246" s="210">
        <v>0</v>
      </c>
      <c r="R246" s="210">
        <f>Q246*H246</f>
        <v>0</v>
      </c>
      <c r="S246" s="210">
        <v>0</v>
      </c>
      <c r="T246" s="211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12" t="s">
        <v>157</v>
      </c>
      <c r="AT246" s="212" t="s">
        <v>153</v>
      </c>
      <c r="AU246" s="212" t="s">
        <v>73</v>
      </c>
      <c r="AY246" s="11" t="s">
        <v>158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11" t="s">
        <v>81</v>
      </c>
      <c r="BK246" s="213">
        <f>ROUND(I246*H246,2)</f>
        <v>0</v>
      </c>
      <c r="BL246" s="11" t="s">
        <v>157</v>
      </c>
      <c r="BM246" s="212" t="s">
        <v>639</v>
      </c>
    </row>
    <row r="247" spans="1:65" s="2" customFormat="1" ht="16.5" customHeight="1">
      <c r="A247" s="32"/>
      <c r="B247" s="33"/>
      <c r="C247" s="200" t="s">
        <v>267</v>
      </c>
      <c r="D247" s="200" t="s">
        <v>153</v>
      </c>
      <c r="E247" s="201" t="s">
        <v>1563</v>
      </c>
      <c r="F247" s="202" t="s">
        <v>1564</v>
      </c>
      <c r="G247" s="203" t="s">
        <v>1565</v>
      </c>
      <c r="H247" s="204">
        <v>5.175</v>
      </c>
      <c r="I247" s="205"/>
      <c r="J247" s="206">
        <f>ROUND(I247*H247,2)</f>
        <v>0</v>
      </c>
      <c r="K247" s="207"/>
      <c r="L247" s="38"/>
      <c r="M247" s="208" t="s">
        <v>1</v>
      </c>
      <c r="N247" s="209" t="s">
        <v>38</v>
      </c>
      <c r="O247" s="85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12" t="s">
        <v>157</v>
      </c>
      <c r="AT247" s="212" t="s">
        <v>153</v>
      </c>
      <c r="AU247" s="212" t="s">
        <v>73</v>
      </c>
      <c r="AY247" s="11" t="s">
        <v>158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1" t="s">
        <v>81</v>
      </c>
      <c r="BK247" s="213">
        <f>ROUND(I247*H247,2)</f>
        <v>0</v>
      </c>
      <c r="BL247" s="11" t="s">
        <v>157</v>
      </c>
      <c r="BM247" s="212" t="s">
        <v>642</v>
      </c>
    </row>
    <row r="248" spans="1:65" s="2" customFormat="1" ht="16.5" customHeight="1">
      <c r="A248" s="32"/>
      <c r="B248" s="33"/>
      <c r="C248" s="200" t="s">
        <v>73</v>
      </c>
      <c r="D248" s="200" t="s">
        <v>153</v>
      </c>
      <c r="E248" s="201" t="s">
        <v>1175</v>
      </c>
      <c r="F248" s="202" t="s">
        <v>1684</v>
      </c>
      <c r="G248" s="203" t="s">
        <v>1</v>
      </c>
      <c r="H248" s="204">
        <v>5.175</v>
      </c>
      <c r="I248" s="205"/>
      <c r="J248" s="206">
        <f>ROUND(I248*H248,2)</f>
        <v>0</v>
      </c>
      <c r="K248" s="207"/>
      <c r="L248" s="38"/>
      <c r="M248" s="214" t="s">
        <v>1</v>
      </c>
      <c r="N248" s="215" t="s">
        <v>38</v>
      </c>
      <c r="O248" s="216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12" t="s">
        <v>157</v>
      </c>
      <c r="AT248" s="212" t="s">
        <v>153</v>
      </c>
      <c r="AU248" s="212" t="s">
        <v>73</v>
      </c>
      <c r="AY248" s="11" t="s">
        <v>158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1" t="s">
        <v>81</v>
      </c>
      <c r="BK248" s="213">
        <f>ROUND(I248*H248,2)</f>
        <v>0</v>
      </c>
      <c r="BL248" s="11" t="s">
        <v>157</v>
      </c>
      <c r="BM248" s="212" t="s">
        <v>645</v>
      </c>
    </row>
    <row r="249" spans="1:31" s="2" customFormat="1" ht="6.95" customHeight="1">
      <c r="A249" s="32"/>
      <c r="B249" s="60"/>
      <c r="C249" s="61"/>
      <c r="D249" s="61"/>
      <c r="E249" s="61"/>
      <c r="F249" s="61"/>
      <c r="G249" s="61"/>
      <c r="H249" s="61"/>
      <c r="I249" s="177"/>
      <c r="J249" s="61"/>
      <c r="K249" s="61"/>
      <c r="L249" s="38"/>
      <c r="M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</row>
  </sheetData>
  <sheetProtection password="CC35" sheet="1" objects="1" scenarios="1" formatColumns="0" formatRows="0" autoFilter="0"/>
  <autoFilter ref="C115:K248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116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1685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ROUND((SUM(BE116:BE238)),2)</f>
        <v>0</v>
      </c>
      <c r="G33" s="32"/>
      <c r="H33" s="32"/>
      <c r="I33" s="156">
        <v>0.21</v>
      </c>
      <c r="J33" s="155">
        <f>ROUND(((SUM(BE116:BE238))*I33),2)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ROUND((SUM(BF116:BF238)),2)</f>
        <v>0</v>
      </c>
      <c r="G34" s="32"/>
      <c r="H34" s="32"/>
      <c r="I34" s="156">
        <v>0.15</v>
      </c>
      <c r="J34" s="155">
        <f>ROUND(((SUM(BF116:BF238))*I34),2)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ROUND((SUM(BG116:BG238)),2)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ROUND((SUM(BH116:BH238)),2)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ROUND((SUM(BI116:BI238)),2)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05.6 - Propustek ev. km 84,905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05.6 - Propustek ev. km 84,905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SUM(P117:P238)</f>
        <v>0</v>
      </c>
      <c r="Q116" s="98"/>
      <c r="R116" s="197">
        <f>SUM(R117:R238)</f>
        <v>0</v>
      </c>
      <c r="S116" s="98"/>
      <c r="T116" s="198">
        <f>SUM(T117:T238)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SUM(BK117:BK238)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1202</v>
      </c>
      <c r="F117" s="202" t="s">
        <v>1203</v>
      </c>
      <c r="G117" s="203" t="s">
        <v>312</v>
      </c>
      <c r="H117" s="204">
        <v>180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1177</v>
      </c>
      <c r="F118" s="202" t="s">
        <v>1686</v>
      </c>
      <c r="G118" s="203" t="s">
        <v>1</v>
      </c>
      <c r="H118" s="204">
        <v>180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83</v>
      </c>
      <c r="D119" s="200" t="s">
        <v>153</v>
      </c>
      <c r="E119" s="201" t="s">
        <v>1205</v>
      </c>
      <c r="F119" s="202" t="s">
        <v>1206</v>
      </c>
      <c r="G119" s="203" t="s">
        <v>312</v>
      </c>
      <c r="H119" s="204">
        <v>180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24" customHeight="1">
      <c r="A120" s="32"/>
      <c r="B120" s="33"/>
      <c r="C120" s="200" t="s">
        <v>161</v>
      </c>
      <c r="D120" s="200" t="s">
        <v>153</v>
      </c>
      <c r="E120" s="201" t="s">
        <v>1207</v>
      </c>
      <c r="F120" s="202" t="s">
        <v>1208</v>
      </c>
      <c r="G120" s="203" t="s">
        <v>312</v>
      </c>
      <c r="H120" s="204">
        <v>7.2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00" t="s">
        <v>73</v>
      </c>
      <c r="D121" s="200" t="s">
        <v>153</v>
      </c>
      <c r="E121" s="201" t="s">
        <v>1022</v>
      </c>
      <c r="F121" s="202" t="s">
        <v>1642</v>
      </c>
      <c r="G121" s="203" t="s">
        <v>1</v>
      </c>
      <c r="H121" s="204">
        <v>7.2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24" customHeight="1">
      <c r="A122" s="32"/>
      <c r="B122" s="33"/>
      <c r="C122" s="200" t="s">
        <v>157</v>
      </c>
      <c r="D122" s="200" t="s">
        <v>153</v>
      </c>
      <c r="E122" s="201" t="s">
        <v>1210</v>
      </c>
      <c r="F122" s="202" t="s">
        <v>1211</v>
      </c>
      <c r="G122" s="203" t="s">
        <v>312</v>
      </c>
      <c r="H122" s="204">
        <v>7.2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73</v>
      </c>
      <c r="D123" s="200" t="s">
        <v>153</v>
      </c>
      <c r="E123" s="201" t="s">
        <v>1022</v>
      </c>
      <c r="F123" s="202" t="s">
        <v>1642</v>
      </c>
      <c r="G123" s="203" t="s">
        <v>1</v>
      </c>
      <c r="H123" s="204">
        <v>7.2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16.5" customHeight="1">
      <c r="A124" s="32"/>
      <c r="B124" s="33"/>
      <c r="C124" s="200" t="s">
        <v>169</v>
      </c>
      <c r="D124" s="200" t="s">
        <v>153</v>
      </c>
      <c r="E124" s="201" t="s">
        <v>1212</v>
      </c>
      <c r="F124" s="202" t="s">
        <v>1213</v>
      </c>
      <c r="G124" s="203" t="s">
        <v>281</v>
      </c>
      <c r="H124" s="204">
        <v>18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24" customHeight="1">
      <c r="A125" s="32"/>
      <c r="B125" s="33"/>
      <c r="C125" s="200" t="s">
        <v>165</v>
      </c>
      <c r="D125" s="200" t="s">
        <v>153</v>
      </c>
      <c r="E125" s="201" t="s">
        <v>1214</v>
      </c>
      <c r="F125" s="202" t="s">
        <v>1215</v>
      </c>
      <c r="G125" s="203" t="s">
        <v>175</v>
      </c>
      <c r="H125" s="204">
        <v>120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16.5" customHeight="1">
      <c r="A126" s="32"/>
      <c r="B126" s="33"/>
      <c r="C126" s="200" t="s">
        <v>73</v>
      </c>
      <c r="D126" s="200" t="s">
        <v>153</v>
      </c>
      <c r="E126" s="201" t="s">
        <v>282</v>
      </c>
      <c r="F126" s="202" t="s">
        <v>1216</v>
      </c>
      <c r="G126" s="203" t="s">
        <v>1</v>
      </c>
      <c r="H126" s="204">
        <v>120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177</v>
      </c>
      <c r="D127" s="200" t="s">
        <v>153</v>
      </c>
      <c r="E127" s="201" t="s">
        <v>1217</v>
      </c>
      <c r="F127" s="202" t="s">
        <v>1218</v>
      </c>
      <c r="G127" s="203" t="s">
        <v>1219</v>
      </c>
      <c r="H127" s="204">
        <v>5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24" customHeight="1">
      <c r="A128" s="32"/>
      <c r="B128" s="33"/>
      <c r="C128" s="200" t="s">
        <v>168</v>
      </c>
      <c r="D128" s="200" t="s">
        <v>153</v>
      </c>
      <c r="E128" s="201" t="s">
        <v>1220</v>
      </c>
      <c r="F128" s="202" t="s">
        <v>1221</v>
      </c>
      <c r="G128" s="203" t="s">
        <v>281</v>
      </c>
      <c r="H128" s="204">
        <v>30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24" customHeight="1">
      <c r="A129" s="32"/>
      <c r="B129" s="33"/>
      <c r="C129" s="200" t="s">
        <v>182</v>
      </c>
      <c r="D129" s="200" t="s">
        <v>153</v>
      </c>
      <c r="E129" s="201" t="s">
        <v>1222</v>
      </c>
      <c r="F129" s="202" t="s">
        <v>1223</v>
      </c>
      <c r="G129" s="203" t="s">
        <v>303</v>
      </c>
      <c r="H129" s="204">
        <v>14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24" customHeight="1">
      <c r="A130" s="32"/>
      <c r="B130" s="33"/>
      <c r="C130" s="200" t="s">
        <v>73</v>
      </c>
      <c r="D130" s="200" t="s">
        <v>153</v>
      </c>
      <c r="E130" s="201" t="s">
        <v>1179</v>
      </c>
      <c r="F130" s="202" t="s">
        <v>1687</v>
      </c>
      <c r="G130" s="203" t="s">
        <v>1</v>
      </c>
      <c r="H130" s="204">
        <v>14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172</v>
      </c>
      <c r="D131" s="200" t="s">
        <v>153</v>
      </c>
      <c r="E131" s="201" t="s">
        <v>1225</v>
      </c>
      <c r="F131" s="202" t="s">
        <v>1226</v>
      </c>
      <c r="G131" s="203" t="s">
        <v>303</v>
      </c>
      <c r="H131" s="204">
        <v>14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24" customHeight="1">
      <c r="A132" s="32"/>
      <c r="B132" s="33"/>
      <c r="C132" s="200" t="s">
        <v>187</v>
      </c>
      <c r="D132" s="200" t="s">
        <v>153</v>
      </c>
      <c r="E132" s="201" t="s">
        <v>1414</v>
      </c>
      <c r="F132" s="202" t="s">
        <v>1415</v>
      </c>
      <c r="G132" s="203" t="s">
        <v>325</v>
      </c>
      <c r="H132" s="204">
        <v>28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16.5" customHeight="1">
      <c r="A133" s="32"/>
      <c r="B133" s="33"/>
      <c r="C133" s="200" t="s">
        <v>73</v>
      </c>
      <c r="D133" s="200" t="s">
        <v>153</v>
      </c>
      <c r="E133" s="201" t="s">
        <v>1181</v>
      </c>
      <c r="F133" s="202" t="s">
        <v>1688</v>
      </c>
      <c r="G133" s="203" t="s">
        <v>1</v>
      </c>
      <c r="H133" s="204">
        <v>28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24" customHeight="1">
      <c r="A134" s="32"/>
      <c r="B134" s="33"/>
      <c r="C134" s="200" t="s">
        <v>176</v>
      </c>
      <c r="D134" s="200" t="s">
        <v>153</v>
      </c>
      <c r="E134" s="201" t="s">
        <v>1230</v>
      </c>
      <c r="F134" s="202" t="s">
        <v>1231</v>
      </c>
      <c r="G134" s="203" t="s">
        <v>303</v>
      </c>
      <c r="H134" s="204">
        <v>14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24" customHeight="1">
      <c r="A135" s="32"/>
      <c r="B135" s="33"/>
      <c r="C135" s="200" t="s">
        <v>192</v>
      </c>
      <c r="D135" s="200" t="s">
        <v>153</v>
      </c>
      <c r="E135" s="201" t="s">
        <v>1232</v>
      </c>
      <c r="F135" s="202" t="s">
        <v>1233</v>
      </c>
      <c r="G135" s="203" t="s">
        <v>303</v>
      </c>
      <c r="H135" s="204">
        <v>112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73</v>
      </c>
      <c r="D136" s="200" t="s">
        <v>153</v>
      </c>
      <c r="E136" s="201" t="s">
        <v>1183</v>
      </c>
      <c r="F136" s="202" t="s">
        <v>1689</v>
      </c>
      <c r="G136" s="203" t="s">
        <v>1</v>
      </c>
      <c r="H136" s="204">
        <v>112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16.5" customHeight="1">
      <c r="A137" s="32"/>
      <c r="B137" s="33"/>
      <c r="C137" s="200" t="s">
        <v>178</v>
      </c>
      <c r="D137" s="200" t="s">
        <v>153</v>
      </c>
      <c r="E137" s="201" t="s">
        <v>1235</v>
      </c>
      <c r="F137" s="202" t="s">
        <v>1236</v>
      </c>
      <c r="G137" s="203" t="s">
        <v>303</v>
      </c>
      <c r="H137" s="204">
        <v>14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8</v>
      </c>
      <c r="D138" s="200" t="s">
        <v>153</v>
      </c>
      <c r="E138" s="201" t="s">
        <v>1237</v>
      </c>
      <c r="F138" s="202" t="s">
        <v>1238</v>
      </c>
      <c r="G138" s="203" t="s">
        <v>303</v>
      </c>
      <c r="H138" s="204">
        <v>28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73</v>
      </c>
      <c r="D139" s="200" t="s">
        <v>153</v>
      </c>
      <c r="E139" s="201" t="s">
        <v>1181</v>
      </c>
      <c r="F139" s="202" t="s">
        <v>1688</v>
      </c>
      <c r="G139" s="203" t="s">
        <v>1</v>
      </c>
      <c r="H139" s="204">
        <v>28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181</v>
      </c>
      <c r="D140" s="200" t="s">
        <v>153</v>
      </c>
      <c r="E140" s="201" t="s">
        <v>1506</v>
      </c>
      <c r="F140" s="202" t="s">
        <v>1507</v>
      </c>
      <c r="G140" s="203" t="s">
        <v>312</v>
      </c>
      <c r="H140" s="204">
        <v>5.4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16.5" customHeight="1">
      <c r="A141" s="32"/>
      <c r="B141" s="33"/>
      <c r="C141" s="200" t="s">
        <v>73</v>
      </c>
      <c r="D141" s="200" t="s">
        <v>153</v>
      </c>
      <c r="E141" s="201" t="s">
        <v>1187</v>
      </c>
      <c r="F141" s="202" t="s">
        <v>1690</v>
      </c>
      <c r="G141" s="203" t="s">
        <v>1</v>
      </c>
      <c r="H141" s="204">
        <v>5.4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16.5" customHeight="1">
      <c r="A142" s="32"/>
      <c r="B142" s="33"/>
      <c r="C142" s="200" t="s">
        <v>203</v>
      </c>
      <c r="D142" s="200" t="s">
        <v>153</v>
      </c>
      <c r="E142" s="201" t="s">
        <v>1239</v>
      </c>
      <c r="F142" s="202" t="s">
        <v>1240</v>
      </c>
      <c r="G142" s="203" t="s">
        <v>303</v>
      </c>
      <c r="H142" s="204">
        <v>14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24" customHeight="1">
      <c r="A143" s="32"/>
      <c r="B143" s="33"/>
      <c r="C143" s="200" t="s">
        <v>183</v>
      </c>
      <c r="D143" s="200" t="s">
        <v>153</v>
      </c>
      <c r="E143" s="201" t="s">
        <v>1241</v>
      </c>
      <c r="F143" s="202" t="s">
        <v>1242</v>
      </c>
      <c r="G143" s="203" t="s">
        <v>303</v>
      </c>
      <c r="H143" s="204">
        <v>6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73</v>
      </c>
      <c r="D144" s="200" t="s">
        <v>153</v>
      </c>
      <c r="E144" s="201" t="s">
        <v>1191</v>
      </c>
      <c r="F144" s="202" t="s">
        <v>1691</v>
      </c>
      <c r="G144" s="203" t="s">
        <v>1</v>
      </c>
      <c r="H144" s="204">
        <v>6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16.5" customHeight="1">
      <c r="A145" s="32"/>
      <c r="B145" s="33"/>
      <c r="C145" s="200" t="s">
        <v>206</v>
      </c>
      <c r="D145" s="200" t="s">
        <v>153</v>
      </c>
      <c r="E145" s="201" t="s">
        <v>1243</v>
      </c>
      <c r="F145" s="202" t="s">
        <v>1244</v>
      </c>
      <c r="G145" s="203" t="s">
        <v>325</v>
      </c>
      <c r="H145" s="204">
        <v>12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16.5" customHeight="1">
      <c r="A146" s="32"/>
      <c r="B146" s="33"/>
      <c r="C146" s="200" t="s">
        <v>73</v>
      </c>
      <c r="D146" s="200" t="s">
        <v>153</v>
      </c>
      <c r="E146" s="201" t="s">
        <v>1193</v>
      </c>
      <c r="F146" s="202" t="s">
        <v>1692</v>
      </c>
      <c r="G146" s="203" t="s">
        <v>1</v>
      </c>
      <c r="H146" s="204">
        <v>12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24" customHeight="1">
      <c r="A147" s="32"/>
      <c r="B147" s="33"/>
      <c r="C147" s="200" t="s">
        <v>186</v>
      </c>
      <c r="D147" s="200" t="s">
        <v>153</v>
      </c>
      <c r="E147" s="201" t="s">
        <v>1246</v>
      </c>
      <c r="F147" s="202" t="s">
        <v>1247</v>
      </c>
      <c r="G147" s="203" t="s">
        <v>312</v>
      </c>
      <c r="H147" s="204">
        <v>144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16.5" customHeight="1">
      <c r="A148" s="32"/>
      <c r="B148" s="33"/>
      <c r="C148" s="200" t="s">
        <v>73</v>
      </c>
      <c r="D148" s="200" t="s">
        <v>153</v>
      </c>
      <c r="E148" s="201" t="s">
        <v>1197</v>
      </c>
      <c r="F148" s="202" t="s">
        <v>1693</v>
      </c>
      <c r="G148" s="203" t="s">
        <v>1</v>
      </c>
      <c r="H148" s="204">
        <v>144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16.5" customHeight="1">
      <c r="A149" s="32"/>
      <c r="B149" s="33"/>
      <c r="C149" s="200" t="s">
        <v>7</v>
      </c>
      <c r="D149" s="200" t="s">
        <v>153</v>
      </c>
      <c r="E149" s="201" t="s">
        <v>1249</v>
      </c>
      <c r="F149" s="202" t="s">
        <v>1250</v>
      </c>
      <c r="G149" s="203" t="s">
        <v>1251</v>
      </c>
      <c r="H149" s="204">
        <v>5.04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73</v>
      </c>
      <c r="D150" s="200" t="s">
        <v>153</v>
      </c>
      <c r="E150" s="201" t="s">
        <v>1694</v>
      </c>
      <c r="F150" s="202" t="s">
        <v>1695</v>
      </c>
      <c r="G150" s="203" t="s">
        <v>1</v>
      </c>
      <c r="H150" s="204">
        <v>5.04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16.5" customHeight="1">
      <c r="A151" s="32"/>
      <c r="B151" s="33"/>
      <c r="C151" s="200" t="s">
        <v>190</v>
      </c>
      <c r="D151" s="200" t="s">
        <v>153</v>
      </c>
      <c r="E151" s="201" t="s">
        <v>1253</v>
      </c>
      <c r="F151" s="202" t="s">
        <v>1254</v>
      </c>
      <c r="G151" s="203" t="s">
        <v>312</v>
      </c>
      <c r="H151" s="204">
        <v>166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24" customHeight="1">
      <c r="A152" s="32"/>
      <c r="B152" s="33"/>
      <c r="C152" s="200" t="s">
        <v>213</v>
      </c>
      <c r="D152" s="200" t="s">
        <v>153</v>
      </c>
      <c r="E152" s="201" t="s">
        <v>1255</v>
      </c>
      <c r="F152" s="202" t="s">
        <v>1256</v>
      </c>
      <c r="G152" s="203" t="s">
        <v>312</v>
      </c>
      <c r="H152" s="204">
        <v>144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191</v>
      </c>
      <c r="D153" s="200" t="s">
        <v>153</v>
      </c>
      <c r="E153" s="201" t="s">
        <v>1257</v>
      </c>
      <c r="F153" s="202" t="s">
        <v>1258</v>
      </c>
      <c r="G153" s="203" t="s">
        <v>325</v>
      </c>
      <c r="H153" s="204">
        <v>38.88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16.5" customHeight="1">
      <c r="A154" s="32"/>
      <c r="B154" s="33"/>
      <c r="C154" s="200" t="s">
        <v>73</v>
      </c>
      <c r="D154" s="200" t="s">
        <v>153</v>
      </c>
      <c r="E154" s="201" t="s">
        <v>1696</v>
      </c>
      <c r="F154" s="202" t="s">
        <v>1697</v>
      </c>
      <c r="G154" s="203" t="s">
        <v>1</v>
      </c>
      <c r="H154" s="204">
        <v>38.88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73</v>
      </c>
      <c r="D155" s="200" t="s">
        <v>153</v>
      </c>
      <c r="E155" s="201" t="s">
        <v>83</v>
      </c>
      <c r="F155" s="202" t="s">
        <v>1260</v>
      </c>
      <c r="G155" s="203" t="s">
        <v>1</v>
      </c>
      <c r="H155" s="204">
        <v>0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16.5" customHeight="1">
      <c r="A156" s="32"/>
      <c r="B156" s="33"/>
      <c r="C156" s="200" t="s">
        <v>220</v>
      </c>
      <c r="D156" s="200" t="s">
        <v>153</v>
      </c>
      <c r="E156" s="201" t="s">
        <v>1515</v>
      </c>
      <c r="F156" s="202" t="s">
        <v>1516</v>
      </c>
      <c r="G156" s="203" t="s">
        <v>303</v>
      </c>
      <c r="H156" s="204">
        <v>1.14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16.5" customHeight="1">
      <c r="A157" s="32"/>
      <c r="B157" s="33"/>
      <c r="C157" s="200" t="s">
        <v>73</v>
      </c>
      <c r="D157" s="200" t="s">
        <v>153</v>
      </c>
      <c r="E157" s="201" t="s">
        <v>735</v>
      </c>
      <c r="F157" s="202" t="s">
        <v>1584</v>
      </c>
      <c r="G157" s="203" t="s">
        <v>1</v>
      </c>
      <c r="H157" s="204">
        <v>1.14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24" customHeight="1">
      <c r="A158" s="32"/>
      <c r="B158" s="33"/>
      <c r="C158" s="200" t="s">
        <v>193</v>
      </c>
      <c r="D158" s="200" t="s">
        <v>153</v>
      </c>
      <c r="E158" s="201" t="s">
        <v>1264</v>
      </c>
      <c r="F158" s="202" t="s">
        <v>1265</v>
      </c>
      <c r="G158" s="203" t="s">
        <v>312</v>
      </c>
      <c r="H158" s="204">
        <v>10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16.5" customHeight="1">
      <c r="A159" s="32"/>
      <c r="B159" s="33"/>
      <c r="C159" s="200" t="s">
        <v>73</v>
      </c>
      <c r="D159" s="200" t="s">
        <v>153</v>
      </c>
      <c r="E159" s="201" t="s">
        <v>739</v>
      </c>
      <c r="F159" s="202" t="s">
        <v>1585</v>
      </c>
      <c r="G159" s="203" t="s">
        <v>1</v>
      </c>
      <c r="H159" s="204">
        <v>10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16.5" customHeight="1">
      <c r="A160" s="32"/>
      <c r="B160" s="33"/>
      <c r="C160" s="200" t="s">
        <v>227</v>
      </c>
      <c r="D160" s="200" t="s">
        <v>153</v>
      </c>
      <c r="E160" s="201" t="s">
        <v>1267</v>
      </c>
      <c r="F160" s="202" t="s">
        <v>1268</v>
      </c>
      <c r="G160" s="203" t="s">
        <v>312</v>
      </c>
      <c r="H160" s="204">
        <v>10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73</v>
      </c>
      <c r="D161" s="200" t="s">
        <v>153</v>
      </c>
      <c r="E161" s="201" t="s">
        <v>739</v>
      </c>
      <c r="F161" s="202" t="s">
        <v>1585</v>
      </c>
      <c r="G161" s="203" t="s">
        <v>1</v>
      </c>
      <c r="H161" s="204">
        <v>10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16.5" customHeight="1">
      <c r="A162" s="32"/>
      <c r="B162" s="33"/>
      <c r="C162" s="200" t="s">
        <v>196</v>
      </c>
      <c r="D162" s="200" t="s">
        <v>153</v>
      </c>
      <c r="E162" s="201" t="s">
        <v>1269</v>
      </c>
      <c r="F162" s="202" t="s">
        <v>1270</v>
      </c>
      <c r="G162" s="203" t="s">
        <v>325</v>
      </c>
      <c r="H162" s="204">
        <v>0.114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24" customHeight="1">
      <c r="A163" s="32"/>
      <c r="B163" s="33"/>
      <c r="C163" s="200" t="s">
        <v>73</v>
      </c>
      <c r="D163" s="200" t="s">
        <v>153</v>
      </c>
      <c r="E163" s="201" t="s">
        <v>741</v>
      </c>
      <c r="F163" s="202" t="s">
        <v>1586</v>
      </c>
      <c r="G163" s="203" t="s">
        <v>1</v>
      </c>
      <c r="H163" s="204">
        <v>0.114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00" t="s">
        <v>73</v>
      </c>
      <c r="D164" s="200" t="s">
        <v>153</v>
      </c>
      <c r="E164" s="201" t="s">
        <v>157</v>
      </c>
      <c r="F164" s="202" t="s">
        <v>1278</v>
      </c>
      <c r="G164" s="203" t="s">
        <v>1</v>
      </c>
      <c r="H164" s="204">
        <v>0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24" customHeight="1">
      <c r="A165" s="32"/>
      <c r="B165" s="33"/>
      <c r="C165" s="200" t="s">
        <v>234</v>
      </c>
      <c r="D165" s="200" t="s">
        <v>153</v>
      </c>
      <c r="E165" s="201" t="s">
        <v>1279</v>
      </c>
      <c r="F165" s="202" t="s">
        <v>1280</v>
      </c>
      <c r="G165" s="203" t="s">
        <v>312</v>
      </c>
      <c r="H165" s="204">
        <v>5.52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16.5" customHeight="1">
      <c r="A166" s="32"/>
      <c r="B166" s="33"/>
      <c r="C166" s="200" t="s">
        <v>73</v>
      </c>
      <c r="D166" s="200" t="s">
        <v>153</v>
      </c>
      <c r="E166" s="201" t="s">
        <v>802</v>
      </c>
      <c r="F166" s="202" t="s">
        <v>1595</v>
      </c>
      <c r="G166" s="203" t="s">
        <v>1</v>
      </c>
      <c r="H166" s="204">
        <v>5.52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24" customHeight="1">
      <c r="A167" s="32"/>
      <c r="B167" s="33"/>
      <c r="C167" s="200" t="s">
        <v>199</v>
      </c>
      <c r="D167" s="200" t="s">
        <v>153</v>
      </c>
      <c r="E167" s="201" t="s">
        <v>1281</v>
      </c>
      <c r="F167" s="202" t="s">
        <v>1282</v>
      </c>
      <c r="G167" s="203" t="s">
        <v>312</v>
      </c>
      <c r="H167" s="204">
        <v>5.52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16.5" customHeight="1">
      <c r="A168" s="32"/>
      <c r="B168" s="33"/>
      <c r="C168" s="200" t="s">
        <v>73</v>
      </c>
      <c r="D168" s="200" t="s">
        <v>153</v>
      </c>
      <c r="E168" s="201" t="s">
        <v>802</v>
      </c>
      <c r="F168" s="202" t="s">
        <v>1595</v>
      </c>
      <c r="G168" s="203" t="s">
        <v>1</v>
      </c>
      <c r="H168" s="204">
        <v>5.52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16.5" customHeight="1">
      <c r="A169" s="32"/>
      <c r="B169" s="33"/>
      <c r="C169" s="200" t="s">
        <v>73</v>
      </c>
      <c r="D169" s="200" t="s">
        <v>153</v>
      </c>
      <c r="E169" s="201" t="s">
        <v>165</v>
      </c>
      <c r="F169" s="202" t="s">
        <v>1596</v>
      </c>
      <c r="G169" s="203" t="s">
        <v>1</v>
      </c>
      <c r="H169" s="204">
        <v>0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24" customHeight="1">
      <c r="A170" s="32"/>
      <c r="B170" s="33"/>
      <c r="C170" s="200" t="s">
        <v>241</v>
      </c>
      <c r="D170" s="200" t="s">
        <v>153</v>
      </c>
      <c r="E170" s="201" t="s">
        <v>1597</v>
      </c>
      <c r="F170" s="202" t="s">
        <v>1598</v>
      </c>
      <c r="G170" s="203" t="s">
        <v>281</v>
      </c>
      <c r="H170" s="204">
        <v>28.26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00" t="s">
        <v>73</v>
      </c>
      <c r="D171" s="200" t="s">
        <v>153</v>
      </c>
      <c r="E171" s="201" t="s">
        <v>1698</v>
      </c>
      <c r="F171" s="202" t="s">
        <v>1699</v>
      </c>
      <c r="G171" s="203" t="s">
        <v>1</v>
      </c>
      <c r="H171" s="204">
        <v>28.26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00" t="s">
        <v>73</v>
      </c>
      <c r="D172" s="200" t="s">
        <v>153</v>
      </c>
      <c r="E172" s="201" t="s">
        <v>182</v>
      </c>
      <c r="F172" s="202" t="s">
        <v>1283</v>
      </c>
      <c r="G172" s="203" t="s">
        <v>1</v>
      </c>
      <c r="H172" s="204">
        <v>0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24" customHeight="1">
      <c r="A173" s="32"/>
      <c r="B173" s="33"/>
      <c r="C173" s="200" t="s">
        <v>202</v>
      </c>
      <c r="D173" s="200" t="s">
        <v>153</v>
      </c>
      <c r="E173" s="201" t="s">
        <v>1284</v>
      </c>
      <c r="F173" s="202" t="s">
        <v>1285</v>
      </c>
      <c r="G173" s="203" t="s">
        <v>281</v>
      </c>
      <c r="H173" s="204">
        <v>24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16.5" customHeight="1">
      <c r="A174" s="32"/>
      <c r="B174" s="33"/>
      <c r="C174" s="200" t="s">
        <v>73</v>
      </c>
      <c r="D174" s="200" t="s">
        <v>153</v>
      </c>
      <c r="E174" s="201" t="s">
        <v>1133</v>
      </c>
      <c r="F174" s="202" t="s">
        <v>1669</v>
      </c>
      <c r="G174" s="203" t="s">
        <v>1</v>
      </c>
      <c r="H174" s="204">
        <v>24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24" customHeight="1">
      <c r="A175" s="32"/>
      <c r="B175" s="33"/>
      <c r="C175" s="200" t="s">
        <v>249</v>
      </c>
      <c r="D175" s="200" t="s">
        <v>153</v>
      </c>
      <c r="E175" s="201" t="s">
        <v>1287</v>
      </c>
      <c r="F175" s="202" t="s">
        <v>1288</v>
      </c>
      <c r="G175" s="203" t="s">
        <v>281</v>
      </c>
      <c r="H175" s="204">
        <v>10.19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24" customHeight="1">
      <c r="A176" s="32"/>
      <c r="B176" s="33"/>
      <c r="C176" s="200" t="s">
        <v>204</v>
      </c>
      <c r="D176" s="200" t="s">
        <v>153</v>
      </c>
      <c r="E176" s="201" t="s">
        <v>1289</v>
      </c>
      <c r="F176" s="202" t="s">
        <v>1290</v>
      </c>
      <c r="G176" s="203" t="s">
        <v>281</v>
      </c>
      <c r="H176" s="204">
        <v>10.19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24" customHeight="1">
      <c r="A177" s="32"/>
      <c r="B177" s="33"/>
      <c r="C177" s="200" t="s">
        <v>256</v>
      </c>
      <c r="D177" s="200" t="s">
        <v>153</v>
      </c>
      <c r="E177" s="201" t="s">
        <v>1670</v>
      </c>
      <c r="F177" s="202" t="s">
        <v>1671</v>
      </c>
      <c r="G177" s="203" t="s">
        <v>303</v>
      </c>
      <c r="H177" s="204">
        <v>2.5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24" customHeight="1">
      <c r="A178" s="32"/>
      <c r="B178" s="33"/>
      <c r="C178" s="200" t="s">
        <v>205</v>
      </c>
      <c r="D178" s="200" t="s">
        <v>153</v>
      </c>
      <c r="E178" s="201" t="s">
        <v>1291</v>
      </c>
      <c r="F178" s="202" t="s">
        <v>1292</v>
      </c>
      <c r="G178" s="203" t="s">
        <v>312</v>
      </c>
      <c r="H178" s="204">
        <v>27.752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24" customHeight="1">
      <c r="A179" s="32"/>
      <c r="B179" s="33"/>
      <c r="C179" s="200" t="s">
        <v>73</v>
      </c>
      <c r="D179" s="200" t="s">
        <v>153</v>
      </c>
      <c r="E179" s="201" t="s">
        <v>1700</v>
      </c>
      <c r="F179" s="202" t="s">
        <v>1701</v>
      </c>
      <c r="G179" s="203" t="s">
        <v>1</v>
      </c>
      <c r="H179" s="204">
        <v>27.752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24" customHeight="1">
      <c r="A180" s="32"/>
      <c r="B180" s="33"/>
      <c r="C180" s="200" t="s">
        <v>264</v>
      </c>
      <c r="D180" s="200" t="s">
        <v>153</v>
      </c>
      <c r="E180" s="201" t="s">
        <v>1298</v>
      </c>
      <c r="F180" s="202" t="s">
        <v>1299</v>
      </c>
      <c r="G180" s="203" t="s">
        <v>312</v>
      </c>
      <c r="H180" s="204">
        <v>27.752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24" customHeight="1">
      <c r="A181" s="32"/>
      <c r="B181" s="33"/>
      <c r="C181" s="200" t="s">
        <v>73</v>
      </c>
      <c r="D181" s="200" t="s">
        <v>153</v>
      </c>
      <c r="E181" s="201" t="s">
        <v>1700</v>
      </c>
      <c r="F181" s="202" t="s">
        <v>1701</v>
      </c>
      <c r="G181" s="203" t="s">
        <v>1</v>
      </c>
      <c r="H181" s="204">
        <v>27.752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16.5" customHeight="1">
      <c r="A182" s="32"/>
      <c r="B182" s="33"/>
      <c r="C182" s="200" t="s">
        <v>207</v>
      </c>
      <c r="D182" s="200" t="s">
        <v>153</v>
      </c>
      <c r="E182" s="201" t="s">
        <v>1300</v>
      </c>
      <c r="F182" s="202" t="s">
        <v>1301</v>
      </c>
      <c r="G182" s="203" t="s">
        <v>312</v>
      </c>
      <c r="H182" s="204">
        <v>31.997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16.5" customHeight="1">
      <c r="A183" s="32"/>
      <c r="B183" s="33"/>
      <c r="C183" s="200" t="s">
        <v>73</v>
      </c>
      <c r="D183" s="200" t="s">
        <v>153</v>
      </c>
      <c r="E183" s="201" t="s">
        <v>1702</v>
      </c>
      <c r="F183" s="202" t="s">
        <v>1703</v>
      </c>
      <c r="G183" s="203" t="s">
        <v>1</v>
      </c>
      <c r="H183" s="204">
        <v>31.997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24" customHeight="1">
      <c r="A184" s="32"/>
      <c r="B184" s="33"/>
      <c r="C184" s="200" t="s">
        <v>506</v>
      </c>
      <c r="D184" s="200" t="s">
        <v>153</v>
      </c>
      <c r="E184" s="201" t="s">
        <v>1303</v>
      </c>
      <c r="F184" s="202" t="s">
        <v>1304</v>
      </c>
      <c r="G184" s="203" t="s">
        <v>312</v>
      </c>
      <c r="H184" s="204">
        <v>31.997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16.5" customHeight="1">
      <c r="A185" s="32"/>
      <c r="B185" s="33"/>
      <c r="C185" s="200" t="s">
        <v>73</v>
      </c>
      <c r="D185" s="200" t="s">
        <v>153</v>
      </c>
      <c r="E185" s="201" t="s">
        <v>1702</v>
      </c>
      <c r="F185" s="202" t="s">
        <v>1703</v>
      </c>
      <c r="G185" s="203" t="s">
        <v>1</v>
      </c>
      <c r="H185" s="204">
        <v>31.997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24" customHeight="1">
      <c r="A186" s="32"/>
      <c r="B186" s="33"/>
      <c r="C186" s="200" t="s">
        <v>208</v>
      </c>
      <c r="D186" s="200" t="s">
        <v>153</v>
      </c>
      <c r="E186" s="201" t="s">
        <v>1305</v>
      </c>
      <c r="F186" s="202" t="s">
        <v>1306</v>
      </c>
      <c r="G186" s="203" t="s">
        <v>312</v>
      </c>
      <c r="H186" s="204">
        <v>31.997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16.5" customHeight="1">
      <c r="A187" s="32"/>
      <c r="B187" s="33"/>
      <c r="C187" s="200" t="s">
        <v>73</v>
      </c>
      <c r="D187" s="200" t="s">
        <v>153</v>
      </c>
      <c r="E187" s="201" t="s">
        <v>1702</v>
      </c>
      <c r="F187" s="202" t="s">
        <v>1703</v>
      </c>
      <c r="G187" s="203" t="s">
        <v>1</v>
      </c>
      <c r="H187" s="204">
        <v>31.997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24" customHeight="1">
      <c r="A188" s="32"/>
      <c r="B188" s="33"/>
      <c r="C188" s="200" t="s">
        <v>514</v>
      </c>
      <c r="D188" s="200" t="s">
        <v>153</v>
      </c>
      <c r="E188" s="201" t="s">
        <v>1307</v>
      </c>
      <c r="F188" s="202" t="s">
        <v>1308</v>
      </c>
      <c r="G188" s="203" t="s">
        <v>312</v>
      </c>
      <c r="H188" s="204">
        <v>31.997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16.5" customHeight="1">
      <c r="A189" s="32"/>
      <c r="B189" s="33"/>
      <c r="C189" s="200" t="s">
        <v>73</v>
      </c>
      <c r="D189" s="200" t="s">
        <v>153</v>
      </c>
      <c r="E189" s="201" t="s">
        <v>1702</v>
      </c>
      <c r="F189" s="202" t="s">
        <v>1703</v>
      </c>
      <c r="G189" s="203" t="s">
        <v>1</v>
      </c>
      <c r="H189" s="204">
        <v>31.997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24" customHeight="1">
      <c r="A190" s="32"/>
      <c r="B190" s="33"/>
      <c r="C190" s="200" t="s">
        <v>209</v>
      </c>
      <c r="D190" s="200" t="s">
        <v>153</v>
      </c>
      <c r="E190" s="201" t="s">
        <v>1329</v>
      </c>
      <c r="F190" s="202" t="s">
        <v>1330</v>
      </c>
      <c r="G190" s="203" t="s">
        <v>312</v>
      </c>
      <c r="H190" s="204">
        <v>19.62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36" customHeight="1">
      <c r="A191" s="32"/>
      <c r="B191" s="33"/>
      <c r="C191" s="200" t="s">
        <v>73</v>
      </c>
      <c r="D191" s="200" t="s">
        <v>153</v>
      </c>
      <c r="E191" s="201" t="s">
        <v>1704</v>
      </c>
      <c r="F191" s="202" t="s">
        <v>1705</v>
      </c>
      <c r="G191" s="203" t="s">
        <v>1</v>
      </c>
      <c r="H191" s="204">
        <v>19.62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24" customHeight="1">
      <c r="A192" s="32"/>
      <c r="B192" s="33"/>
      <c r="C192" s="200" t="s">
        <v>523</v>
      </c>
      <c r="D192" s="200" t="s">
        <v>153</v>
      </c>
      <c r="E192" s="201" t="s">
        <v>1332</v>
      </c>
      <c r="F192" s="202" t="s">
        <v>1333</v>
      </c>
      <c r="G192" s="203" t="s">
        <v>312</v>
      </c>
      <c r="H192" s="204">
        <v>19.62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36" customHeight="1">
      <c r="A193" s="32"/>
      <c r="B193" s="33"/>
      <c r="C193" s="200" t="s">
        <v>73</v>
      </c>
      <c r="D193" s="200" t="s">
        <v>153</v>
      </c>
      <c r="E193" s="201" t="s">
        <v>1704</v>
      </c>
      <c r="F193" s="202" t="s">
        <v>1705</v>
      </c>
      <c r="G193" s="203" t="s">
        <v>1</v>
      </c>
      <c r="H193" s="204">
        <v>19.62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24" customHeight="1">
      <c r="A194" s="32"/>
      <c r="B194" s="33"/>
      <c r="C194" s="200" t="s">
        <v>212</v>
      </c>
      <c r="D194" s="200" t="s">
        <v>153</v>
      </c>
      <c r="E194" s="201" t="s">
        <v>1334</v>
      </c>
      <c r="F194" s="202" t="s">
        <v>1335</v>
      </c>
      <c r="G194" s="203" t="s">
        <v>312</v>
      </c>
      <c r="H194" s="204">
        <v>19.62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36" customHeight="1">
      <c r="A195" s="32"/>
      <c r="B195" s="33"/>
      <c r="C195" s="200" t="s">
        <v>73</v>
      </c>
      <c r="D195" s="200" t="s">
        <v>153</v>
      </c>
      <c r="E195" s="201" t="s">
        <v>1704</v>
      </c>
      <c r="F195" s="202" t="s">
        <v>1705</v>
      </c>
      <c r="G195" s="203" t="s">
        <v>1</v>
      </c>
      <c r="H195" s="204">
        <v>19.62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16.5" customHeight="1">
      <c r="A196" s="32"/>
      <c r="B196" s="33"/>
      <c r="C196" s="200" t="s">
        <v>530</v>
      </c>
      <c r="D196" s="200" t="s">
        <v>153</v>
      </c>
      <c r="E196" s="201" t="s">
        <v>1336</v>
      </c>
      <c r="F196" s="202" t="s">
        <v>1337</v>
      </c>
      <c r="G196" s="203" t="s">
        <v>312</v>
      </c>
      <c r="H196" s="204">
        <v>59.749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24" customHeight="1">
      <c r="A197" s="32"/>
      <c r="B197" s="33"/>
      <c r="C197" s="200" t="s">
        <v>73</v>
      </c>
      <c r="D197" s="200" t="s">
        <v>153</v>
      </c>
      <c r="E197" s="201" t="s">
        <v>1706</v>
      </c>
      <c r="F197" s="202" t="s">
        <v>1707</v>
      </c>
      <c r="G197" s="203" t="s">
        <v>1</v>
      </c>
      <c r="H197" s="204">
        <v>59.749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24" customHeight="1">
      <c r="A198" s="32"/>
      <c r="B198" s="33"/>
      <c r="C198" s="200" t="s">
        <v>216</v>
      </c>
      <c r="D198" s="200" t="s">
        <v>153</v>
      </c>
      <c r="E198" s="201" t="s">
        <v>1338</v>
      </c>
      <c r="F198" s="202" t="s">
        <v>1339</v>
      </c>
      <c r="G198" s="203" t="s">
        <v>312</v>
      </c>
      <c r="H198" s="204">
        <v>59.749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24" customHeight="1">
      <c r="A199" s="32"/>
      <c r="B199" s="33"/>
      <c r="C199" s="200" t="s">
        <v>73</v>
      </c>
      <c r="D199" s="200" t="s">
        <v>153</v>
      </c>
      <c r="E199" s="201" t="s">
        <v>1706</v>
      </c>
      <c r="F199" s="202" t="s">
        <v>1707</v>
      </c>
      <c r="G199" s="203" t="s">
        <v>1</v>
      </c>
      <c r="H199" s="204">
        <v>59.749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24" customHeight="1">
      <c r="A200" s="32"/>
      <c r="B200" s="33"/>
      <c r="C200" s="200" t="s">
        <v>539</v>
      </c>
      <c r="D200" s="200" t="s">
        <v>153</v>
      </c>
      <c r="E200" s="201" t="s">
        <v>1340</v>
      </c>
      <c r="F200" s="202" t="s">
        <v>1341</v>
      </c>
      <c r="G200" s="203" t="s">
        <v>312</v>
      </c>
      <c r="H200" s="204">
        <v>59.749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24" customHeight="1">
      <c r="A201" s="32"/>
      <c r="B201" s="33"/>
      <c r="C201" s="200" t="s">
        <v>73</v>
      </c>
      <c r="D201" s="200" t="s">
        <v>153</v>
      </c>
      <c r="E201" s="201" t="s">
        <v>1706</v>
      </c>
      <c r="F201" s="202" t="s">
        <v>1707</v>
      </c>
      <c r="G201" s="203" t="s">
        <v>1</v>
      </c>
      <c r="H201" s="204">
        <v>59.749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24" customHeight="1">
      <c r="A202" s="32"/>
      <c r="B202" s="33"/>
      <c r="C202" s="200" t="s">
        <v>219</v>
      </c>
      <c r="D202" s="200" t="s">
        <v>153</v>
      </c>
      <c r="E202" s="201" t="s">
        <v>1342</v>
      </c>
      <c r="F202" s="202" t="s">
        <v>1343</v>
      </c>
      <c r="G202" s="203" t="s">
        <v>312</v>
      </c>
      <c r="H202" s="204">
        <v>9.81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36" customHeight="1">
      <c r="A203" s="32"/>
      <c r="B203" s="33"/>
      <c r="C203" s="200" t="s">
        <v>73</v>
      </c>
      <c r="D203" s="200" t="s">
        <v>153</v>
      </c>
      <c r="E203" s="201" t="s">
        <v>1708</v>
      </c>
      <c r="F203" s="202" t="s">
        <v>1709</v>
      </c>
      <c r="G203" s="203" t="s">
        <v>1</v>
      </c>
      <c r="H203" s="204">
        <v>9.81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24" customHeight="1">
      <c r="A204" s="32"/>
      <c r="B204" s="33"/>
      <c r="C204" s="200" t="s">
        <v>550</v>
      </c>
      <c r="D204" s="200" t="s">
        <v>153</v>
      </c>
      <c r="E204" s="201" t="s">
        <v>1345</v>
      </c>
      <c r="F204" s="202" t="s">
        <v>1346</v>
      </c>
      <c r="G204" s="203" t="s">
        <v>312</v>
      </c>
      <c r="H204" s="204">
        <v>9.81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36" customHeight="1">
      <c r="A205" s="32"/>
      <c r="B205" s="33"/>
      <c r="C205" s="200" t="s">
        <v>73</v>
      </c>
      <c r="D205" s="200" t="s">
        <v>153</v>
      </c>
      <c r="E205" s="201" t="s">
        <v>1708</v>
      </c>
      <c r="F205" s="202" t="s">
        <v>1709</v>
      </c>
      <c r="G205" s="203" t="s">
        <v>1</v>
      </c>
      <c r="H205" s="204">
        <v>9.81</v>
      </c>
      <c r="I205" s="205"/>
      <c r="J205" s="206">
        <f>ROUND(I205*H205,2)</f>
        <v>0</v>
      </c>
      <c r="K205" s="207"/>
      <c r="L205" s="38"/>
      <c r="M205" s="208" t="s">
        <v>1</v>
      </c>
      <c r="N205" s="209" t="s">
        <v>38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65" s="2" customFormat="1" ht="24" customHeight="1">
      <c r="A206" s="32"/>
      <c r="B206" s="33"/>
      <c r="C206" s="200" t="s">
        <v>223</v>
      </c>
      <c r="D206" s="200" t="s">
        <v>153</v>
      </c>
      <c r="E206" s="201" t="s">
        <v>1347</v>
      </c>
      <c r="F206" s="202" t="s">
        <v>1348</v>
      </c>
      <c r="G206" s="203" t="s">
        <v>312</v>
      </c>
      <c r="H206" s="204">
        <v>9.81</v>
      </c>
      <c r="I206" s="205"/>
      <c r="J206" s="206">
        <f>ROUND(I206*H206,2)</f>
        <v>0</v>
      </c>
      <c r="K206" s="207"/>
      <c r="L206" s="38"/>
      <c r="M206" s="208" t="s">
        <v>1</v>
      </c>
      <c r="N206" s="209" t="s">
        <v>38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157</v>
      </c>
      <c r="AT206" s="212" t="s">
        <v>153</v>
      </c>
      <c r="AU206" s="212" t="s">
        <v>73</v>
      </c>
      <c r="AY206" s="11" t="s">
        <v>158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1" t="s">
        <v>81</v>
      </c>
      <c r="BK206" s="213">
        <f>ROUND(I206*H206,2)</f>
        <v>0</v>
      </c>
      <c r="BL206" s="11" t="s">
        <v>157</v>
      </c>
      <c r="BM206" s="212" t="s">
        <v>565</v>
      </c>
    </row>
    <row r="207" spans="1:65" s="2" customFormat="1" ht="36" customHeight="1">
      <c r="A207" s="32"/>
      <c r="B207" s="33"/>
      <c r="C207" s="200" t="s">
        <v>73</v>
      </c>
      <c r="D207" s="200" t="s">
        <v>153</v>
      </c>
      <c r="E207" s="201" t="s">
        <v>1708</v>
      </c>
      <c r="F207" s="202" t="s">
        <v>1709</v>
      </c>
      <c r="G207" s="203" t="s">
        <v>1</v>
      </c>
      <c r="H207" s="204">
        <v>9.81</v>
      </c>
      <c r="I207" s="205"/>
      <c r="J207" s="206">
        <f>ROUND(I207*H207,2)</f>
        <v>0</v>
      </c>
      <c r="K207" s="207"/>
      <c r="L207" s="38"/>
      <c r="M207" s="208" t="s">
        <v>1</v>
      </c>
      <c r="N207" s="209" t="s">
        <v>38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157</v>
      </c>
      <c r="AT207" s="212" t="s">
        <v>153</v>
      </c>
      <c r="AU207" s="212" t="s">
        <v>73</v>
      </c>
      <c r="AY207" s="11" t="s">
        <v>158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81</v>
      </c>
      <c r="BK207" s="213">
        <f>ROUND(I207*H207,2)</f>
        <v>0</v>
      </c>
      <c r="BL207" s="11" t="s">
        <v>157</v>
      </c>
      <c r="BM207" s="212" t="s">
        <v>566</v>
      </c>
    </row>
    <row r="208" spans="1:65" s="2" customFormat="1" ht="24" customHeight="1">
      <c r="A208" s="32"/>
      <c r="B208" s="33"/>
      <c r="C208" s="200" t="s">
        <v>557</v>
      </c>
      <c r="D208" s="200" t="s">
        <v>153</v>
      </c>
      <c r="E208" s="201" t="s">
        <v>1349</v>
      </c>
      <c r="F208" s="202" t="s">
        <v>1350</v>
      </c>
      <c r="G208" s="203" t="s">
        <v>312</v>
      </c>
      <c r="H208" s="204">
        <v>19.62</v>
      </c>
      <c r="I208" s="205"/>
      <c r="J208" s="206">
        <f>ROUND(I208*H208,2)</f>
        <v>0</v>
      </c>
      <c r="K208" s="207"/>
      <c r="L208" s="38"/>
      <c r="M208" s="208" t="s">
        <v>1</v>
      </c>
      <c r="N208" s="209" t="s">
        <v>38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157</v>
      </c>
      <c r="AT208" s="212" t="s">
        <v>153</v>
      </c>
      <c r="AU208" s="212" t="s">
        <v>73</v>
      </c>
      <c r="AY208" s="11" t="s">
        <v>158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1" t="s">
        <v>81</v>
      </c>
      <c r="BK208" s="213">
        <f>ROUND(I208*H208,2)</f>
        <v>0</v>
      </c>
      <c r="BL208" s="11" t="s">
        <v>157</v>
      </c>
      <c r="BM208" s="212" t="s">
        <v>569</v>
      </c>
    </row>
    <row r="209" spans="1:65" s="2" customFormat="1" ht="36" customHeight="1">
      <c r="A209" s="32"/>
      <c r="B209" s="33"/>
      <c r="C209" s="200" t="s">
        <v>73</v>
      </c>
      <c r="D209" s="200" t="s">
        <v>153</v>
      </c>
      <c r="E209" s="201" t="s">
        <v>1704</v>
      </c>
      <c r="F209" s="202" t="s">
        <v>1705</v>
      </c>
      <c r="G209" s="203" t="s">
        <v>1</v>
      </c>
      <c r="H209" s="204">
        <v>19.62</v>
      </c>
      <c r="I209" s="205"/>
      <c r="J209" s="206">
        <f>ROUND(I209*H209,2)</f>
        <v>0</v>
      </c>
      <c r="K209" s="207"/>
      <c r="L209" s="38"/>
      <c r="M209" s="208" t="s">
        <v>1</v>
      </c>
      <c r="N209" s="209" t="s">
        <v>38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2" t="s">
        <v>157</v>
      </c>
      <c r="AT209" s="212" t="s">
        <v>153</v>
      </c>
      <c r="AU209" s="212" t="s">
        <v>73</v>
      </c>
      <c r="AY209" s="11" t="s">
        <v>158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81</v>
      </c>
      <c r="BK209" s="213">
        <f>ROUND(I209*H209,2)</f>
        <v>0</v>
      </c>
      <c r="BL209" s="11" t="s">
        <v>157</v>
      </c>
      <c r="BM209" s="212" t="s">
        <v>571</v>
      </c>
    </row>
    <row r="210" spans="1:65" s="2" customFormat="1" ht="24" customHeight="1">
      <c r="A210" s="32"/>
      <c r="B210" s="33"/>
      <c r="C210" s="200" t="s">
        <v>226</v>
      </c>
      <c r="D210" s="200" t="s">
        <v>153</v>
      </c>
      <c r="E210" s="201" t="s">
        <v>1351</v>
      </c>
      <c r="F210" s="202" t="s">
        <v>1352</v>
      </c>
      <c r="G210" s="203" t="s">
        <v>312</v>
      </c>
      <c r="H210" s="204">
        <v>19.62</v>
      </c>
      <c r="I210" s="205"/>
      <c r="J210" s="206">
        <f>ROUND(I210*H210,2)</f>
        <v>0</v>
      </c>
      <c r="K210" s="207"/>
      <c r="L210" s="38"/>
      <c r="M210" s="208" t="s">
        <v>1</v>
      </c>
      <c r="N210" s="209" t="s">
        <v>38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157</v>
      </c>
      <c r="AT210" s="212" t="s">
        <v>153</v>
      </c>
      <c r="AU210" s="212" t="s">
        <v>73</v>
      </c>
      <c r="AY210" s="11" t="s">
        <v>158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1" t="s">
        <v>81</v>
      </c>
      <c r="BK210" s="213">
        <f>ROUND(I210*H210,2)</f>
        <v>0</v>
      </c>
      <c r="BL210" s="11" t="s">
        <v>157</v>
      </c>
      <c r="BM210" s="212" t="s">
        <v>572</v>
      </c>
    </row>
    <row r="211" spans="1:65" s="2" customFormat="1" ht="36" customHeight="1">
      <c r="A211" s="32"/>
      <c r="B211" s="33"/>
      <c r="C211" s="200" t="s">
        <v>73</v>
      </c>
      <c r="D211" s="200" t="s">
        <v>153</v>
      </c>
      <c r="E211" s="201" t="s">
        <v>1704</v>
      </c>
      <c r="F211" s="202" t="s">
        <v>1705</v>
      </c>
      <c r="G211" s="203" t="s">
        <v>1</v>
      </c>
      <c r="H211" s="204">
        <v>19.62</v>
      </c>
      <c r="I211" s="205"/>
      <c r="J211" s="206">
        <f>ROUND(I211*H211,2)</f>
        <v>0</v>
      </c>
      <c r="K211" s="207"/>
      <c r="L211" s="38"/>
      <c r="M211" s="208" t="s">
        <v>1</v>
      </c>
      <c r="N211" s="209" t="s">
        <v>38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157</v>
      </c>
      <c r="AT211" s="212" t="s">
        <v>153</v>
      </c>
      <c r="AU211" s="212" t="s">
        <v>73</v>
      </c>
      <c r="AY211" s="11" t="s">
        <v>158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81</v>
      </c>
      <c r="BK211" s="213">
        <f>ROUND(I211*H211,2)</f>
        <v>0</v>
      </c>
      <c r="BL211" s="11" t="s">
        <v>157</v>
      </c>
      <c r="BM211" s="212" t="s">
        <v>574</v>
      </c>
    </row>
    <row r="212" spans="1:65" s="2" customFormat="1" ht="24" customHeight="1">
      <c r="A212" s="32"/>
      <c r="B212" s="33"/>
      <c r="C212" s="200" t="s">
        <v>564</v>
      </c>
      <c r="D212" s="200" t="s">
        <v>153</v>
      </c>
      <c r="E212" s="201" t="s">
        <v>1353</v>
      </c>
      <c r="F212" s="202" t="s">
        <v>1354</v>
      </c>
      <c r="G212" s="203" t="s">
        <v>312</v>
      </c>
      <c r="H212" s="204">
        <v>19.62</v>
      </c>
      <c r="I212" s="205"/>
      <c r="J212" s="206">
        <f>ROUND(I212*H212,2)</f>
        <v>0</v>
      </c>
      <c r="K212" s="207"/>
      <c r="L212" s="38"/>
      <c r="M212" s="208" t="s">
        <v>1</v>
      </c>
      <c r="N212" s="209" t="s">
        <v>38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157</v>
      </c>
      <c r="AT212" s="212" t="s">
        <v>153</v>
      </c>
      <c r="AU212" s="212" t="s">
        <v>73</v>
      </c>
      <c r="AY212" s="11" t="s">
        <v>158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1" t="s">
        <v>81</v>
      </c>
      <c r="BK212" s="213">
        <f>ROUND(I212*H212,2)</f>
        <v>0</v>
      </c>
      <c r="BL212" s="11" t="s">
        <v>157</v>
      </c>
      <c r="BM212" s="212" t="s">
        <v>575</v>
      </c>
    </row>
    <row r="213" spans="1:65" s="2" customFormat="1" ht="36" customHeight="1">
      <c r="A213" s="32"/>
      <c r="B213" s="33"/>
      <c r="C213" s="200" t="s">
        <v>73</v>
      </c>
      <c r="D213" s="200" t="s">
        <v>153</v>
      </c>
      <c r="E213" s="201" t="s">
        <v>1704</v>
      </c>
      <c r="F213" s="202" t="s">
        <v>1705</v>
      </c>
      <c r="G213" s="203" t="s">
        <v>1</v>
      </c>
      <c r="H213" s="204">
        <v>19.62</v>
      </c>
      <c r="I213" s="205"/>
      <c r="J213" s="206">
        <f>ROUND(I213*H213,2)</f>
        <v>0</v>
      </c>
      <c r="K213" s="207"/>
      <c r="L213" s="38"/>
      <c r="M213" s="208" t="s">
        <v>1</v>
      </c>
      <c r="N213" s="209" t="s">
        <v>38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157</v>
      </c>
      <c r="AT213" s="212" t="s">
        <v>153</v>
      </c>
      <c r="AU213" s="212" t="s">
        <v>73</v>
      </c>
      <c r="AY213" s="11" t="s">
        <v>158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81</v>
      </c>
      <c r="BK213" s="213">
        <f>ROUND(I213*H213,2)</f>
        <v>0</v>
      </c>
      <c r="BL213" s="11" t="s">
        <v>157</v>
      </c>
      <c r="BM213" s="212" t="s">
        <v>577</v>
      </c>
    </row>
    <row r="214" spans="1:65" s="2" customFormat="1" ht="16.5" customHeight="1">
      <c r="A214" s="32"/>
      <c r="B214" s="33"/>
      <c r="C214" s="200" t="s">
        <v>73</v>
      </c>
      <c r="D214" s="200" t="s">
        <v>153</v>
      </c>
      <c r="E214" s="201" t="s">
        <v>1361</v>
      </c>
      <c r="F214" s="202" t="s">
        <v>1362</v>
      </c>
      <c r="G214" s="203" t="s">
        <v>1</v>
      </c>
      <c r="H214" s="204">
        <v>0</v>
      </c>
      <c r="I214" s="205"/>
      <c r="J214" s="206">
        <f>ROUND(I214*H214,2)</f>
        <v>0</v>
      </c>
      <c r="K214" s="207"/>
      <c r="L214" s="38"/>
      <c r="M214" s="208" t="s">
        <v>1</v>
      </c>
      <c r="N214" s="209" t="s">
        <v>38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2" t="s">
        <v>157</v>
      </c>
      <c r="AT214" s="212" t="s">
        <v>153</v>
      </c>
      <c r="AU214" s="212" t="s">
        <v>73</v>
      </c>
      <c r="AY214" s="11" t="s">
        <v>158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1" t="s">
        <v>81</v>
      </c>
      <c r="BK214" s="213">
        <f>ROUND(I214*H214,2)</f>
        <v>0</v>
      </c>
      <c r="BL214" s="11" t="s">
        <v>157</v>
      </c>
      <c r="BM214" s="212" t="s">
        <v>578</v>
      </c>
    </row>
    <row r="215" spans="1:65" s="2" customFormat="1" ht="24" customHeight="1">
      <c r="A215" s="32"/>
      <c r="B215" s="33"/>
      <c r="C215" s="200" t="s">
        <v>230</v>
      </c>
      <c r="D215" s="200" t="s">
        <v>153</v>
      </c>
      <c r="E215" s="201" t="s">
        <v>1363</v>
      </c>
      <c r="F215" s="202" t="s">
        <v>1364</v>
      </c>
      <c r="G215" s="203" t="s">
        <v>325</v>
      </c>
      <c r="H215" s="204">
        <v>4.5</v>
      </c>
      <c r="I215" s="205"/>
      <c r="J215" s="206">
        <f>ROUND(I215*H215,2)</f>
        <v>0</v>
      </c>
      <c r="K215" s="207"/>
      <c r="L215" s="38"/>
      <c r="M215" s="208" t="s">
        <v>1</v>
      </c>
      <c r="N215" s="209" t="s">
        <v>38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157</v>
      </c>
      <c r="AT215" s="212" t="s">
        <v>153</v>
      </c>
      <c r="AU215" s="212" t="s">
        <v>73</v>
      </c>
      <c r="AY215" s="11" t="s">
        <v>158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81</v>
      </c>
      <c r="BK215" s="213">
        <f>ROUND(I215*H215,2)</f>
        <v>0</v>
      </c>
      <c r="BL215" s="11" t="s">
        <v>157</v>
      </c>
      <c r="BM215" s="212" t="s">
        <v>579</v>
      </c>
    </row>
    <row r="216" spans="1:65" s="2" customFormat="1" ht="24" customHeight="1">
      <c r="A216" s="32"/>
      <c r="B216" s="33"/>
      <c r="C216" s="200" t="s">
        <v>570</v>
      </c>
      <c r="D216" s="200" t="s">
        <v>153</v>
      </c>
      <c r="E216" s="201" t="s">
        <v>1365</v>
      </c>
      <c r="F216" s="202" t="s">
        <v>1366</v>
      </c>
      <c r="G216" s="203" t="s">
        <v>325</v>
      </c>
      <c r="H216" s="204">
        <v>8.719</v>
      </c>
      <c r="I216" s="205"/>
      <c r="J216" s="206">
        <f>ROUND(I216*H216,2)</f>
        <v>0</v>
      </c>
      <c r="K216" s="207"/>
      <c r="L216" s="38"/>
      <c r="M216" s="208" t="s">
        <v>1</v>
      </c>
      <c r="N216" s="209" t="s">
        <v>38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157</v>
      </c>
      <c r="AT216" s="212" t="s">
        <v>153</v>
      </c>
      <c r="AU216" s="212" t="s">
        <v>73</v>
      </c>
      <c r="AY216" s="11" t="s">
        <v>158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1" t="s">
        <v>81</v>
      </c>
      <c r="BK216" s="213">
        <f>ROUND(I216*H216,2)</f>
        <v>0</v>
      </c>
      <c r="BL216" s="11" t="s">
        <v>157</v>
      </c>
      <c r="BM216" s="212" t="s">
        <v>580</v>
      </c>
    </row>
    <row r="217" spans="1:65" s="2" customFormat="1" ht="16.5" customHeight="1">
      <c r="A217" s="32"/>
      <c r="B217" s="33"/>
      <c r="C217" s="200" t="s">
        <v>73</v>
      </c>
      <c r="D217" s="200" t="s">
        <v>153</v>
      </c>
      <c r="E217" s="201" t="s">
        <v>1710</v>
      </c>
      <c r="F217" s="202" t="s">
        <v>1711</v>
      </c>
      <c r="G217" s="203" t="s">
        <v>1</v>
      </c>
      <c r="H217" s="204">
        <v>8.719</v>
      </c>
      <c r="I217" s="205"/>
      <c r="J217" s="206">
        <f>ROUND(I217*H217,2)</f>
        <v>0</v>
      </c>
      <c r="K217" s="207"/>
      <c r="L217" s="38"/>
      <c r="M217" s="208" t="s">
        <v>1</v>
      </c>
      <c r="N217" s="209" t="s">
        <v>38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157</v>
      </c>
      <c r="AT217" s="212" t="s">
        <v>153</v>
      </c>
      <c r="AU217" s="212" t="s">
        <v>73</v>
      </c>
      <c r="AY217" s="11" t="s">
        <v>158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81</v>
      </c>
      <c r="BK217" s="213">
        <f>ROUND(I217*H217,2)</f>
        <v>0</v>
      </c>
      <c r="BL217" s="11" t="s">
        <v>157</v>
      </c>
      <c r="BM217" s="212" t="s">
        <v>582</v>
      </c>
    </row>
    <row r="218" spans="1:65" s="2" customFormat="1" ht="24" customHeight="1">
      <c r="A218" s="32"/>
      <c r="B218" s="33"/>
      <c r="C218" s="200" t="s">
        <v>233</v>
      </c>
      <c r="D218" s="200" t="s">
        <v>153</v>
      </c>
      <c r="E218" s="201" t="s">
        <v>1368</v>
      </c>
      <c r="F218" s="202" t="s">
        <v>1369</v>
      </c>
      <c r="G218" s="203" t="s">
        <v>325</v>
      </c>
      <c r="H218" s="204">
        <v>38.19</v>
      </c>
      <c r="I218" s="205"/>
      <c r="J218" s="206">
        <f>ROUND(I218*H218,2)</f>
        <v>0</v>
      </c>
      <c r="K218" s="207"/>
      <c r="L218" s="38"/>
      <c r="M218" s="208" t="s">
        <v>1</v>
      </c>
      <c r="N218" s="209" t="s">
        <v>38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157</v>
      </c>
      <c r="AT218" s="212" t="s">
        <v>153</v>
      </c>
      <c r="AU218" s="212" t="s">
        <v>73</v>
      </c>
      <c r="AY218" s="11" t="s">
        <v>158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" t="s">
        <v>81</v>
      </c>
      <c r="BK218" s="213">
        <f>ROUND(I218*H218,2)</f>
        <v>0</v>
      </c>
      <c r="BL218" s="11" t="s">
        <v>157</v>
      </c>
      <c r="BM218" s="212" t="s">
        <v>583</v>
      </c>
    </row>
    <row r="219" spans="1:65" s="2" customFormat="1" ht="16.5" customHeight="1">
      <c r="A219" s="32"/>
      <c r="B219" s="33"/>
      <c r="C219" s="200" t="s">
        <v>73</v>
      </c>
      <c r="D219" s="200" t="s">
        <v>153</v>
      </c>
      <c r="E219" s="201" t="s">
        <v>1712</v>
      </c>
      <c r="F219" s="202" t="s">
        <v>1713</v>
      </c>
      <c r="G219" s="203" t="s">
        <v>1</v>
      </c>
      <c r="H219" s="204">
        <v>38.19</v>
      </c>
      <c r="I219" s="205"/>
      <c r="J219" s="206">
        <f>ROUND(I219*H219,2)</f>
        <v>0</v>
      </c>
      <c r="K219" s="207"/>
      <c r="L219" s="38"/>
      <c r="M219" s="208" t="s">
        <v>1</v>
      </c>
      <c r="N219" s="209" t="s">
        <v>38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157</v>
      </c>
      <c r="AT219" s="212" t="s">
        <v>153</v>
      </c>
      <c r="AU219" s="212" t="s">
        <v>73</v>
      </c>
      <c r="AY219" s="11" t="s">
        <v>158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81</v>
      </c>
      <c r="BK219" s="213">
        <f>ROUND(I219*H219,2)</f>
        <v>0</v>
      </c>
      <c r="BL219" s="11" t="s">
        <v>157</v>
      </c>
      <c r="BM219" s="212" t="s">
        <v>584</v>
      </c>
    </row>
    <row r="220" spans="1:65" s="2" customFormat="1" ht="16.5" customHeight="1">
      <c r="A220" s="32"/>
      <c r="B220" s="33"/>
      <c r="C220" s="200" t="s">
        <v>573</v>
      </c>
      <c r="D220" s="200" t="s">
        <v>153</v>
      </c>
      <c r="E220" s="201" t="s">
        <v>1371</v>
      </c>
      <c r="F220" s="202" t="s">
        <v>1372</v>
      </c>
      <c r="G220" s="203" t="s">
        <v>325</v>
      </c>
      <c r="H220" s="204">
        <v>8.719</v>
      </c>
      <c r="I220" s="205"/>
      <c r="J220" s="206">
        <f>ROUND(I220*H220,2)</f>
        <v>0</v>
      </c>
      <c r="K220" s="207"/>
      <c r="L220" s="38"/>
      <c r="M220" s="208" t="s">
        <v>1</v>
      </c>
      <c r="N220" s="209" t="s">
        <v>38</v>
      </c>
      <c r="O220" s="8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157</v>
      </c>
      <c r="AT220" s="212" t="s">
        <v>153</v>
      </c>
      <c r="AU220" s="212" t="s">
        <v>73</v>
      </c>
      <c r="AY220" s="11" t="s">
        <v>158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1" t="s">
        <v>81</v>
      </c>
      <c r="BK220" s="213">
        <f>ROUND(I220*H220,2)</f>
        <v>0</v>
      </c>
      <c r="BL220" s="11" t="s">
        <v>157</v>
      </c>
      <c r="BM220" s="212" t="s">
        <v>585</v>
      </c>
    </row>
    <row r="221" spans="1:65" s="2" customFormat="1" ht="24" customHeight="1">
      <c r="A221" s="32"/>
      <c r="B221" s="33"/>
      <c r="C221" s="200" t="s">
        <v>237</v>
      </c>
      <c r="D221" s="200" t="s">
        <v>153</v>
      </c>
      <c r="E221" s="201" t="s">
        <v>1373</v>
      </c>
      <c r="F221" s="202" t="s">
        <v>1374</v>
      </c>
      <c r="G221" s="203" t="s">
        <v>325</v>
      </c>
      <c r="H221" s="204">
        <v>104.628</v>
      </c>
      <c r="I221" s="205"/>
      <c r="J221" s="206">
        <f>ROUND(I221*H221,2)</f>
        <v>0</v>
      </c>
      <c r="K221" s="207"/>
      <c r="L221" s="38"/>
      <c r="M221" s="208" t="s">
        <v>1</v>
      </c>
      <c r="N221" s="209" t="s">
        <v>38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2" t="s">
        <v>157</v>
      </c>
      <c r="AT221" s="212" t="s">
        <v>153</v>
      </c>
      <c r="AU221" s="212" t="s">
        <v>73</v>
      </c>
      <c r="AY221" s="11" t="s">
        <v>158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1" t="s">
        <v>81</v>
      </c>
      <c r="BK221" s="213">
        <f>ROUND(I221*H221,2)</f>
        <v>0</v>
      </c>
      <c r="BL221" s="11" t="s">
        <v>157</v>
      </c>
      <c r="BM221" s="212" t="s">
        <v>587</v>
      </c>
    </row>
    <row r="222" spans="1:65" s="2" customFormat="1" ht="16.5" customHeight="1">
      <c r="A222" s="32"/>
      <c r="B222" s="33"/>
      <c r="C222" s="200" t="s">
        <v>73</v>
      </c>
      <c r="D222" s="200" t="s">
        <v>153</v>
      </c>
      <c r="E222" s="201" t="s">
        <v>1714</v>
      </c>
      <c r="F222" s="202" t="s">
        <v>1715</v>
      </c>
      <c r="G222" s="203" t="s">
        <v>1</v>
      </c>
      <c r="H222" s="204">
        <v>104.628</v>
      </c>
      <c r="I222" s="205"/>
      <c r="J222" s="206">
        <f>ROUND(I222*H222,2)</f>
        <v>0</v>
      </c>
      <c r="K222" s="207"/>
      <c r="L222" s="38"/>
      <c r="M222" s="208" t="s">
        <v>1</v>
      </c>
      <c r="N222" s="209" t="s">
        <v>38</v>
      </c>
      <c r="O222" s="85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157</v>
      </c>
      <c r="AT222" s="212" t="s">
        <v>153</v>
      </c>
      <c r="AU222" s="212" t="s">
        <v>73</v>
      </c>
      <c r="AY222" s="11" t="s">
        <v>158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1" t="s">
        <v>81</v>
      </c>
      <c r="BK222" s="213">
        <f>ROUND(I222*H222,2)</f>
        <v>0</v>
      </c>
      <c r="BL222" s="11" t="s">
        <v>157</v>
      </c>
      <c r="BM222" s="212" t="s">
        <v>588</v>
      </c>
    </row>
    <row r="223" spans="1:65" s="2" customFormat="1" ht="24" customHeight="1">
      <c r="A223" s="32"/>
      <c r="B223" s="33"/>
      <c r="C223" s="200" t="s">
        <v>576</v>
      </c>
      <c r="D223" s="200" t="s">
        <v>153</v>
      </c>
      <c r="E223" s="201" t="s">
        <v>1376</v>
      </c>
      <c r="F223" s="202" t="s">
        <v>1377</v>
      </c>
      <c r="G223" s="203" t="s">
        <v>325</v>
      </c>
      <c r="H223" s="204">
        <v>8.719</v>
      </c>
      <c r="I223" s="205"/>
      <c r="J223" s="206">
        <f>ROUND(I223*H223,2)</f>
        <v>0</v>
      </c>
      <c r="K223" s="207"/>
      <c r="L223" s="38"/>
      <c r="M223" s="208" t="s">
        <v>1</v>
      </c>
      <c r="N223" s="209" t="s">
        <v>38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2" t="s">
        <v>157</v>
      </c>
      <c r="AT223" s="212" t="s">
        <v>153</v>
      </c>
      <c r="AU223" s="212" t="s">
        <v>73</v>
      </c>
      <c r="AY223" s="11" t="s">
        <v>158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1" t="s">
        <v>81</v>
      </c>
      <c r="BK223" s="213">
        <f>ROUND(I223*H223,2)</f>
        <v>0</v>
      </c>
      <c r="BL223" s="11" t="s">
        <v>157</v>
      </c>
      <c r="BM223" s="212" t="s">
        <v>589</v>
      </c>
    </row>
    <row r="224" spans="1:65" s="2" customFormat="1" ht="16.5" customHeight="1">
      <c r="A224" s="32"/>
      <c r="B224" s="33"/>
      <c r="C224" s="200" t="s">
        <v>240</v>
      </c>
      <c r="D224" s="200" t="s">
        <v>153</v>
      </c>
      <c r="E224" s="201" t="s">
        <v>1378</v>
      </c>
      <c r="F224" s="202" t="s">
        <v>1379</v>
      </c>
      <c r="G224" s="203" t="s">
        <v>325</v>
      </c>
      <c r="H224" s="204">
        <v>5.971</v>
      </c>
      <c r="I224" s="205"/>
      <c r="J224" s="206">
        <f>ROUND(I224*H224,2)</f>
        <v>0</v>
      </c>
      <c r="K224" s="207"/>
      <c r="L224" s="38"/>
      <c r="M224" s="208" t="s">
        <v>1</v>
      </c>
      <c r="N224" s="209" t="s">
        <v>38</v>
      </c>
      <c r="O224" s="8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12" t="s">
        <v>157</v>
      </c>
      <c r="AT224" s="212" t="s">
        <v>153</v>
      </c>
      <c r="AU224" s="212" t="s">
        <v>73</v>
      </c>
      <c r="AY224" s="11" t="s">
        <v>158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1" t="s">
        <v>81</v>
      </c>
      <c r="BK224" s="213">
        <f>ROUND(I224*H224,2)</f>
        <v>0</v>
      </c>
      <c r="BL224" s="11" t="s">
        <v>157</v>
      </c>
      <c r="BM224" s="212" t="s">
        <v>590</v>
      </c>
    </row>
    <row r="225" spans="1:65" s="2" customFormat="1" ht="16.5" customHeight="1">
      <c r="A225" s="32"/>
      <c r="B225" s="33"/>
      <c r="C225" s="200" t="s">
        <v>73</v>
      </c>
      <c r="D225" s="200" t="s">
        <v>153</v>
      </c>
      <c r="E225" s="201" t="s">
        <v>1716</v>
      </c>
      <c r="F225" s="202" t="s">
        <v>1717</v>
      </c>
      <c r="G225" s="203" t="s">
        <v>1</v>
      </c>
      <c r="H225" s="204">
        <v>5.971</v>
      </c>
      <c r="I225" s="205"/>
      <c r="J225" s="206">
        <f>ROUND(I225*H225,2)</f>
        <v>0</v>
      </c>
      <c r="K225" s="207"/>
      <c r="L225" s="38"/>
      <c r="M225" s="208" t="s">
        <v>1</v>
      </c>
      <c r="N225" s="209" t="s">
        <v>38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2" t="s">
        <v>157</v>
      </c>
      <c r="AT225" s="212" t="s">
        <v>153</v>
      </c>
      <c r="AU225" s="212" t="s">
        <v>73</v>
      </c>
      <c r="AY225" s="11" t="s">
        <v>158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1" t="s">
        <v>81</v>
      </c>
      <c r="BK225" s="213">
        <f>ROUND(I225*H225,2)</f>
        <v>0</v>
      </c>
      <c r="BL225" s="11" t="s">
        <v>157</v>
      </c>
      <c r="BM225" s="212" t="s">
        <v>592</v>
      </c>
    </row>
    <row r="226" spans="1:65" s="2" customFormat="1" ht="16.5" customHeight="1">
      <c r="A226" s="32"/>
      <c r="B226" s="33"/>
      <c r="C226" s="200" t="s">
        <v>581</v>
      </c>
      <c r="D226" s="200" t="s">
        <v>153</v>
      </c>
      <c r="E226" s="201" t="s">
        <v>1381</v>
      </c>
      <c r="F226" s="202" t="s">
        <v>1382</v>
      </c>
      <c r="G226" s="203" t="s">
        <v>325</v>
      </c>
      <c r="H226" s="204">
        <v>71.652</v>
      </c>
      <c r="I226" s="205"/>
      <c r="J226" s="206">
        <f>ROUND(I226*H226,2)</f>
        <v>0</v>
      </c>
      <c r="K226" s="207"/>
      <c r="L226" s="38"/>
      <c r="M226" s="208" t="s">
        <v>1</v>
      </c>
      <c r="N226" s="209" t="s">
        <v>38</v>
      </c>
      <c r="O226" s="8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2" t="s">
        <v>157</v>
      </c>
      <c r="AT226" s="212" t="s">
        <v>153</v>
      </c>
      <c r="AU226" s="212" t="s">
        <v>73</v>
      </c>
      <c r="AY226" s="11" t="s">
        <v>158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1" t="s">
        <v>81</v>
      </c>
      <c r="BK226" s="213">
        <f>ROUND(I226*H226,2)</f>
        <v>0</v>
      </c>
      <c r="BL226" s="11" t="s">
        <v>157</v>
      </c>
      <c r="BM226" s="212" t="s">
        <v>593</v>
      </c>
    </row>
    <row r="227" spans="1:65" s="2" customFormat="1" ht="16.5" customHeight="1">
      <c r="A227" s="32"/>
      <c r="B227" s="33"/>
      <c r="C227" s="200" t="s">
        <v>73</v>
      </c>
      <c r="D227" s="200" t="s">
        <v>153</v>
      </c>
      <c r="E227" s="201" t="s">
        <v>1718</v>
      </c>
      <c r="F227" s="202" t="s">
        <v>1719</v>
      </c>
      <c r="G227" s="203" t="s">
        <v>1</v>
      </c>
      <c r="H227" s="204">
        <v>71.652</v>
      </c>
      <c r="I227" s="205"/>
      <c r="J227" s="206">
        <f>ROUND(I227*H227,2)</f>
        <v>0</v>
      </c>
      <c r="K227" s="207"/>
      <c r="L227" s="38"/>
      <c r="M227" s="208" t="s">
        <v>1</v>
      </c>
      <c r="N227" s="209" t="s">
        <v>38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2" t="s">
        <v>157</v>
      </c>
      <c r="AT227" s="212" t="s">
        <v>153</v>
      </c>
      <c r="AU227" s="212" t="s">
        <v>73</v>
      </c>
      <c r="AY227" s="11" t="s">
        <v>158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1" t="s">
        <v>81</v>
      </c>
      <c r="BK227" s="213">
        <f>ROUND(I227*H227,2)</f>
        <v>0</v>
      </c>
      <c r="BL227" s="11" t="s">
        <v>157</v>
      </c>
      <c r="BM227" s="212" t="s">
        <v>594</v>
      </c>
    </row>
    <row r="228" spans="1:65" s="2" customFormat="1" ht="16.5" customHeight="1">
      <c r="A228" s="32"/>
      <c r="B228" s="33"/>
      <c r="C228" s="200" t="s">
        <v>244</v>
      </c>
      <c r="D228" s="200" t="s">
        <v>153</v>
      </c>
      <c r="E228" s="201" t="s">
        <v>1384</v>
      </c>
      <c r="F228" s="202" t="s">
        <v>1385</v>
      </c>
      <c r="G228" s="203" t="s">
        <v>325</v>
      </c>
      <c r="H228" s="204">
        <v>5.971</v>
      </c>
      <c r="I228" s="205"/>
      <c r="J228" s="206">
        <f>ROUND(I228*H228,2)</f>
        <v>0</v>
      </c>
      <c r="K228" s="207"/>
      <c r="L228" s="38"/>
      <c r="M228" s="208" t="s">
        <v>1</v>
      </c>
      <c r="N228" s="209" t="s">
        <v>38</v>
      </c>
      <c r="O228" s="8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2" t="s">
        <v>157</v>
      </c>
      <c r="AT228" s="212" t="s">
        <v>153</v>
      </c>
      <c r="AU228" s="212" t="s">
        <v>73</v>
      </c>
      <c r="AY228" s="11" t="s">
        <v>158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1" t="s">
        <v>81</v>
      </c>
      <c r="BK228" s="213">
        <f>ROUND(I228*H228,2)</f>
        <v>0</v>
      </c>
      <c r="BL228" s="11" t="s">
        <v>157</v>
      </c>
      <c r="BM228" s="212" t="s">
        <v>595</v>
      </c>
    </row>
    <row r="229" spans="1:65" s="2" customFormat="1" ht="16.5" customHeight="1">
      <c r="A229" s="32"/>
      <c r="B229" s="33"/>
      <c r="C229" s="200" t="s">
        <v>586</v>
      </c>
      <c r="D229" s="200" t="s">
        <v>153</v>
      </c>
      <c r="E229" s="201" t="s">
        <v>1386</v>
      </c>
      <c r="F229" s="202" t="s">
        <v>1387</v>
      </c>
      <c r="G229" s="203" t="s">
        <v>325</v>
      </c>
      <c r="H229" s="204">
        <v>8.719</v>
      </c>
      <c r="I229" s="205"/>
      <c r="J229" s="206">
        <f>ROUND(I229*H229,2)</f>
        <v>0</v>
      </c>
      <c r="K229" s="207"/>
      <c r="L229" s="38"/>
      <c r="M229" s="208" t="s">
        <v>1</v>
      </c>
      <c r="N229" s="209" t="s">
        <v>38</v>
      </c>
      <c r="O229" s="8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2" t="s">
        <v>157</v>
      </c>
      <c r="AT229" s="212" t="s">
        <v>153</v>
      </c>
      <c r="AU229" s="212" t="s">
        <v>73</v>
      </c>
      <c r="AY229" s="11" t="s">
        <v>158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1" t="s">
        <v>81</v>
      </c>
      <c r="BK229" s="213">
        <f>ROUND(I229*H229,2)</f>
        <v>0</v>
      </c>
      <c r="BL229" s="11" t="s">
        <v>157</v>
      </c>
      <c r="BM229" s="212" t="s">
        <v>597</v>
      </c>
    </row>
    <row r="230" spans="1:65" s="2" customFormat="1" ht="16.5" customHeight="1">
      <c r="A230" s="32"/>
      <c r="B230" s="33"/>
      <c r="C230" s="200" t="s">
        <v>248</v>
      </c>
      <c r="D230" s="200" t="s">
        <v>153</v>
      </c>
      <c r="E230" s="201" t="s">
        <v>1388</v>
      </c>
      <c r="F230" s="202" t="s">
        <v>1389</v>
      </c>
      <c r="G230" s="203" t="s">
        <v>325</v>
      </c>
      <c r="H230" s="204">
        <v>11.942</v>
      </c>
      <c r="I230" s="205"/>
      <c r="J230" s="206">
        <f>ROUND(I230*H230,2)</f>
        <v>0</v>
      </c>
      <c r="K230" s="207"/>
      <c r="L230" s="38"/>
      <c r="M230" s="208" t="s">
        <v>1</v>
      </c>
      <c r="N230" s="209" t="s">
        <v>38</v>
      </c>
      <c r="O230" s="8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2" t="s">
        <v>157</v>
      </c>
      <c r="AT230" s="212" t="s">
        <v>153</v>
      </c>
      <c r="AU230" s="212" t="s">
        <v>73</v>
      </c>
      <c r="AY230" s="11" t="s">
        <v>158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1" t="s">
        <v>81</v>
      </c>
      <c r="BK230" s="213">
        <f>ROUND(I230*H230,2)</f>
        <v>0</v>
      </c>
      <c r="BL230" s="11" t="s">
        <v>157</v>
      </c>
      <c r="BM230" s="212" t="s">
        <v>598</v>
      </c>
    </row>
    <row r="231" spans="1:65" s="2" customFormat="1" ht="16.5" customHeight="1">
      <c r="A231" s="32"/>
      <c r="B231" s="33"/>
      <c r="C231" s="200" t="s">
        <v>73</v>
      </c>
      <c r="D231" s="200" t="s">
        <v>153</v>
      </c>
      <c r="E231" s="201" t="s">
        <v>1720</v>
      </c>
      <c r="F231" s="202" t="s">
        <v>1721</v>
      </c>
      <c r="G231" s="203" t="s">
        <v>1</v>
      </c>
      <c r="H231" s="204">
        <v>11.942</v>
      </c>
      <c r="I231" s="205"/>
      <c r="J231" s="206">
        <f>ROUND(I231*H231,2)</f>
        <v>0</v>
      </c>
      <c r="K231" s="207"/>
      <c r="L231" s="38"/>
      <c r="M231" s="208" t="s">
        <v>1</v>
      </c>
      <c r="N231" s="209" t="s">
        <v>38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2" t="s">
        <v>157</v>
      </c>
      <c r="AT231" s="212" t="s">
        <v>153</v>
      </c>
      <c r="AU231" s="212" t="s">
        <v>73</v>
      </c>
      <c r="AY231" s="11" t="s">
        <v>158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1" t="s">
        <v>81</v>
      </c>
      <c r="BK231" s="213">
        <f>ROUND(I231*H231,2)</f>
        <v>0</v>
      </c>
      <c r="BL231" s="11" t="s">
        <v>157</v>
      </c>
      <c r="BM231" s="212" t="s">
        <v>599</v>
      </c>
    </row>
    <row r="232" spans="1:65" s="2" customFormat="1" ht="16.5" customHeight="1">
      <c r="A232" s="32"/>
      <c r="B232" s="33"/>
      <c r="C232" s="200" t="s">
        <v>73</v>
      </c>
      <c r="D232" s="200" t="s">
        <v>153</v>
      </c>
      <c r="E232" s="201" t="s">
        <v>1391</v>
      </c>
      <c r="F232" s="202" t="s">
        <v>1392</v>
      </c>
      <c r="G232" s="203" t="s">
        <v>1</v>
      </c>
      <c r="H232" s="204">
        <v>0</v>
      </c>
      <c r="I232" s="205"/>
      <c r="J232" s="206">
        <f>ROUND(I232*H232,2)</f>
        <v>0</v>
      </c>
      <c r="K232" s="207"/>
      <c r="L232" s="38"/>
      <c r="M232" s="208" t="s">
        <v>1</v>
      </c>
      <c r="N232" s="209" t="s">
        <v>38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2" t="s">
        <v>157</v>
      </c>
      <c r="AT232" s="212" t="s">
        <v>153</v>
      </c>
      <c r="AU232" s="212" t="s">
        <v>73</v>
      </c>
      <c r="AY232" s="11" t="s">
        <v>158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1" t="s">
        <v>81</v>
      </c>
      <c r="BK232" s="213">
        <f>ROUND(I232*H232,2)</f>
        <v>0</v>
      </c>
      <c r="BL232" s="11" t="s">
        <v>157</v>
      </c>
      <c r="BM232" s="212" t="s">
        <v>600</v>
      </c>
    </row>
    <row r="233" spans="1:65" s="2" customFormat="1" ht="24" customHeight="1">
      <c r="A233" s="32"/>
      <c r="B233" s="33"/>
      <c r="C233" s="200" t="s">
        <v>591</v>
      </c>
      <c r="D233" s="200" t="s">
        <v>153</v>
      </c>
      <c r="E233" s="201" t="s">
        <v>1393</v>
      </c>
      <c r="F233" s="202" t="s">
        <v>1394</v>
      </c>
      <c r="G233" s="203" t="s">
        <v>325</v>
      </c>
      <c r="H233" s="204">
        <v>63.155</v>
      </c>
      <c r="I233" s="205"/>
      <c r="J233" s="206">
        <f>ROUND(I233*H233,2)</f>
        <v>0</v>
      </c>
      <c r="K233" s="207"/>
      <c r="L233" s="38"/>
      <c r="M233" s="208" t="s">
        <v>1</v>
      </c>
      <c r="N233" s="209" t="s">
        <v>38</v>
      </c>
      <c r="O233" s="8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12" t="s">
        <v>157</v>
      </c>
      <c r="AT233" s="212" t="s">
        <v>153</v>
      </c>
      <c r="AU233" s="212" t="s">
        <v>73</v>
      </c>
      <c r="AY233" s="11" t="s">
        <v>158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1" t="s">
        <v>81</v>
      </c>
      <c r="BK233" s="213">
        <f>ROUND(I233*H233,2)</f>
        <v>0</v>
      </c>
      <c r="BL233" s="11" t="s">
        <v>157</v>
      </c>
      <c r="BM233" s="212" t="s">
        <v>602</v>
      </c>
    </row>
    <row r="234" spans="1:65" s="2" customFormat="1" ht="24" customHeight="1">
      <c r="A234" s="32"/>
      <c r="B234" s="33"/>
      <c r="C234" s="200" t="s">
        <v>252</v>
      </c>
      <c r="D234" s="200" t="s">
        <v>153</v>
      </c>
      <c r="E234" s="201" t="s">
        <v>1395</v>
      </c>
      <c r="F234" s="202" t="s">
        <v>1396</v>
      </c>
      <c r="G234" s="203" t="s">
        <v>325</v>
      </c>
      <c r="H234" s="204">
        <v>63.155</v>
      </c>
      <c r="I234" s="205"/>
      <c r="J234" s="206">
        <f>ROUND(I234*H234,2)</f>
        <v>0</v>
      </c>
      <c r="K234" s="207"/>
      <c r="L234" s="38"/>
      <c r="M234" s="208" t="s">
        <v>1</v>
      </c>
      <c r="N234" s="209" t="s">
        <v>38</v>
      </c>
      <c r="O234" s="8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12" t="s">
        <v>157</v>
      </c>
      <c r="AT234" s="212" t="s">
        <v>153</v>
      </c>
      <c r="AU234" s="212" t="s">
        <v>73</v>
      </c>
      <c r="AY234" s="11" t="s">
        <v>158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1" t="s">
        <v>81</v>
      </c>
      <c r="BK234" s="213">
        <f>ROUND(I234*H234,2)</f>
        <v>0</v>
      </c>
      <c r="BL234" s="11" t="s">
        <v>157</v>
      </c>
      <c r="BM234" s="212" t="s">
        <v>605</v>
      </c>
    </row>
    <row r="235" spans="1:65" s="2" customFormat="1" ht="16.5" customHeight="1">
      <c r="A235" s="32"/>
      <c r="B235" s="33"/>
      <c r="C235" s="200" t="s">
        <v>73</v>
      </c>
      <c r="D235" s="200" t="s">
        <v>153</v>
      </c>
      <c r="E235" s="201" t="s">
        <v>1397</v>
      </c>
      <c r="F235" s="202" t="s">
        <v>1398</v>
      </c>
      <c r="G235" s="203" t="s">
        <v>1</v>
      </c>
      <c r="H235" s="204">
        <v>0</v>
      </c>
      <c r="I235" s="205"/>
      <c r="J235" s="206">
        <f>ROUND(I235*H235,2)</f>
        <v>0</v>
      </c>
      <c r="K235" s="207"/>
      <c r="L235" s="38"/>
      <c r="M235" s="208" t="s">
        <v>1</v>
      </c>
      <c r="N235" s="209" t="s">
        <v>38</v>
      </c>
      <c r="O235" s="8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2" t="s">
        <v>157</v>
      </c>
      <c r="AT235" s="212" t="s">
        <v>153</v>
      </c>
      <c r="AU235" s="212" t="s">
        <v>73</v>
      </c>
      <c r="AY235" s="11" t="s">
        <v>158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1" t="s">
        <v>81</v>
      </c>
      <c r="BK235" s="213">
        <f>ROUND(I235*H235,2)</f>
        <v>0</v>
      </c>
      <c r="BL235" s="11" t="s">
        <v>157</v>
      </c>
      <c r="BM235" s="212" t="s">
        <v>608</v>
      </c>
    </row>
    <row r="236" spans="1:65" s="2" customFormat="1" ht="16.5" customHeight="1">
      <c r="A236" s="32"/>
      <c r="B236" s="33"/>
      <c r="C236" s="200" t="s">
        <v>73</v>
      </c>
      <c r="D236" s="200" t="s">
        <v>153</v>
      </c>
      <c r="E236" s="201" t="s">
        <v>1399</v>
      </c>
      <c r="F236" s="202" t="s">
        <v>1400</v>
      </c>
      <c r="G236" s="203" t="s">
        <v>1</v>
      </c>
      <c r="H236" s="204">
        <v>0</v>
      </c>
      <c r="I236" s="205"/>
      <c r="J236" s="206">
        <f>ROUND(I236*H236,2)</f>
        <v>0</v>
      </c>
      <c r="K236" s="207"/>
      <c r="L236" s="38"/>
      <c r="M236" s="208" t="s">
        <v>1</v>
      </c>
      <c r="N236" s="209" t="s">
        <v>38</v>
      </c>
      <c r="O236" s="8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157</v>
      </c>
      <c r="AT236" s="212" t="s">
        <v>153</v>
      </c>
      <c r="AU236" s="212" t="s">
        <v>73</v>
      </c>
      <c r="AY236" s="11" t="s">
        <v>158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1" t="s">
        <v>81</v>
      </c>
      <c r="BK236" s="213">
        <f>ROUND(I236*H236,2)</f>
        <v>0</v>
      </c>
      <c r="BL236" s="11" t="s">
        <v>157</v>
      </c>
      <c r="BM236" s="212" t="s">
        <v>612</v>
      </c>
    </row>
    <row r="237" spans="1:65" s="2" customFormat="1" ht="24" customHeight="1">
      <c r="A237" s="32"/>
      <c r="B237" s="33"/>
      <c r="C237" s="200" t="s">
        <v>596</v>
      </c>
      <c r="D237" s="200" t="s">
        <v>153</v>
      </c>
      <c r="E237" s="201" t="s">
        <v>1401</v>
      </c>
      <c r="F237" s="202" t="s">
        <v>1402</v>
      </c>
      <c r="G237" s="203" t="s">
        <v>312</v>
      </c>
      <c r="H237" s="204">
        <v>27.752</v>
      </c>
      <c r="I237" s="205"/>
      <c r="J237" s="206">
        <f>ROUND(I237*H237,2)</f>
        <v>0</v>
      </c>
      <c r="K237" s="207"/>
      <c r="L237" s="38"/>
      <c r="M237" s="208" t="s">
        <v>1</v>
      </c>
      <c r="N237" s="209" t="s">
        <v>38</v>
      </c>
      <c r="O237" s="85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12" t="s">
        <v>157</v>
      </c>
      <c r="AT237" s="212" t="s">
        <v>153</v>
      </c>
      <c r="AU237" s="212" t="s">
        <v>73</v>
      </c>
      <c r="AY237" s="11" t="s">
        <v>158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1" t="s">
        <v>81</v>
      </c>
      <c r="BK237" s="213">
        <f>ROUND(I237*H237,2)</f>
        <v>0</v>
      </c>
      <c r="BL237" s="11" t="s">
        <v>157</v>
      </c>
      <c r="BM237" s="212" t="s">
        <v>615</v>
      </c>
    </row>
    <row r="238" spans="1:65" s="2" customFormat="1" ht="24" customHeight="1">
      <c r="A238" s="32"/>
      <c r="B238" s="33"/>
      <c r="C238" s="200" t="s">
        <v>73</v>
      </c>
      <c r="D238" s="200" t="s">
        <v>153</v>
      </c>
      <c r="E238" s="201" t="s">
        <v>1700</v>
      </c>
      <c r="F238" s="202" t="s">
        <v>1701</v>
      </c>
      <c r="G238" s="203" t="s">
        <v>1</v>
      </c>
      <c r="H238" s="204">
        <v>27.752</v>
      </c>
      <c r="I238" s="205"/>
      <c r="J238" s="206">
        <f>ROUND(I238*H238,2)</f>
        <v>0</v>
      </c>
      <c r="K238" s="207"/>
      <c r="L238" s="38"/>
      <c r="M238" s="214" t="s">
        <v>1</v>
      </c>
      <c r="N238" s="215" t="s">
        <v>38</v>
      </c>
      <c r="O238" s="216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12" t="s">
        <v>157</v>
      </c>
      <c r="AT238" s="212" t="s">
        <v>153</v>
      </c>
      <c r="AU238" s="212" t="s">
        <v>73</v>
      </c>
      <c r="AY238" s="11" t="s">
        <v>158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1" t="s">
        <v>81</v>
      </c>
      <c r="BK238" s="213">
        <f>ROUND(I238*H238,2)</f>
        <v>0</v>
      </c>
      <c r="BL238" s="11" t="s">
        <v>157</v>
      </c>
      <c r="BM238" s="212" t="s">
        <v>619</v>
      </c>
    </row>
    <row r="239" spans="1:31" s="2" customFormat="1" ht="6.95" customHeight="1">
      <c r="A239" s="32"/>
      <c r="B239" s="60"/>
      <c r="C239" s="61"/>
      <c r="D239" s="61"/>
      <c r="E239" s="61"/>
      <c r="F239" s="61"/>
      <c r="G239" s="61"/>
      <c r="H239" s="61"/>
      <c r="I239" s="177"/>
      <c r="J239" s="61"/>
      <c r="K239" s="61"/>
      <c r="L239" s="38"/>
      <c r="M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</row>
  </sheetData>
  <sheetProtection password="CC35" sheet="1" objects="1" scenarios="1" formatColumns="0" formatRows="0" autoFilter="0"/>
  <autoFilter ref="C115:K238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119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1722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ROUND((SUM(BE116:BE236)),2)</f>
        <v>0</v>
      </c>
      <c r="G33" s="32"/>
      <c r="H33" s="32"/>
      <c r="I33" s="156">
        <v>0.21</v>
      </c>
      <c r="J33" s="155">
        <f>ROUND(((SUM(BE116:BE236))*I33),2)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ROUND((SUM(BF116:BF236)),2)</f>
        <v>0</v>
      </c>
      <c r="G34" s="32"/>
      <c r="H34" s="32"/>
      <c r="I34" s="156">
        <v>0.15</v>
      </c>
      <c r="J34" s="155">
        <f>ROUND(((SUM(BF116:BF236))*I34),2)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ROUND((SUM(BG116:BG236)),2)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ROUND((SUM(BH116:BH236)),2)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ROUND((SUM(BI116:BI236)),2)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05.7 - Propustek ev. km 86,592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05.7 - Propustek ev. km 86,592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SUM(P117:P236)</f>
        <v>0</v>
      </c>
      <c r="Q116" s="98"/>
      <c r="R116" s="197">
        <f>SUM(R117:R236)</f>
        <v>0</v>
      </c>
      <c r="S116" s="98"/>
      <c r="T116" s="198">
        <f>SUM(T117:T236)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SUM(BK117:BK236)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1202</v>
      </c>
      <c r="F117" s="202" t="s">
        <v>1203</v>
      </c>
      <c r="G117" s="203" t="s">
        <v>312</v>
      </c>
      <c r="H117" s="204">
        <v>145.6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1723</v>
      </c>
      <c r="F118" s="202" t="s">
        <v>1724</v>
      </c>
      <c r="G118" s="203" t="s">
        <v>1</v>
      </c>
      <c r="H118" s="204">
        <v>145.6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83</v>
      </c>
      <c r="D119" s="200" t="s">
        <v>153</v>
      </c>
      <c r="E119" s="201" t="s">
        <v>1205</v>
      </c>
      <c r="F119" s="202" t="s">
        <v>1206</v>
      </c>
      <c r="G119" s="203" t="s">
        <v>312</v>
      </c>
      <c r="H119" s="204">
        <v>145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24" customHeight="1">
      <c r="A120" s="32"/>
      <c r="B120" s="33"/>
      <c r="C120" s="200" t="s">
        <v>161</v>
      </c>
      <c r="D120" s="200" t="s">
        <v>153</v>
      </c>
      <c r="E120" s="201" t="s">
        <v>1207</v>
      </c>
      <c r="F120" s="202" t="s">
        <v>1208</v>
      </c>
      <c r="G120" s="203" t="s">
        <v>312</v>
      </c>
      <c r="H120" s="204">
        <v>8.1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00" t="s">
        <v>73</v>
      </c>
      <c r="D121" s="200" t="s">
        <v>153</v>
      </c>
      <c r="E121" s="201" t="s">
        <v>1725</v>
      </c>
      <c r="F121" s="202" t="s">
        <v>1726</v>
      </c>
      <c r="G121" s="203" t="s">
        <v>1</v>
      </c>
      <c r="H121" s="204">
        <v>8.1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24" customHeight="1">
      <c r="A122" s="32"/>
      <c r="B122" s="33"/>
      <c r="C122" s="200" t="s">
        <v>157</v>
      </c>
      <c r="D122" s="200" t="s">
        <v>153</v>
      </c>
      <c r="E122" s="201" t="s">
        <v>1210</v>
      </c>
      <c r="F122" s="202" t="s">
        <v>1211</v>
      </c>
      <c r="G122" s="203" t="s">
        <v>312</v>
      </c>
      <c r="H122" s="204">
        <v>8.1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73</v>
      </c>
      <c r="D123" s="200" t="s">
        <v>153</v>
      </c>
      <c r="E123" s="201" t="s">
        <v>1725</v>
      </c>
      <c r="F123" s="202" t="s">
        <v>1726</v>
      </c>
      <c r="G123" s="203" t="s">
        <v>1</v>
      </c>
      <c r="H123" s="204">
        <v>8.1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24" customHeight="1">
      <c r="A124" s="32"/>
      <c r="B124" s="33"/>
      <c r="C124" s="200" t="s">
        <v>169</v>
      </c>
      <c r="D124" s="200" t="s">
        <v>153</v>
      </c>
      <c r="E124" s="201" t="s">
        <v>1214</v>
      </c>
      <c r="F124" s="202" t="s">
        <v>1215</v>
      </c>
      <c r="G124" s="203" t="s">
        <v>175</v>
      </c>
      <c r="H124" s="204">
        <v>96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16.5" customHeight="1">
      <c r="A125" s="32"/>
      <c r="B125" s="33"/>
      <c r="C125" s="200" t="s">
        <v>73</v>
      </c>
      <c r="D125" s="200" t="s">
        <v>153</v>
      </c>
      <c r="E125" s="201" t="s">
        <v>1727</v>
      </c>
      <c r="F125" s="202" t="s">
        <v>1728</v>
      </c>
      <c r="G125" s="203" t="s">
        <v>1</v>
      </c>
      <c r="H125" s="204">
        <v>96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24" customHeight="1">
      <c r="A126" s="32"/>
      <c r="B126" s="33"/>
      <c r="C126" s="200" t="s">
        <v>165</v>
      </c>
      <c r="D126" s="200" t="s">
        <v>153</v>
      </c>
      <c r="E126" s="201" t="s">
        <v>1217</v>
      </c>
      <c r="F126" s="202" t="s">
        <v>1218</v>
      </c>
      <c r="G126" s="203" t="s">
        <v>1219</v>
      </c>
      <c r="H126" s="204">
        <v>4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177</v>
      </c>
      <c r="D127" s="200" t="s">
        <v>153</v>
      </c>
      <c r="E127" s="201" t="s">
        <v>1220</v>
      </c>
      <c r="F127" s="202" t="s">
        <v>1221</v>
      </c>
      <c r="G127" s="203" t="s">
        <v>281</v>
      </c>
      <c r="H127" s="204">
        <v>30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24" customHeight="1">
      <c r="A128" s="32"/>
      <c r="B128" s="33"/>
      <c r="C128" s="200" t="s">
        <v>168</v>
      </c>
      <c r="D128" s="200" t="s">
        <v>153</v>
      </c>
      <c r="E128" s="201" t="s">
        <v>1222</v>
      </c>
      <c r="F128" s="202" t="s">
        <v>1223</v>
      </c>
      <c r="G128" s="203" t="s">
        <v>303</v>
      </c>
      <c r="H128" s="204">
        <v>12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24" customHeight="1">
      <c r="A129" s="32"/>
      <c r="B129" s="33"/>
      <c r="C129" s="200" t="s">
        <v>73</v>
      </c>
      <c r="D129" s="200" t="s">
        <v>153</v>
      </c>
      <c r="E129" s="201" t="s">
        <v>1729</v>
      </c>
      <c r="F129" s="202" t="s">
        <v>1730</v>
      </c>
      <c r="G129" s="203" t="s">
        <v>1</v>
      </c>
      <c r="H129" s="204">
        <v>12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24" customHeight="1">
      <c r="A130" s="32"/>
      <c r="B130" s="33"/>
      <c r="C130" s="200" t="s">
        <v>182</v>
      </c>
      <c r="D130" s="200" t="s">
        <v>153</v>
      </c>
      <c r="E130" s="201" t="s">
        <v>1225</v>
      </c>
      <c r="F130" s="202" t="s">
        <v>1226</v>
      </c>
      <c r="G130" s="203" t="s">
        <v>303</v>
      </c>
      <c r="H130" s="204">
        <v>12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172</v>
      </c>
      <c r="D131" s="200" t="s">
        <v>153</v>
      </c>
      <c r="E131" s="201" t="s">
        <v>1414</v>
      </c>
      <c r="F131" s="202" t="s">
        <v>1415</v>
      </c>
      <c r="G131" s="203" t="s">
        <v>325</v>
      </c>
      <c r="H131" s="204">
        <v>24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16.5" customHeight="1">
      <c r="A132" s="32"/>
      <c r="B132" s="33"/>
      <c r="C132" s="200" t="s">
        <v>73</v>
      </c>
      <c r="D132" s="200" t="s">
        <v>153</v>
      </c>
      <c r="E132" s="201" t="s">
        <v>1731</v>
      </c>
      <c r="F132" s="202" t="s">
        <v>1732</v>
      </c>
      <c r="G132" s="203" t="s">
        <v>1</v>
      </c>
      <c r="H132" s="204">
        <v>24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24" customHeight="1">
      <c r="A133" s="32"/>
      <c r="B133" s="33"/>
      <c r="C133" s="200" t="s">
        <v>187</v>
      </c>
      <c r="D133" s="200" t="s">
        <v>153</v>
      </c>
      <c r="E133" s="201" t="s">
        <v>1230</v>
      </c>
      <c r="F133" s="202" t="s">
        <v>1231</v>
      </c>
      <c r="G133" s="203" t="s">
        <v>303</v>
      </c>
      <c r="H133" s="204">
        <v>12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24" customHeight="1">
      <c r="A134" s="32"/>
      <c r="B134" s="33"/>
      <c r="C134" s="200" t="s">
        <v>176</v>
      </c>
      <c r="D134" s="200" t="s">
        <v>153</v>
      </c>
      <c r="E134" s="201" t="s">
        <v>1232</v>
      </c>
      <c r="F134" s="202" t="s">
        <v>1233</v>
      </c>
      <c r="G134" s="203" t="s">
        <v>303</v>
      </c>
      <c r="H134" s="204">
        <v>48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16.5" customHeight="1">
      <c r="A135" s="32"/>
      <c r="B135" s="33"/>
      <c r="C135" s="200" t="s">
        <v>73</v>
      </c>
      <c r="D135" s="200" t="s">
        <v>153</v>
      </c>
      <c r="E135" s="201" t="s">
        <v>1733</v>
      </c>
      <c r="F135" s="202" t="s">
        <v>1734</v>
      </c>
      <c r="G135" s="203" t="s">
        <v>1</v>
      </c>
      <c r="H135" s="204">
        <v>48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192</v>
      </c>
      <c r="D136" s="200" t="s">
        <v>153</v>
      </c>
      <c r="E136" s="201" t="s">
        <v>1235</v>
      </c>
      <c r="F136" s="202" t="s">
        <v>1236</v>
      </c>
      <c r="G136" s="203" t="s">
        <v>303</v>
      </c>
      <c r="H136" s="204">
        <v>12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16.5" customHeight="1">
      <c r="A137" s="32"/>
      <c r="B137" s="33"/>
      <c r="C137" s="200" t="s">
        <v>178</v>
      </c>
      <c r="D137" s="200" t="s">
        <v>153</v>
      </c>
      <c r="E137" s="201" t="s">
        <v>1237</v>
      </c>
      <c r="F137" s="202" t="s">
        <v>1238</v>
      </c>
      <c r="G137" s="203" t="s">
        <v>303</v>
      </c>
      <c r="H137" s="204">
        <v>24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73</v>
      </c>
      <c r="D138" s="200" t="s">
        <v>153</v>
      </c>
      <c r="E138" s="201" t="s">
        <v>1731</v>
      </c>
      <c r="F138" s="202" t="s">
        <v>1732</v>
      </c>
      <c r="G138" s="203" t="s">
        <v>1</v>
      </c>
      <c r="H138" s="204">
        <v>24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8</v>
      </c>
      <c r="D139" s="200" t="s">
        <v>153</v>
      </c>
      <c r="E139" s="201" t="s">
        <v>1506</v>
      </c>
      <c r="F139" s="202" t="s">
        <v>1507</v>
      </c>
      <c r="G139" s="203" t="s">
        <v>312</v>
      </c>
      <c r="H139" s="204">
        <v>7.02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73</v>
      </c>
      <c r="D140" s="200" t="s">
        <v>153</v>
      </c>
      <c r="E140" s="201" t="s">
        <v>1735</v>
      </c>
      <c r="F140" s="202" t="s">
        <v>1736</v>
      </c>
      <c r="G140" s="203" t="s">
        <v>1</v>
      </c>
      <c r="H140" s="204">
        <v>7.02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16.5" customHeight="1">
      <c r="A141" s="32"/>
      <c r="B141" s="33"/>
      <c r="C141" s="200" t="s">
        <v>181</v>
      </c>
      <c r="D141" s="200" t="s">
        <v>153</v>
      </c>
      <c r="E141" s="201" t="s">
        <v>1239</v>
      </c>
      <c r="F141" s="202" t="s">
        <v>1240</v>
      </c>
      <c r="G141" s="203" t="s">
        <v>303</v>
      </c>
      <c r="H141" s="204">
        <v>12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24" customHeight="1">
      <c r="A142" s="32"/>
      <c r="B142" s="33"/>
      <c r="C142" s="200" t="s">
        <v>203</v>
      </c>
      <c r="D142" s="200" t="s">
        <v>153</v>
      </c>
      <c r="E142" s="201" t="s">
        <v>1241</v>
      </c>
      <c r="F142" s="202" t="s">
        <v>1242</v>
      </c>
      <c r="G142" s="203" t="s">
        <v>303</v>
      </c>
      <c r="H142" s="204">
        <v>6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16.5" customHeight="1">
      <c r="A143" s="32"/>
      <c r="B143" s="33"/>
      <c r="C143" s="200" t="s">
        <v>73</v>
      </c>
      <c r="D143" s="200" t="s">
        <v>153</v>
      </c>
      <c r="E143" s="201" t="s">
        <v>1191</v>
      </c>
      <c r="F143" s="202" t="s">
        <v>1691</v>
      </c>
      <c r="G143" s="203" t="s">
        <v>1</v>
      </c>
      <c r="H143" s="204">
        <v>6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183</v>
      </c>
      <c r="D144" s="200" t="s">
        <v>153</v>
      </c>
      <c r="E144" s="201" t="s">
        <v>1243</v>
      </c>
      <c r="F144" s="202" t="s">
        <v>1244</v>
      </c>
      <c r="G144" s="203" t="s">
        <v>325</v>
      </c>
      <c r="H144" s="204">
        <v>12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16.5" customHeight="1">
      <c r="A145" s="32"/>
      <c r="B145" s="33"/>
      <c r="C145" s="200" t="s">
        <v>73</v>
      </c>
      <c r="D145" s="200" t="s">
        <v>153</v>
      </c>
      <c r="E145" s="201" t="s">
        <v>1193</v>
      </c>
      <c r="F145" s="202" t="s">
        <v>1692</v>
      </c>
      <c r="G145" s="203" t="s">
        <v>1</v>
      </c>
      <c r="H145" s="204">
        <v>12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24" customHeight="1">
      <c r="A146" s="32"/>
      <c r="B146" s="33"/>
      <c r="C146" s="200" t="s">
        <v>206</v>
      </c>
      <c r="D146" s="200" t="s">
        <v>153</v>
      </c>
      <c r="E146" s="201" t="s">
        <v>1246</v>
      </c>
      <c r="F146" s="202" t="s">
        <v>1247</v>
      </c>
      <c r="G146" s="203" t="s">
        <v>312</v>
      </c>
      <c r="H146" s="204">
        <v>112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73</v>
      </c>
      <c r="D147" s="200" t="s">
        <v>153</v>
      </c>
      <c r="E147" s="201" t="s">
        <v>1737</v>
      </c>
      <c r="F147" s="202" t="s">
        <v>1738</v>
      </c>
      <c r="G147" s="203" t="s">
        <v>1</v>
      </c>
      <c r="H147" s="204">
        <v>112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16.5" customHeight="1">
      <c r="A148" s="32"/>
      <c r="B148" s="33"/>
      <c r="C148" s="200" t="s">
        <v>186</v>
      </c>
      <c r="D148" s="200" t="s">
        <v>153</v>
      </c>
      <c r="E148" s="201" t="s">
        <v>1249</v>
      </c>
      <c r="F148" s="202" t="s">
        <v>1250</v>
      </c>
      <c r="G148" s="203" t="s">
        <v>1251</v>
      </c>
      <c r="H148" s="204">
        <v>3.92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16.5" customHeight="1">
      <c r="A149" s="32"/>
      <c r="B149" s="33"/>
      <c r="C149" s="200" t="s">
        <v>73</v>
      </c>
      <c r="D149" s="200" t="s">
        <v>153</v>
      </c>
      <c r="E149" s="201" t="s">
        <v>1739</v>
      </c>
      <c r="F149" s="202" t="s">
        <v>1740</v>
      </c>
      <c r="G149" s="203" t="s">
        <v>1</v>
      </c>
      <c r="H149" s="204">
        <v>3.92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</v>
      </c>
      <c r="D150" s="200" t="s">
        <v>153</v>
      </c>
      <c r="E150" s="201" t="s">
        <v>1253</v>
      </c>
      <c r="F150" s="202" t="s">
        <v>1254</v>
      </c>
      <c r="G150" s="203" t="s">
        <v>312</v>
      </c>
      <c r="H150" s="204">
        <v>160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24" customHeight="1">
      <c r="A151" s="32"/>
      <c r="B151" s="33"/>
      <c r="C151" s="200" t="s">
        <v>190</v>
      </c>
      <c r="D151" s="200" t="s">
        <v>153</v>
      </c>
      <c r="E151" s="201" t="s">
        <v>1255</v>
      </c>
      <c r="F151" s="202" t="s">
        <v>1256</v>
      </c>
      <c r="G151" s="203" t="s">
        <v>312</v>
      </c>
      <c r="H151" s="204">
        <v>112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16.5" customHeight="1">
      <c r="A152" s="32"/>
      <c r="B152" s="33"/>
      <c r="C152" s="200" t="s">
        <v>213</v>
      </c>
      <c r="D152" s="200" t="s">
        <v>153</v>
      </c>
      <c r="E152" s="201" t="s">
        <v>1257</v>
      </c>
      <c r="F152" s="202" t="s">
        <v>1258</v>
      </c>
      <c r="G152" s="203" t="s">
        <v>325</v>
      </c>
      <c r="H152" s="204">
        <v>30.24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73</v>
      </c>
      <c r="D153" s="200" t="s">
        <v>153</v>
      </c>
      <c r="E153" s="201" t="s">
        <v>1741</v>
      </c>
      <c r="F153" s="202" t="s">
        <v>1742</v>
      </c>
      <c r="G153" s="203" t="s">
        <v>1</v>
      </c>
      <c r="H153" s="204">
        <v>30.24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16.5" customHeight="1">
      <c r="A154" s="32"/>
      <c r="B154" s="33"/>
      <c r="C154" s="200" t="s">
        <v>73</v>
      </c>
      <c r="D154" s="200" t="s">
        <v>153</v>
      </c>
      <c r="E154" s="201" t="s">
        <v>83</v>
      </c>
      <c r="F154" s="202" t="s">
        <v>1260</v>
      </c>
      <c r="G154" s="203" t="s">
        <v>1</v>
      </c>
      <c r="H154" s="204">
        <v>0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191</v>
      </c>
      <c r="D155" s="200" t="s">
        <v>153</v>
      </c>
      <c r="E155" s="201" t="s">
        <v>1515</v>
      </c>
      <c r="F155" s="202" t="s">
        <v>1516</v>
      </c>
      <c r="G155" s="203" t="s">
        <v>303</v>
      </c>
      <c r="H155" s="204">
        <v>1.627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24" customHeight="1">
      <c r="A156" s="32"/>
      <c r="B156" s="33"/>
      <c r="C156" s="200" t="s">
        <v>73</v>
      </c>
      <c r="D156" s="200" t="s">
        <v>153</v>
      </c>
      <c r="E156" s="201" t="s">
        <v>1743</v>
      </c>
      <c r="F156" s="202" t="s">
        <v>1744</v>
      </c>
      <c r="G156" s="203" t="s">
        <v>1</v>
      </c>
      <c r="H156" s="204">
        <v>1.627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24" customHeight="1">
      <c r="A157" s="32"/>
      <c r="B157" s="33"/>
      <c r="C157" s="200" t="s">
        <v>220</v>
      </c>
      <c r="D157" s="200" t="s">
        <v>153</v>
      </c>
      <c r="E157" s="201" t="s">
        <v>1264</v>
      </c>
      <c r="F157" s="202" t="s">
        <v>1265</v>
      </c>
      <c r="G157" s="203" t="s">
        <v>312</v>
      </c>
      <c r="H157" s="204">
        <v>13.37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24" customHeight="1">
      <c r="A158" s="32"/>
      <c r="B158" s="33"/>
      <c r="C158" s="200" t="s">
        <v>73</v>
      </c>
      <c r="D158" s="200" t="s">
        <v>153</v>
      </c>
      <c r="E158" s="201" t="s">
        <v>1745</v>
      </c>
      <c r="F158" s="202" t="s">
        <v>1746</v>
      </c>
      <c r="G158" s="203" t="s">
        <v>1</v>
      </c>
      <c r="H158" s="204">
        <v>13.37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16.5" customHeight="1">
      <c r="A159" s="32"/>
      <c r="B159" s="33"/>
      <c r="C159" s="200" t="s">
        <v>193</v>
      </c>
      <c r="D159" s="200" t="s">
        <v>153</v>
      </c>
      <c r="E159" s="201" t="s">
        <v>1267</v>
      </c>
      <c r="F159" s="202" t="s">
        <v>1268</v>
      </c>
      <c r="G159" s="203" t="s">
        <v>312</v>
      </c>
      <c r="H159" s="204">
        <v>13.37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24" customHeight="1">
      <c r="A160" s="32"/>
      <c r="B160" s="33"/>
      <c r="C160" s="200" t="s">
        <v>73</v>
      </c>
      <c r="D160" s="200" t="s">
        <v>153</v>
      </c>
      <c r="E160" s="201" t="s">
        <v>1745</v>
      </c>
      <c r="F160" s="202" t="s">
        <v>1746</v>
      </c>
      <c r="G160" s="203" t="s">
        <v>1</v>
      </c>
      <c r="H160" s="204">
        <v>13.37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227</v>
      </c>
      <c r="D161" s="200" t="s">
        <v>153</v>
      </c>
      <c r="E161" s="201" t="s">
        <v>1269</v>
      </c>
      <c r="F161" s="202" t="s">
        <v>1270</v>
      </c>
      <c r="G161" s="203" t="s">
        <v>325</v>
      </c>
      <c r="H161" s="204">
        <v>0.163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16.5" customHeight="1">
      <c r="A162" s="32"/>
      <c r="B162" s="33"/>
      <c r="C162" s="200" t="s">
        <v>73</v>
      </c>
      <c r="D162" s="200" t="s">
        <v>153</v>
      </c>
      <c r="E162" s="201" t="s">
        <v>1747</v>
      </c>
      <c r="F162" s="202" t="s">
        <v>1748</v>
      </c>
      <c r="G162" s="203" t="s">
        <v>1</v>
      </c>
      <c r="H162" s="204">
        <v>0.163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16.5" customHeight="1">
      <c r="A163" s="32"/>
      <c r="B163" s="33"/>
      <c r="C163" s="200" t="s">
        <v>73</v>
      </c>
      <c r="D163" s="200" t="s">
        <v>153</v>
      </c>
      <c r="E163" s="201" t="s">
        <v>157</v>
      </c>
      <c r="F163" s="202" t="s">
        <v>1278</v>
      </c>
      <c r="G163" s="203" t="s">
        <v>1</v>
      </c>
      <c r="H163" s="204">
        <v>0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24" customHeight="1">
      <c r="A164" s="32"/>
      <c r="B164" s="33"/>
      <c r="C164" s="200" t="s">
        <v>196</v>
      </c>
      <c r="D164" s="200" t="s">
        <v>153</v>
      </c>
      <c r="E164" s="201" t="s">
        <v>1279</v>
      </c>
      <c r="F164" s="202" t="s">
        <v>1280</v>
      </c>
      <c r="G164" s="203" t="s">
        <v>312</v>
      </c>
      <c r="H164" s="204">
        <v>6.565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16.5" customHeight="1">
      <c r="A165" s="32"/>
      <c r="B165" s="33"/>
      <c r="C165" s="200" t="s">
        <v>73</v>
      </c>
      <c r="D165" s="200" t="s">
        <v>153</v>
      </c>
      <c r="E165" s="201" t="s">
        <v>1749</v>
      </c>
      <c r="F165" s="202" t="s">
        <v>1750</v>
      </c>
      <c r="G165" s="203" t="s">
        <v>1</v>
      </c>
      <c r="H165" s="204">
        <v>6.565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24" customHeight="1">
      <c r="A166" s="32"/>
      <c r="B166" s="33"/>
      <c r="C166" s="200" t="s">
        <v>234</v>
      </c>
      <c r="D166" s="200" t="s">
        <v>153</v>
      </c>
      <c r="E166" s="201" t="s">
        <v>1281</v>
      </c>
      <c r="F166" s="202" t="s">
        <v>1282</v>
      </c>
      <c r="G166" s="203" t="s">
        <v>312</v>
      </c>
      <c r="H166" s="204">
        <v>6.565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16.5" customHeight="1">
      <c r="A167" s="32"/>
      <c r="B167" s="33"/>
      <c r="C167" s="200" t="s">
        <v>73</v>
      </c>
      <c r="D167" s="200" t="s">
        <v>153</v>
      </c>
      <c r="E167" s="201" t="s">
        <v>1749</v>
      </c>
      <c r="F167" s="202" t="s">
        <v>1750</v>
      </c>
      <c r="G167" s="203" t="s">
        <v>1</v>
      </c>
      <c r="H167" s="204">
        <v>6.565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16.5" customHeight="1">
      <c r="A168" s="32"/>
      <c r="B168" s="33"/>
      <c r="C168" s="200" t="s">
        <v>73</v>
      </c>
      <c r="D168" s="200" t="s">
        <v>153</v>
      </c>
      <c r="E168" s="201" t="s">
        <v>165</v>
      </c>
      <c r="F168" s="202" t="s">
        <v>1596</v>
      </c>
      <c r="G168" s="203" t="s">
        <v>1</v>
      </c>
      <c r="H168" s="204">
        <v>0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24" customHeight="1">
      <c r="A169" s="32"/>
      <c r="B169" s="33"/>
      <c r="C169" s="200" t="s">
        <v>199</v>
      </c>
      <c r="D169" s="200" t="s">
        <v>153</v>
      </c>
      <c r="E169" s="201" t="s">
        <v>1597</v>
      </c>
      <c r="F169" s="202" t="s">
        <v>1598</v>
      </c>
      <c r="G169" s="203" t="s">
        <v>281</v>
      </c>
      <c r="H169" s="204">
        <v>3.768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16.5" customHeight="1">
      <c r="A170" s="32"/>
      <c r="B170" s="33"/>
      <c r="C170" s="200" t="s">
        <v>73</v>
      </c>
      <c r="D170" s="200" t="s">
        <v>153</v>
      </c>
      <c r="E170" s="201" t="s">
        <v>1751</v>
      </c>
      <c r="F170" s="202" t="s">
        <v>1752</v>
      </c>
      <c r="G170" s="203" t="s">
        <v>1</v>
      </c>
      <c r="H170" s="204">
        <v>3.768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00" t="s">
        <v>73</v>
      </c>
      <c r="D171" s="200" t="s">
        <v>153</v>
      </c>
      <c r="E171" s="201" t="s">
        <v>182</v>
      </c>
      <c r="F171" s="202" t="s">
        <v>1283</v>
      </c>
      <c r="G171" s="203" t="s">
        <v>1</v>
      </c>
      <c r="H171" s="204">
        <v>0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24" customHeight="1">
      <c r="A172" s="32"/>
      <c r="B172" s="33"/>
      <c r="C172" s="200" t="s">
        <v>241</v>
      </c>
      <c r="D172" s="200" t="s">
        <v>153</v>
      </c>
      <c r="E172" s="201" t="s">
        <v>1284</v>
      </c>
      <c r="F172" s="202" t="s">
        <v>1285</v>
      </c>
      <c r="G172" s="203" t="s">
        <v>281</v>
      </c>
      <c r="H172" s="204">
        <v>25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16.5" customHeight="1">
      <c r="A173" s="32"/>
      <c r="B173" s="33"/>
      <c r="C173" s="200" t="s">
        <v>73</v>
      </c>
      <c r="D173" s="200" t="s">
        <v>153</v>
      </c>
      <c r="E173" s="201" t="s">
        <v>1753</v>
      </c>
      <c r="F173" s="202" t="s">
        <v>1754</v>
      </c>
      <c r="G173" s="203" t="s">
        <v>1</v>
      </c>
      <c r="H173" s="204">
        <v>25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24" customHeight="1">
      <c r="A174" s="32"/>
      <c r="B174" s="33"/>
      <c r="C174" s="200" t="s">
        <v>202</v>
      </c>
      <c r="D174" s="200" t="s">
        <v>153</v>
      </c>
      <c r="E174" s="201" t="s">
        <v>1287</v>
      </c>
      <c r="F174" s="202" t="s">
        <v>1288</v>
      </c>
      <c r="G174" s="203" t="s">
        <v>281</v>
      </c>
      <c r="H174" s="204">
        <v>6.08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24" customHeight="1">
      <c r="A175" s="32"/>
      <c r="B175" s="33"/>
      <c r="C175" s="200" t="s">
        <v>249</v>
      </c>
      <c r="D175" s="200" t="s">
        <v>153</v>
      </c>
      <c r="E175" s="201" t="s">
        <v>1289</v>
      </c>
      <c r="F175" s="202" t="s">
        <v>1290</v>
      </c>
      <c r="G175" s="203" t="s">
        <v>281</v>
      </c>
      <c r="H175" s="204">
        <v>6.08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24" customHeight="1">
      <c r="A176" s="32"/>
      <c r="B176" s="33"/>
      <c r="C176" s="200" t="s">
        <v>204</v>
      </c>
      <c r="D176" s="200" t="s">
        <v>153</v>
      </c>
      <c r="E176" s="201" t="s">
        <v>1670</v>
      </c>
      <c r="F176" s="202" t="s">
        <v>1671</v>
      </c>
      <c r="G176" s="203" t="s">
        <v>303</v>
      </c>
      <c r="H176" s="204">
        <v>1.8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24" customHeight="1">
      <c r="A177" s="32"/>
      <c r="B177" s="33"/>
      <c r="C177" s="200" t="s">
        <v>256</v>
      </c>
      <c r="D177" s="200" t="s">
        <v>153</v>
      </c>
      <c r="E177" s="201" t="s">
        <v>1291</v>
      </c>
      <c r="F177" s="202" t="s">
        <v>1292</v>
      </c>
      <c r="G177" s="203" t="s">
        <v>312</v>
      </c>
      <c r="H177" s="204">
        <v>9.47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24" customHeight="1">
      <c r="A178" s="32"/>
      <c r="B178" s="33"/>
      <c r="C178" s="200" t="s">
        <v>73</v>
      </c>
      <c r="D178" s="200" t="s">
        <v>153</v>
      </c>
      <c r="E178" s="201" t="s">
        <v>1755</v>
      </c>
      <c r="F178" s="202" t="s">
        <v>1756</v>
      </c>
      <c r="G178" s="203" t="s">
        <v>1</v>
      </c>
      <c r="H178" s="204">
        <v>9.47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24" customHeight="1">
      <c r="A179" s="32"/>
      <c r="B179" s="33"/>
      <c r="C179" s="200" t="s">
        <v>205</v>
      </c>
      <c r="D179" s="200" t="s">
        <v>153</v>
      </c>
      <c r="E179" s="201" t="s">
        <v>1298</v>
      </c>
      <c r="F179" s="202" t="s">
        <v>1299</v>
      </c>
      <c r="G179" s="203" t="s">
        <v>312</v>
      </c>
      <c r="H179" s="204">
        <v>9.47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24" customHeight="1">
      <c r="A180" s="32"/>
      <c r="B180" s="33"/>
      <c r="C180" s="200" t="s">
        <v>73</v>
      </c>
      <c r="D180" s="200" t="s">
        <v>153</v>
      </c>
      <c r="E180" s="201" t="s">
        <v>1755</v>
      </c>
      <c r="F180" s="202" t="s">
        <v>1756</v>
      </c>
      <c r="G180" s="203" t="s">
        <v>1</v>
      </c>
      <c r="H180" s="204">
        <v>9.47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16.5" customHeight="1">
      <c r="A181" s="32"/>
      <c r="B181" s="33"/>
      <c r="C181" s="200" t="s">
        <v>264</v>
      </c>
      <c r="D181" s="200" t="s">
        <v>153</v>
      </c>
      <c r="E181" s="201" t="s">
        <v>1300</v>
      </c>
      <c r="F181" s="202" t="s">
        <v>1301</v>
      </c>
      <c r="G181" s="203" t="s">
        <v>312</v>
      </c>
      <c r="H181" s="204">
        <v>11.455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16.5" customHeight="1">
      <c r="A182" s="32"/>
      <c r="B182" s="33"/>
      <c r="C182" s="200" t="s">
        <v>73</v>
      </c>
      <c r="D182" s="200" t="s">
        <v>153</v>
      </c>
      <c r="E182" s="201" t="s">
        <v>1757</v>
      </c>
      <c r="F182" s="202" t="s">
        <v>1758</v>
      </c>
      <c r="G182" s="203" t="s">
        <v>1</v>
      </c>
      <c r="H182" s="204">
        <v>11.455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24" customHeight="1">
      <c r="A183" s="32"/>
      <c r="B183" s="33"/>
      <c r="C183" s="200" t="s">
        <v>207</v>
      </c>
      <c r="D183" s="200" t="s">
        <v>153</v>
      </c>
      <c r="E183" s="201" t="s">
        <v>1303</v>
      </c>
      <c r="F183" s="202" t="s">
        <v>1304</v>
      </c>
      <c r="G183" s="203" t="s">
        <v>312</v>
      </c>
      <c r="H183" s="204">
        <v>11.455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16.5" customHeight="1">
      <c r="A184" s="32"/>
      <c r="B184" s="33"/>
      <c r="C184" s="200" t="s">
        <v>73</v>
      </c>
      <c r="D184" s="200" t="s">
        <v>153</v>
      </c>
      <c r="E184" s="201" t="s">
        <v>1757</v>
      </c>
      <c r="F184" s="202" t="s">
        <v>1758</v>
      </c>
      <c r="G184" s="203" t="s">
        <v>1</v>
      </c>
      <c r="H184" s="204">
        <v>11.455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24" customHeight="1">
      <c r="A185" s="32"/>
      <c r="B185" s="33"/>
      <c r="C185" s="200" t="s">
        <v>506</v>
      </c>
      <c r="D185" s="200" t="s">
        <v>153</v>
      </c>
      <c r="E185" s="201" t="s">
        <v>1305</v>
      </c>
      <c r="F185" s="202" t="s">
        <v>1306</v>
      </c>
      <c r="G185" s="203" t="s">
        <v>312</v>
      </c>
      <c r="H185" s="204">
        <v>11.455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16.5" customHeight="1">
      <c r="A186" s="32"/>
      <c r="B186" s="33"/>
      <c r="C186" s="200" t="s">
        <v>73</v>
      </c>
      <c r="D186" s="200" t="s">
        <v>153</v>
      </c>
      <c r="E186" s="201" t="s">
        <v>1757</v>
      </c>
      <c r="F186" s="202" t="s">
        <v>1758</v>
      </c>
      <c r="G186" s="203" t="s">
        <v>1</v>
      </c>
      <c r="H186" s="204">
        <v>11.455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24" customHeight="1">
      <c r="A187" s="32"/>
      <c r="B187" s="33"/>
      <c r="C187" s="200" t="s">
        <v>208</v>
      </c>
      <c r="D187" s="200" t="s">
        <v>153</v>
      </c>
      <c r="E187" s="201" t="s">
        <v>1307</v>
      </c>
      <c r="F187" s="202" t="s">
        <v>1308</v>
      </c>
      <c r="G187" s="203" t="s">
        <v>312</v>
      </c>
      <c r="H187" s="204">
        <v>11.455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16.5" customHeight="1">
      <c r="A188" s="32"/>
      <c r="B188" s="33"/>
      <c r="C188" s="200" t="s">
        <v>73</v>
      </c>
      <c r="D188" s="200" t="s">
        <v>153</v>
      </c>
      <c r="E188" s="201" t="s">
        <v>1757</v>
      </c>
      <c r="F188" s="202" t="s">
        <v>1758</v>
      </c>
      <c r="G188" s="203" t="s">
        <v>1</v>
      </c>
      <c r="H188" s="204">
        <v>11.455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24" customHeight="1">
      <c r="A189" s="32"/>
      <c r="B189" s="33"/>
      <c r="C189" s="200" t="s">
        <v>514</v>
      </c>
      <c r="D189" s="200" t="s">
        <v>153</v>
      </c>
      <c r="E189" s="201" t="s">
        <v>1329</v>
      </c>
      <c r="F189" s="202" t="s">
        <v>1330</v>
      </c>
      <c r="G189" s="203" t="s">
        <v>312</v>
      </c>
      <c r="H189" s="204">
        <v>6.958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36" customHeight="1">
      <c r="A190" s="32"/>
      <c r="B190" s="33"/>
      <c r="C190" s="200" t="s">
        <v>73</v>
      </c>
      <c r="D190" s="200" t="s">
        <v>153</v>
      </c>
      <c r="E190" s="201" t="s">
        <v>1759</v>
      </c>
      <c r="F190" s="202" t="s">
        <v>1760</v>
      </c>
      <c r="G190" s="203" t="s">
        <v>1</v>
      </c>
      <c r="H190" s="204">
        <v>6.958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24" customHeight="1">
      <c r="A191" s="32"/>
      <c r="B191" s="33"/>
      <c r="C191" s="200" t="s">
        <v>209</v>
      </c>
      <c r="D191" s="200" t="s">
        <v>153</v>
      </c>
      <c r="E191" s="201" t="s">
        <v>1332</v>
      </c>
      <c r="F191" s="202" t="s">
        <v>1333</v>
      </c>
      <c r="G191" s="203" t="s">
        <v>312</v>
      </c>
      <c r="H191" s="204">
        <v>6.958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36" customHeight="1">
      <c r="A192" s="32"/>
      <c r="B192" s="33"/>
      <c r="C192" s="200" t="s">
        <v>73</v>
      </c>
      <c r="D192" s="200" t="s">
        <v>153</v>
      </c>
      <c r="E192" s="201" t="s">
        <v>1759</v>
      </c>
      <c r="F192" s="202" t="s">
        <v>1760</v>
      </c>
      <c r="G192" s="203" t="s">
        <v>1</v>
      </c>
      <c r="H192" s="204">
        <v>6.958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24" customHeight="1">
      <c r="A193" s="32"/>
      <c r="B193" s="33"/>
      <c r="C193" s="200" t="s">
        <v>523</v>
      </c>
      <c r="D193" s="200" t="s">
        <v>153</v>
      </c>
      <c r="E193" s="201" t="s">
        <v>1334</v>
      </c>
      <c r="F193" s="202" t="s">
        <v>1335</v>
      </c>
      <c r="G193" s="203" t="s">
        <v>312</v>
      </c>
      <c r="H193" s="204">
        <v>6.958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36" customHeight="1">
      <c r="A194" s="32"/>
      <c r="B194" s="33"/>
      <c r="C194" s="200" t="s">
        <v>73</v>
      </c>
      <c r="D194" s="200" t="s">
        <v>153</v>
      </c>
      <c r="E194" s="201" t="s">
        <v>1759</v>
      </c>
      <c r="F194" s="202" t="s">
        <v>1760</v>
      </c>
      <c r="G194" s="203" t="s">
        <v>1</v>
      </c>
      <c r="H194" s="204">
        <v>6.958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16.5" customHeight="1">
      <c r="A195" s="32"/>
      <c r="B195" s="33"/>
      <c r="C195" s="200" t="s">
        <v>212</v>
      </c>
      <c r="D195" s="200" t="s">
        <v>153</v>
      </c>
      <c r="E195" s="201" t="s">
        <v>1336</v>
      </c>
      <c r="F195" s="202" t="s">
        <v>1337</v>
      </c>
      <c r="G195" s="203" t="s">
        <v>312</v>
      </c>
      <c r="H195" s="204">
        <v>20.925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24" customHeight="1">
      <c r="A196" s="32"/>
      <c r="B196" s="33"/>
      <c r="C196" s="200" t="s">
        <v>73</v>
      </c>
      <c r="D196" s="200" t="s">
        <v>153</v>
      </c>
      <c r="E196" s="201" t="s">
        <v>1761</v>
      </c>
      <c r="F196" s="202" t="s">
        <v>1762</v>
      </c>
      <c r="G196" s="203" t="s">
        <v>1</v>
      </c>
      <c r="H196" s="204">
        <v>20.925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24" customHeight="1">
      <c r="A197" s="32"/>
      <c r="B197" s="33"/>
      <c r="C197" s="200" t="s">
        <v>530</v>
      </c>
      <c r="D197" s="200" t="s">
        <v>153</v>
      </c>
      <c r="E197" s="201" t="s">
        <v>1338</v>
      </c>
      <c r="F197" s="202" t="s">
        <v>1339</v>
      </c>
      <c r="G197" s="203" t="s">
        <v>312</v>
      </c>
      <c r="H197" s="204">
        <v>20.925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24" customHeight="1">
      <c r="A198" s="32"/>
      <c r="B198" s="33"/>
      <c r="C198" s="200" t="s">
        <v>73</v>
      </c>
      <c r="D198" s="200" t="s">
        <v>153</v>
      </c>
      <c r="E198" s="201" t="s">
        <v>1761</v>
      </c>
      <c r="F198" s="202" t="s">
        <v>1762</v>
      </c>
      <c r="G198" s="203" t="s">
        <v>1</v>
      </c>
      <c r="H198" s="204">
        <v>20.925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24" customHeight="1">
      <c r="A199" s="32"/>
      <c r="B199" s="33"/>
      <c r="C199" s="200" t="s">
        <v>216</v>
      </c>
      <c r="D199" s="200" t="s">
        <v>153</v>
      </c>
      <c r="E199" s="201" t="s">
        <v>1340</v>
      </c>
      <c r="F199" s="202" t="s">
        <v>1341</v>
      </c>
      <c r="G199" s="203" t="s">
        <v>312</v>
      </c>
      <c r="H199" s="204">
        <v>20.925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24" customHeight="1">
      <c r="A200" s="32"/>
      <c r="B200" s="33"/>
      <c r="C200" s="200" t="s">
        <v>73</v>
      </c>
      <c r="D200" s="200" t="s">
        <v>153</v>
      </c>
      <c r="E200" s="201" t="s">
        <v>1761</v>
      </c>
      <c r="F200" s="202" t="s">
        <v>1762</v>
      </c>
      <c r="G200" s="203" t="s">
        <v>1</v>
      </c>
      <c r="H200" s="204">
        <v>20.925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24" customHeight="1">
      <c r="A201" s="32"/>
      <c r="B201" s="33"/>
      <c r="C201" s="200" t="s">
        <v>539</v>
      </c>
      <c r="D201" s="200" t="s">
        <v>153</v>
      </c>
      <c r="E201" s="201" t="s">
        <v>1342</v>
      </c>
      <c r="F201" s="202" t="s">
        <v>1343</v>
      </c>
      <c r="G201" s="203" t="s">
        <v>312</v>
      </c>
      <c r="H201" s="204">
        <v>3.479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36" customHeight="1">
      <c r="A202" s="32"/>
      <c r="B202" s="33"/>
      <c r="C202" s="200" t="s">
        <v>73</v>
      </c>
      <c r="D202" s="200" t="s">
        <v>153</v>
      </c>
      <c r="E202" s="201" t="s">
        <v>1763</v>
      </c>
      <c r="F202" s="202" t="s">
        <v>1764</v>
      </c>
      <c r="G202" s="203" t="s">
        <v>1</v>
      </c>
      <c r="H202" s="204">
        <v>3.479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24" customHeight="1">
      <c r="A203" s="32"/>
      <c r="B203" s="33"/>
      <c r="C203" s="200" t="s">
        <v>219</v>
      </c>
      <c r="D203" s="200" t="s">
        <v>153</v>
      </c>
      <c r="E203" s="201" t="s">
        <v>1345</v>
      </c>
      <c r="F203" s="202" t="s">
        <v>1346</v>
      </c>
      <c r="G203" s="203" t="s">
        <v>312</v>
      </c>
      <c r="H203" s="204">
        <v>3.479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36" customHeight="1">
      <c r="A204" s="32"/>
      <c r="B204" s="33"/>
      <c r="C204" s="200" t="s">
        <v>73</v>
      </c>
      <c r="D204" s="200" t="s">
        <v>153</v>
      </c>
      <c r="E204" s="201" t="s">
        <v>1763</v>
      </c>
      <c r="F204" s="202" t="s">
        <v>1764</v>
      </c>
      <c r="G204" s="203" t="s">
        <v>1</v>
      </c>
      <c r="H204" s="204">
        <v>3.479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24" customHeight="1">
      <c r="A205" s="32"/>
      <c r="B205" s="33"/>
      <c r="C205" s="200" t="s">
        <v>550</v>
      </c>
      <c r="D205" s="200" t="s">
        <v>153</v>
      </c>
      <c r="E205" s="201" t="s">
        <v>1347</v>
      </c>
      <c r="F205" s="202" t="s">
        <v>1348</v>
      </c>
      <c r="G205" s="203" t="s">
        <v>312</v>
      </c>
      <c r="H205" s="204">
        <v>3.479</v>
      </c>
      <c r="I205" s="205"/>
      <c r="J205" s="206">
        <f>ROUND(I205*H205,2)</f>
        <v>0</v>
      </c>
      <c r="K205" s="207"/>
      <c r="L205" s="38"/>
      <c r="M205" s="208" t="s">
        <v>1</v>
      </c>
      <c r="N205" s="209" t="s">
        <v>38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65" s="2" customFormat="1" ht="36" customHeight="1">
      <c r="A206" s="32"/>
      <c r="B206" s="33"/>
      <c r="C206" s="200" t="s">
        <v>73</v>
      </c>
      <c r="D206" s="200" t="s">
        <v>153</v>
      </c>
      <c r="E206" s="201" t="s">
        <v>1763</v>
      </c>
      <c r="F206" s="202" t="s">
        <v>1764</v>
      </c>
      <c r="G206" s="203" t="s">
        <v>1</v>
      </c>
      <c r="H206" s="204">
        <v>3.479</v>
      </c>
      <c r="I206" s="205"/>
      <c r="J206" s="206">
        <f>ROUND(I206*H206,2)</f>
        <v>0</v>
      </c>
      <c r="K206" s="207"/>
      <c r="L206" s="38"/>
      <c r="M206" s="208" t="s">
        <v>1</v>
      </c>
      <c r="N206" s="209" t="s">
        <v>38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157</v>
      </c>
      <c r="AT206" s="212" t="s">
        <v>153</v>
      </c>
      <c r="AU206" s="212" t="s">
        <v>73</v>
      </c>
      <c r="AY206" s="11" t="s">
        <v>158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1" t="s">
        <v>81</v>
      </c>
      <c r="BK206" s="213">
        <f>ROUND(I206*H206,2)</f>
        <v>0</v>
      </c>
      <c r="BL206" s="11" t="s">
        <v>157</v>
      </c>
      <c r="BM206" s="212" t="s">
        <v>565</v>
      </c>
    </row>
    <row r="207" spans="1:65" s="2" customFormat="1" ht="24" customHeight="1">
      <c r="A207" s="32"/>
      <c r="B207" s="33"/>
      <c r="C207" s="200" t="s">
        <v>223</v>
      </c>
      <c r="D207" s="200" t="s">
        <v>153</v>
      </c>
      <c r="E207" s="201" t="s">
        <v>1349</v>
      </c>
      <c r="F207" s="202" t="s">
        <v>1350</v>
      </c>
      <c r="G207" s="203" t="s">
        <v>312</v>
      </c>
      <c r="H207" s="204">
        <v>6.958</v>
      </c>
      <c r="I207" s="205"/>
      <c r="J207" s="206">
        <f>ROUND(I207*H207,2)</f>
        <v>0</v>
      </c>
      <c r="K207" s="207"/>
      <c r="L207" s="38"/>
      <c r="M207" s="208" t="s">
        <v>1</v>
      </c>
      <c r="N207" s="209" t="s">
        <v>38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157</v>
      </c>
      <c r="AT207" s="212" t="s">
        <v>153</v>
      </c>
      <c r="AU207" s="212" t="s">
        <v>73</v>
      </c>
      <c r="AY207" s="11" t="s">
        <v>158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81</v>
      </c>
      <c r="BK207" s="213">
        <f>ROUND(I207*H207,2)</f>
        <v>0</v>
      </c>
      <c r="BL207" s="11" t="s">
        <v>157</v>
      </c>
      <c r="BM207" s="212" t="s">
        <v>566</v>
      </c>
    </row>
    <row r="208" spans="1:65" s="2" customFormat="1" ht="36" customHeight="1">
      <c r="A208" s="32"/>
      <c r="B208" s="33"/>
      <c r="C208" s="200" t="s">
        <v>73</v>
      </c>
      <c r="D208" s="200" t="s">
        <v>153</v>
      </c>
      <c r="E208" s="201" t="s">
        <v>1759</v>
      </c>
      <c r="F208" s="202" t="s">
        <v>1760</v>
      </c>
      <c r="G208" s="203" t="s">
        <v>1</v>
      </c>
      <c r="H208" s="204">
        <v>6.958</v>
      </c>
      <c r="I208" s="205"/>
      <c r="J208" s="206">
        <f>ROUND(I208*H208,2)</f>
        <v>0</v>
      </c>
      <c r="K208" s="207"/>
      <c r="L208" s="38"/>
      <c r="M208" s="208" t="s">
        <v>1</v>
      </c>
      <c r="N208" s="209" t="s">
        <v>38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157</v>
      </c>
      <c r="AT208" s="212" t="s">
        <v>153</v>
      </c>
      <c r="AU208" s="212" t="s">
        <v>73</v>
      </c>
      <c r="AY208" s="11" t="s">
        <v>158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1" t="s">
        <v>81</v>
      </c>
      <c r="BK208" s="213">
        <f>ROUND(I208*H208,2)</f>
        <v>0</v>
      </c>
      <c r="BL208" s="11" t="s">
        <v>157</v>
      </c>
      <c r="BM208" s="212" t="s">
        <v>569</v>
      </c>
    </row>
    <row r="209" spans="1:65" s="2" customFormat="1" ht="24" customHeight="1">
      <c r="A209" s="32"/>
      <c r="B209" s="33"/>
      <c r="C209" s="200" t="s">
        <v>557</v>
      </c>
      <c r="D209" s="200" t="s">
        <v>153</v>
      </c>
      <c r="E209" s="201" t="s">
        <v>1351</v>
      </c>
      <c r="F209" s="202" t="s">
        <v>1352</v>
      </c>
      <c r="G209" s="203" t="s">
        <v>312</v>
      </c>
      <c r="H209" s="204">
        <v>6.958</v>
      </c>
      <c r="I209" s="205"/>
      <c r="J209" s="206">
        <f>ROUND(I209*H209,2)</f>
        <v>0</v>
      </c>
      <c r="K209" s="207"/>
      <c r="L209" s="38"/>
      <c r="M209" s="208" t="s">
        <v>1</v>
      </c>
      <c r="N209" s="209" t="s">
        <v>38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2" t="s">
        <v>157</v>
      </c>
      <c r="AT209" s="212" t="s">
        <v>153</v>
      </c>
      <c r="AU209" s="212" t="s">
        <v>73</v>
      </c>
      <c r="AY209" s="11" t="s">
        <v>158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81</v>
      </c>
      <c r="BK209" s="213">
        <f>ROUND(I209*H209,2)</f>
        <v>0</v>
      </c>
      <c r="BL209" s="11" t="s">
        <v>157</v>
      </c>
      <c r="BM209" s="212" t="s">
        <v>571</v>
      </c>
    </row>
    <row r="210" spans="1:65" s="2" customFormat="1" ht="36" customHeight="1">
      <c r="A210" s="32"/>
      <c r="B210" s="33"/>
      <c r="C210" s="200" t="s">
        <v>73</v>
      </c>
      <c r="D210" s="200" t="s">
        <v>153</v>
      </c>
      <c r="E210" s="201" t="s">
        <v>1759</v>
      </c>
      <c r="F210" s="202" t="s">
        <v>1760</v>
      </c>
      <c r="G210" s="203" t="s">
        <v>1</v>
      </c>
      <c r="H210" s="204">
        <v>6.958</v>
      </c>
      <c r="I210" s="205"/>
      <c r="J210" s="206">
        <f>ROUND(I210*H210,2)</f>
        <v>0</v>
      </c>
      <c r="K210" s="207"/>
      <c r="L210" s="38"/>
      <c r="M210" s="208" t="s">
        <v>1</v>
      </c>
      <c r="N210" s="209" t="s">
        <v>38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157</v>
      </c>
      <c r="AT210" s="212" t="s">
        <v>153</v>
      </c>
      <c r="AU210" s="212" t="s">
        <v>73</v>
      </c>
      <c r="AY210" s="11" t="s">
        <v>158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1" t="s">
        <v>81</v>
      </c>
      <c r="BK210" s="213">
        <f>ROUND(I210*H210,2)</f>
        <v>0</v>
      </c>
      <c r="BL210" s="11" t="s">
        <v>157</v>
      </c>
      <c r="BM210" s="212" t="s">
        <v>572</v>
      </c>
    </row>
    <row r="211" spans="1:65" s="2" customFormat="1" ht="24" customHeight="1">
      <c r="A211" s="32"/>
      <c r="B211" s="33"/>
      <c r="C211" s="200" t="s">
        <v>226</v>
      </c>
      <c r="D211" s="200" t="s">
        <v>153</v>
      </c>
      <c r="E211" s="201" t="s">
        <v>1353</v>
      </c>
      <c r="F211" s="202" t="s">
        <v>1354</v>
      </c>
      <c r="G211" s="203" t="s">
        <v>312</v>
      </c>
      <c r="H211" s="204">
        <v>6.958</v>
      </c>
      <c r="I211" s="205"/>
      <c r="J211" s="206">
        <f>ROUND(I211*H211,2)</f>
        <v>0</v>
      </c>
      <c r="K211" s="207"/>
      <c r="L211" s="38"/>
      <c r="M211" s="208" t="s">
        <v>1</v>
      </c>
      <c r="N211" s="209" t="s">
        <v>38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157</v>
      </c>
      <c r="AT211" s="212" t="s">
        <v>153</v>
      </c>
      <c r="AU211" s="212" t="s">
        <v>73</v>
      </c>
      <c r="AY211" s="11" t="s">
        <v>158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81</v>
      </c>
      <c r="BK211" s="213">
        <f>ROUND(I211*H211,2)</f>
        <v>0</v>
      </c>
      <c r="BL211" s="11" t="s">
        <v>157</v>
      </c>
      <c r="BM211" s="212" t="s">
        <v>574</v>
      </c>
    </row>
    <row r="212" spans="1:65" s="2" customFormat="1" ht="36" customHeight="1">
      <c r="A212" s="32"/>
      <c r="B212" s="33"/>
      <c r="C212" s="200" t="s">
        <v>73</v>
      </c>
      <c r="D212" s="200" t="s">
        <v>153</v>
      </c>
      <c r="E212" s="201" t="s">
        <v>1759</v>
      </c>
      <c r="F212" s="202" t="s">
        <v>1760</v>
      </c>
      <c r="G212" s="203" t="s">
        <v>1</v>
      </c>
      <c r="H212" s="204">
        <v>6.958</v>
      </c>
      <c r="I212" s="205"/>
      <c r="J212" s="206">
        <f>ROUND(I212*H212,2)</f>
        <v>0</v>
      </c>
      <c r="K212" s="207"/>
      <c r="L212" s="38"/>
      <c r="M212" s="208" t="s">
        <v>1</v>
      </c>
      <c r="N212" s="209" t="s">
        <v>38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157</v>
      </c>
      <c r="AT212" s="212" t="s">
        <v>153</v>
      </c>
      <c r="AU212" s="212" t="s">
        <v>73</v>
      </c>
      <c r="AY212" s="11" t="s">
        <v>158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1" t="s">
        <v>81</v>
      </c>
      <c r="BK212" s="213">
        <f>ROUND(I212*H212,2)</f>
        <v>0</v>
      </c>
      <c r="BL212" s="11" t="s">
        <v>157</v>
      </c>
      <c r="BM212" s="212" t="s">
        <v>575</v>
      </c>
    </row>
    <row r="213" spans="1:65" s="2" customFormat="1" ht="16.5" customHeight="1">
      <c r="A213" s="32"/>
      <c r="B213" s="33"/>
      <c r="C213" s="200" t="s">
        <v>73</v>
      </c>
      <c r="D213" s="200" t="s">
        <v>153</v>
      </c>
      <c r="E213" s="201" t="s">
        <v>1361</v>
      </c>
      <c r="F213" s="202" t="s">
        <v>1362</v>
      </c>
      <c r="G213" s="203" t="s">
        <v>1</v>
      </c>
      <c r="H213" s="204">
        <v>0</v>
      </c>
      <c r="I213" s="205"/>
      <c r="J213" s="206">
        <f>ROUND(I213*H213,2)</f>
        <v>0</v>
      </c>
      <c r="K213" s="207"/>
      <c r="L213" s="38"/>
      <c r="M213" s="208" t="s">
        <v>1</v>
      </c>
      <c r="N213" s="209" t="s">
        <v>38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157</v>
      </c>
      <c r="AT213" s="212" t="s">
        <v>153</v>
      </c>
      <c r="AU213" s="212" t="s">
        <v>73</v>
      </c>
      <c r="AY213" s="11" t="s">
        <v>158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81</v>
      </c>
      <c r="BK213" s="213">
        <f>ROUND(I213*H213,2)</f>
        <v>0</v>
      </c>
      <c r="BL213" s="11" t="s">
        <v>157</v>
      </c>
      <c r="BM213" s="212" t="s">
        <v>577</v>
      </c>
    </row>
    <row r="214" spans="1:65" s="2" customFormat="1" ht="24" customHeight="1">
      <c r="A214" s="32"/>
      <c r="B214" s="33"/>
      <c r="C214" s="200" t="s">
        <v>564</v>
      </c>
      <c r="D214" s="200" t="s">
        <v>153</v>
      </c>
      <c r="E214" s="201" t="s">
        <v>1363</v>
      </c>
      <c r="F214" s="202" t="s">
        <v>1364</v>
      </c>
      <c r="G214" s="203" t="s">
        <v>325</v>
      </c>
      <c r="H214" s="204">
        <v>5.063</v>
      </c>
      <c r="I214" s="205"/>
      <c r="J214" s="206">
        <f>ROUND(I214*H214,2)</f>
        <v>0</v>
      </c>
      <c r="K214" s="207"/>
      <c r="L214" s="38"/>
      <c r="M214" s="208" t="s">
        <v>1</v>
      </c>
      <c r="N214" s="209" t="s">
        <v>38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2" t="s">
        <v>157</v>
      </c>
      <c r="AT214" s="212" t="s">
        <v>153</v>
      </c>
      <c r="AU214" s="212" t="s">
        <v>73</v>
      </c>
      <c r="AY214" s="11" t="s">
        <v>158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1" t="s">
        <v>81</v>
      </c>
      <c r="BK214" s="213">
        <f>ROUND(I214*H214,2)</f>
        <v>0</v>
      </c>
      <c r="BL214" s="11" t="s">
        <v>157</v>
      </c>
      <c r="BM214" s="212" t="s">
        <v>578</v>
      </c>
    </row>
    <row r="215" spans="1:65" s="2" customFormat="1" ht="24" customHeight="1">
      <c r="A215" s="32"/>
      <c r="B215" s="33"/>
      <c r="C215" s="200" t="s">
        <v>230</v>
      </c>
      <c r="D215" s="200" t="s">
        <v>153</v>
      </c>
      <c r="E215" s="201" t="s">
        <v>1365</v>
      </c>
      <c r="F215" s="202" t="s">
        <v>1366</v>
      </c>
      <c r="G215" s="203" t="s">
        <v>325</v>
      </c>
      <c r="H215" s="204">
        <v>9.81</v>
      </c>
      <c r="I215" s="205"/>
      <c r="J215" s="206">
        <f>ROUND(I215*H215,2)</f>
        <v>0</v>
      </c>
      <c r="K215" s="207"/>
      <c r="L215" s="38"/>
      <c r="M215" s="208" t="s">
        <v>1</v>
      </c>
      <c r="N215" s="209" t="s">
        <v>38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157</v>
      </c>
      <c r="AT215" s="212" t="s">
        <v>153</v>
      </c>
      <c r="AU215" s="212" t="s">
        <v>73</v>
      </c>
      <c r="AY215" s="11" t="s">
        <v>158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81</v>
      </c>
      <c r="BK215" s="213">
        <f>ROUND(I215*H215,2)</f>
        <v>0</v>
      </c>
      <c r="BL215" s="11" t="s">
        <v>157</v>
      </c>
      <c r="BM215" s="212" t="s">
        <v>579</v>
      </c>
    </row>
    <row r="216" spans="1:65" s="2" customFormat="1" ht="16.5" customHeight="1">
      <c r="A216" s="32"/>
      <c r="B216" s="33"/>
      <c r="C216" s="200" t="s">
        <v>73</v>
      </c>
      <c r="D216" s="200" t="s">
        <v>153</v>
      </c>
      <c r="E216" s="201" t="s">
        <v>1765</v>
      </c>
      <c r="F216" s="202" t="s">
        <v>1766</v>
      </c>
      <c r="G216" s="203" t="s">
        <v>1</v>
      </c>
      <c r="H216" s="204">
        <v>9.81</v>
      </c>
      <c r="I216" s="205"/>
      <c r="J216" s="206">
        <f>ROUND(I216*H216,2)</f>
        <v>0</v>
      </c>
      <c r="K216" s="207"/>
      <c r="L216" s="38"/>
      <c r="M216" s="208" t="s">
        <v>1</v>
      </c>
      <c r="N216" s="209" t="s">
        <v>38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157</v>
      </c>
      <c r="AT216" s="212" t="s">
        <v>153</v>
      </c>
      <c r="AU216" s="212" t="s">
        <v>73</v>
      </c>
      <c r="AY216" s="11" t="s">
        <v>158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1" t="s">
        <v>81</v>
      </c>
      <c r="BK216" s="213">
        <f>ROUND(I216*H216,2)</f>
        <v>0</v>
      </c>
      <c r="BL216" s="11" t="s">
        <v>157</v>
      </c>
      <c r="BM216" s="212" t="s">
        <v>580</v>
      </c>
    </row>
    <row r="217" spans="1:65" s="2" customFormat="1" ht="24" customHeight="1">
      <c r="A217" s="32"/>
      <c r="B217" s="33"/>
      <c r="C217" s="200" t="s">
        <v>570</v>
      </c>
      <c r="D217" s="200" t="s">
        <v>153</v>
      </c>
      <c r="E217" s="201" t="s">
        <v>1368</v>
      </c>
      <c r="F217" s="202" t="s">
        <v>1369</v>
      </c>
      <c r="G217" s="203" t="s">
        <v>325</v>
      </c>
      <c r="H217" s="204">
        <v>28.747</v>
      </c>
      <c r="I217" s="205"/>
      <c r="J217" s="206">
        <f>ROUND(I217*H217,2)</f>
        <v>0</v>
      </c>
      <c r="K217" s="207"/>
      <c r="L217" s="38"/>
      <c r="M217" s="208" t="s">
        <v>1</v>
      </c>
      <c r="N217" s="209" t="s">
        <v>38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157</v>
      </c>
      <c r="AT217" s="212" t="s">
        <v>153</v>
      </c>
      <c r="AU217" s="212" t="s">
        <v>73</v>
      </c>
      <c r="AY217" s="11" t="s">
        <v>158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81</v>
      </c>
      <c r="BK217" s="213">
        <f>ROUND(I217*H217,2)</f>
        <v>0</v>
      </c>
      <c r="BL217" s="11" t="s">
        <v>157</v>
      </c>
      <c r="BM217" s="212" t="s">
        <v>582</v>
      </c>
    </row>
    <row r="218" spans="1:65" s="2" customFormat="1" ht="16.5" customHeight="1">
      <c r="A218" s="32"/>
      <c r="B218" s="33"/>
      <c r="C218" s="200" t="s">
        <v>73</v>
      </c>
      <c r="D218" s="200" t="s">
        <v>153</v>
      </c>
      <c r="E218" s="201" t="s">
        <v>1767</v>
      </c>
      <c r="F218" s="202" t="s">
        <v>1768</v>
      </c>
      <c r="G218" s="203" t="s">
        <v>1</v>
      </c>
      <c r="H218" s="204">
        <v>28.747</v>
      </c>
      <c r="I218" s="205"/>
      <c r="J218" s="206">
        <f>ROUND(I218*H218,2)</f>
        <v>0</v>
      </c>
      <c r="K218" s="207"/>
      <c r="L218" s="38"/>
      <c r="M218" s="208" t="s">
        <v>1</v>
      </c>
      <c r="N218" s="209" t="s">
        <v>38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157</v>
      </c>
      <c r="AT218" s="212" t="s">
        <v>153</v>
      </c>
      <c r="AU218" s="212" t="s">
        <v>73</v>
      </c>
      <c r="AY218" s="11" t="s">
        <v>158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" t="s">
        <v>81</v>
      </c>
      <c r="BK218" s="213">
        <f>ROUND(I218*H218,2)</f>
        <v>0</v>
      </c>
      <c r="BL218" s="11" t="s">
        <v>157</v>
      </c>
      <c r="BM218" s="212" t="s">
        <v>583</v>
      </c>
    </row>
    <row r="219" spans="1:65" s="2" customFormat="1" ht="16.5" customHeight="1">
      <c r="A219" s="32"/>
      <c r="B219" s="33"/>
      <c r="C219" s="200" t="s">
        <v>233</v>
      </c>
      <c r="D219" s="200" t="s">
        <v>153</v>
      </c>
      <c r="E219" s="201" t="s">
        <v>1371</v>
      </c>
      <c r="F219" s="202" t="s">
        <v>1372</v>
      </c>
      <c r="G219" s="203" t="s">
        <v>325</v>
      </c>
      <c r="H219" s="204">
        <v>5.063</v>
      </c>
      <c r="I219" s="205"/>
      <c r="J219" s="206">
        <f>ROUND(I219*H219,2)</f>
        <v>0</v>
      </c>
      <c r="K219" s="207"/>
      <c r="L219" s="38"/>
      <c r="M219" s="208" t="s">
        <v>1</v>
      </c>
      <c r="N219" s="209" t="s">
        <v>38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157</v>
      </c>
      <c r="AT219" s="212" t="s">
        <v>153</v>
      </c>
      <c r="AU219" s="212" t="s">
        <v>73</v>
      </c>
      <c r="AY219" s="11" t="s">
        <v>158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81</v>
      </c>
      <c r="BK219" s="213">
        <f>ROUND(I219*H219,2)</f>
        <v>0</v>
      </c>
      <c r="BL219" s="11" t="s">
        <v>157</v>
      </c>
      <c r="BM219" s="212" t="s">
        <v>584</v>
      </c>
    </row>
    <row r="220" spans="1:65" s="2" customFormat="1" ht="24" customHeight="1">
      <c r="A220" s="32"/>
      <c r="B220" s="33"/>
      <c r="C220" s="200" t="s">
        <v>573</v>
      </c>
      <c r="D220" s="200" t="s">
        <v>153</v>
      </c>
      <c r="E220" s="201" t="s">
        <v>1373</v>
      </c>
      <c r="F220" s="202" t="s">
        <v>1374</v>
      </c>
      <c r="G220" s="203" t="s">
        <v>325</v>
      </c>
      <c r="H220" s="204">
        <v>45.567</v>
      </c>
      <c r="I220" s="205"/>
      <c r="J220" s="206">
        <f>ROUND(I220*H220,2)</f>
        <v>0</v>
      </c>
      <c r="K220" s="207"/>
      <c r="L220" s="38"/>
      <c r="M220" s="208" t="s">
        <v>1</v>
      </c>
      <c r="N220" s="209" t="s">
        <v>38</v>
      </c>
      <c r="O220" s="8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157</v>
      </c>
      <c r="AT220" s="212" t="s">
        <v>153</v>
      </c>
      <c r="AU220" s="212" t="s">
        <v>73</v>
      </c>
      <c r="AY220" s="11" t="s">
        <v>158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1" t="s">
        <v>81</v>
      </c>
      <c r="BK220" s="213">
        <f>ROUND(I220*H220,2)</f>
        <v>0</v>
      </c>
      <c r="BL220" s="11" t="s">
        <v>157</v>
      </c>
      <c r="BM220" s="212" t="s">
        <v>585</v>
      </c>
    </row>
    <row r="221" spans="1:65" s="2" customFormat="1" ht="16.5" customHeight="1">
      <c r="A221" s="32"/>
      <c r="B221" s="33"/>
      <c r="C221" s="200" t="s">
        <v>73</v>
      </c>
      <c r="D221" s="200" t="s">
        <v>153</v>
      </c>
      <c r="E221" s="201" t="s">
        <v>1769</v>
      </c>
      <c r="F221" s="202" t="s">
        <v>1770</v>
      </c>
      <c r="G221" s="203" t="s">
        <v>1</v>
      </c>
      <c r="H221" s="204">
        <v>45.567</v>
      </c>
      <c r="I221" s="205"/>
      <c r="J221" s="206">
        <f>ROUND(I221*H221,2)</f>
        <v>0</v>
      </c>
      <c r="K221" s="207"/>
      <c r="L221" s="38"/>
      <c r="M221" s="208" t="s">
        <v>1</v>
      </c>
      <c r="N221" s="209" t="s">
        <v>38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2" t="s">
        <v>157</v>
      </c>
      <c r="AT221" s="212" t="s">
        <v>153</v>
      </c>
      <c r="AU221" s="212" t="s">
        <v>73</v>
      </c>
      <c r="AY221" s="11" t="s">
        <v>158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1" t="s">
        <v>81</v>
      </c>
      <c r="BK221" s="213">
        <f>ROUND(I221*H221,2)</f>
        <v>0</v>
      </c>
      <c r="BL221" s="11" t="s">
        <v>157</v>
      </c>
      <c r="BM221" s="212" t="s">
        <v>587</v>
      </c>
    </row>
    <row r="222" spans="1:65" s="2" customFormat="1" ht="24" customHeight="1">
      <c r="A222" s="32"/>
      <c r="B222" s="33"/>
      <c r="C222" s="200" t="s">
        <v>237</v>
      </c>
      <c r="D222" s="200" t="s">
        <v>153</v>
      </c>
      <c r="E222" s="201" t="s">
        <v>1376</v>
      </c>
      <c r="F222" s="202" t="s">
        <v>1377</v>
      </c>
      <c r="G222" s="203" t="s">
        <v>325</v>
      </c>
      <c r="H222" s="204">
        <v>5.063</v>
      </c>
      <c r="I222" s="205"/>
      <c r="J222" s="206">
        <f>ROUND(I222*H222,2)</f>
        <v>0</v>
      </c>
      <c r="K222" s="207"/>
      <c r="L222" s="38"/>
      <c r="M222" s="208" t="s">
        <v>1</v>
      </c>
      <c r="N222" s="209" t="s">
        <v>38</v>
      </c>
      <c r="O222" s="85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157</v>
      </c>
      <c r="AT222" s="212" t="s">
        <v>153</v>
      </c>
      <c r="AU222" s="212" t="s">
        <v>73</v>
      </c>
      <c r="AY222" s="11" t="s">
        <v>158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1" t="s">
        <v>81</v>
      </c>
      <c r="BK222" s="213">
        <f>ROUND(I222*H222,2)</f>
        <v>0</v>
      </c>
      <c r="BL222" s="11" t="s">
        <v>157</v>
      </c>
      <c r="BM222" s="212" t="s">
        <v>588</v>
      </c>
    </row>
    <row r="223" spans="1:65" s="2" customFormat="1" ht="16.5" customHeight="1">
      <c r="A223" s="32"/>
      <c r="B223" s="33"/>
      <c r="C223" s="200" t="s">
        <v>576</v>
      </c>
      <c r="D223" s="200" t="s">
        <v>153</v>
      </c>
      <c r="E223" s="201" t="s">
        <v>1378</v>
      </c>
      <c r="F223" s="202" t="s">
        <v>1379</v>
      </c>
      <c r="G223" s="203" t="s">
        <v>325</v>
      </c>
      <c r="H223" s="204">
        <v>4.85</v>
      </c>
      <c r="I223" s="205"/>
      <c r="J223" s="206">
        <f>ROUND(I223*H223,2)</f>
        <v>0</v>
      </c>
      <c r="K223" s="207"/>
      <c r="L223" s="38"/>
      <c r="M223" s="208" t="s">
        <v>1</v>
      </c>
      <c r="N223" s="209" t="s">
        <v>38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2" t="s">
        <v>157</v>
      </c>
      <c r="AT223" s="212" t="s">
        <v>153</v>
      </c>
      <c r="AU223" s="212" t="s">
        <v>73</v>
      </c>
      <c r="AY223" s="11" t="s">
        <v>158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1" t="s">
        <v>81</v>
      </c>
      <c r="BK223" s="213">
        <f>ROUND(I223*H223,2)</f>
        <v>0</v>
      </c>
      <c r="BL223" s="11" t="s">
        <v>157</v>
      </c>
      <c r="BM223" s="212" t="s">
        <v>589</v>
      </c>
    </row>
    <row r="224" spans="1:65" s="2" customFormat="1" ht="16.5" customHeight="1">
      <c r="A224" s="32"/>
      <c r="B224" s="33"/>
      <c r="C224" s="200" t="s">
        <v>240</v>
      </c>
      <c r="D224" s="200" t="s">
        <v>153</v>
      </c>
      <c r="E224" s="201" t="s">
        <v>1381</v>
      </c>
      <c r="F224" s="202" t="s">
        <v>1382</v>
      </c>
      <c r="G224" s="203" t="s">
        <v>325</v>
      </c>
      <c r="H224" s="204">
        <v>43.65</v>
      </c>
      <c r="I224" s="205"/>
      <c r="J224" s="206">
        <f>ROUND(I224*H224,2)</f>
        <v>0</v>
      </c>
      <c r="K224" s="207"/>
      <c r="L224" s="38"/>
      <c r="M224" s="208" t="s">
        <v>1</v>
      </c>
      <c r="N224" s="209" t="s">
        <v>38</v>
      </c>
      <c r="O224" s="8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12" t="s">
        <v>157</v>
      </c>
      <c r="AT224" s="212" t="s">
        <v>153</v>
      </c>
      <c r="AU224" s="212" t="s">
        <v>73</v>
      </c>
      <c r="AY224" s="11" t="s">
        <v>158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1" t="s">
        <v>81</v>
      </c>
      <c r="BK224" s="213">
        <f>ROUND(I224*H224,2)</f>
        <v>0</v>
      </c>
      <c r="BL224" s="11" t="s">
        <v>157</v>
      </c>
      <c r="BM224" s="212" t="s">
        <v>590</v>
      </c>
    </row>
    <row r="225" spans="1:65" s="2" customFormat="1" ht="16.5" customHeight="1">
      <c r="A225" s="32"/>
      <c r="B225" s="33"/>
      <c r="C225" s="200" t="s">
        <v>73</v>
      </c>
      <c r="D225" s="200" t="s">
        <v>153</v>
      </c>
      <c r="E225" s="201" t="s">
        <v>1771</v>
      </c>
      <c r="F225" s="202" t="s">
        <v>1772</v>
      </c>
      <c r="G225" s="203" t="s">
        <v>1</v>
      </c>
      <c r="H225" s="204">
        <v>43.65</v>
      </c>
      <c r="I225" s="205"/>
      <c r="J225" s="206">
        <f>ROUND(I225*H225,2)</f>
        <v>0</v>
      </c>
      <c r="K225" s="207"/>
      <c r="L225" s="38"/>
      <c r="M225" s="208" t="s">
        <v>1</v>
      </c>
      <c r="N225" s="209" t="s">
        <v>38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2" t="s">
        <v>157</v>
      </c>
      <c r="AT225" s="212" t="s">
        <v>153</v>
      </c>
      <c r="AU225" s="212" t="s">
        <v>73</v>
      </c>
      <c r="AY225" s="11" t="s">
        <v>158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1" t="s">
        <v>81</v>
      </c>
      <c r="BK225" s="213">
        <f>ROUND(I225*H225,2)</f>
        <v>0</v>
      </c>
      <c r="BL225" s="11" t="s">
        <v>157</v>
      </c>
      <c r="BM225" s="212" t="s">
        <v>592</v>
      </c>
    </row>
    <row r="226" spans="1:65" s="2" customFormat="1" ht="16.5" customHeight="1">
      <c r="A226" s="32"/>
      <c r="B226" s="33"/>
      <c r="C226" s="200" t="s">
        <v>581</v>
      </c>
      <c r="D226" s="200" t="s">
        <v>153</v>
      </c>
      <c r="E226" s="201" t="s">
        <v>1384</v>
      </c>
      <c r="F226" s="202" t="s">
        <v>1385</v>
      </c>
      <c r="G226" s="203" t="s">
        <v>325</v>
      </c>
      <c r="H226" s="204">
        <v>4.85</v>
      </c>
      <c r="I226" s="205"/>
      <c r="J226" s="206">
        <f>ROUND(I226*H226,2)</f>
        <v>0</v>
      </c>
      <c r="K226" s="207"/>
      <c r="L226" s="38"/>
      <c r="M226" s="208" t="s">
        <v>1</v>
      </c>
      <c r="N226" s="209" t="s">
        <v>38</v>
      </c>
      <c r="O226" s="8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2" t="s">
        <v>157</v>
      </c>
      <c r="AT226" s="212" t="s">
        <v>153</v>
      </c>
      <c r="AU226" s="212" t="s">
        <v>73</v>
      </c>
      <c r="AY226" s="11" t="s">
        <v>158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1" t="s">
        <v>81</v>
      </c>
      <c r="BK226" s="213">
        <f>ROUND(I226*H226,2)</f>
        <v>0</v>
      </c>
      <c r="BL226" s="11" t="s">
        <v>157</v>
      </c>
      <c r="BM226" s="212" t="s">
        <v>593</v>
      </c>
    </row>
    <row r="227" spans="1:65" s="2" customFormat="1" ht="16.5" customHeight="1">
      <c r="A227" s="32"/>
      <c r="B227" s="33"/>
      <c r="C227" s="200" t="s">
        <v>244</v>
      </c>
      <c r="D227" s="200" t="s">
        <v>153</v>
      </c>
      <c r="E227" s="201" t="s">
        <v>1386</v>
      </c>
      <c r="F227" s="202" t="s">
        <v>1387</v>
      </c>
      <c r="G227" s="203" t="s">
        <v>325</v>
      </c>
      <c r="H227" s="204">
        <v>5.063</v>
      </c>
      <c r="I227" s="205"/>
      <c r="J227" s="206">
        <f>ROUND(I227*H227,2)</f>
        <v>0</v>
      </c>
      <c r="K227" s="207"/>
      <c r="L227" s="38"/>
      <c r="M227" s="208" t="s">
        <v>1</v>
      </c>
      <c r="N227" s="209" t="s">
        <v>38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2" t="s">
        <v>157</v>
      </c>
      <c r="AT227" s="212" t="s">
        <v>153</v>
      </c>
      <c r="AU227" s="212" t="s">
        <v>73</v>
      </c>
      <c r="AY227" s="11" t="s">
        <v>158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1" t="s">
        <v>81</v>
      </c>
      <c r="BK227" s="213">
        <f>ROUND(I227*H227,2)</f>
        <v>0</v>
      </c>
      <c r="BL227" s="11" t="s">
        <v>157</v>
      </c>
      <c r="BM227" s="212" t="s">
        <v>594</v>
      </c>
    </row>
    <row r="228" spans="1:65" s="2" customFormat="1" ht="16.5" customHeight="1">
      <c r="A228" s="32"/>
      <c r="B228" s="33"/>
      <c r="C228" s="200" t="s">
        <v>586</v>
      </c>
      <c r="D228" s="200" t="s">
        <v>153</v>
      </c>
      <c r="E228" s="201" t="s">
        <v>1388</v>
      </c>
      <c r="F228" s="202" t="s">
        <v>1389</v>
      </c>
      <c r="G228" s="203" t="s">
        <v>325</v>
      </c>
      <c r="H228" s="204">
        <v>9.7</v>
      </c>
      <c r="I228" s="205"/>
      <c r="J228" s="206">
        <f>ROUND(I228*H228,2)</f>
        <v>0</v>
      </c>
      <c r="K228" s="207"/>
      <c r="L228" s="38"/>
      <c r="M228" s="208" t="s">
        <v>1</v>
      </c>
      <c r="N228" s="209" t="s">
        <v>38</v>
      </c>
      <c r="O228" s="8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2" t="s">
        <v>157</v>
      </c>
      <c r="AT228" s="212" t="s">
        <v>153</v>
      </c>
      <c r="AU228" s="212" t="s">
        <v>73</v>
      </c>
      <c r="AY228" s="11" t="s">
        <v>158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1" t="s">
        <v>81</v>
      </c>
      <c r="BK228" s="213">
        <f>ROUND(I228*H228,2)</f>
        <v>0</v>
      </c>
      <c r="BL228" s="11" t="s">
        <v>157</v>
      </c>
      <c r="BM228" s="212" t="s">
        <v>595</v>
      </c>
    </row>
    <row r="229" spans="1:65" s="2" customFormat="1" ht="16.5" customHeight="1">
      <c r="A229" s="32"/>
      <c r="B229" s="33"/>
      <c r="C229" s="200" t="s">
        <v>73</v>
      </c>
      <c r="D229" s="200" t="s">
        <v>153</v>
      </c>
      <c r="E229" s="201" t="s">
        <v>1773</v>
      </c>
      <c r="F229" s="202" t="s">
        <v>1774</v>
      </c>
      <c r="G229" s="203" t="s">
        <v>1</v>
      </c>
      <c r="H229" s="204">
        <v>9.7</v>
      </c>
      <c r="I229" s="205"/>
      <c r="J229" s="206">
        <f>ROUND(I229*H229,2)</f>
        <v>0</v>
      </c>
      <c r="K229" s="207"/>
      <c r="L229" s="38"/>
      <c r="M229" s="208" t="s">
        <v>1</v>
      </c>
      <c r="N229" s="209" t="s">
        <v>38</v>
      </c>
      <c r="O229" s="8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2" t="s">
        <v>157</v>
      </c>
      <c r="AT229" s="212" t="s">
        <v>153</v>
      </c>
      <c r="AU229" s="212" t="s">
        <v>73</v>
      </c>
      <c r="AY229" s="11" t="s">
        <v>158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1" t="s">
        <v>81</v>
      </c>
      <c r="BK229" s="213">
        <f>ROUND(I229*H229,2)</f>
        <v>0</v>
      </c>
      <c r="BL229" s="11" t="s">
        <v>157</v>
      </c>
      <c r="BM229" s="212" t="s">
        <v>597</v>
      </c>
    </row>
    <row r="230" spans="1:65" s="2" customFormat="1" ht="16.5" customHeight="1">
      <c r="A230" s="32"/>
      <c r="B230" s="33"/>
      <c r="C230" s="200" t="s">
        <v>73</v>
      </c>
      <c r="D230" s="200" t="s">
        <v>153</v>
      </c>
      <c r="E230" s="201" t="s">
        <v>1391</v>
      </c>
      <c r="F230" s="202" t="s">
        <v>1392</v>
      </c>
      <c r="G230" s="203" t="s">
        <v>1</v>
      </c>
      <c r="H230" s="204">
        <v>0</v>
      </c>
      <c r="I230" s="205"/>
      <c r="J230" s="206">
        <f>ROUND(I230*H230,2)</f>
        <v>0</v>
      </c>
      <c r="K230" s="207"/>
      <c r="L230" s="38"/>
      <c r="M230" s="208" t="s">
        <v>1</v>
      </c>
      <c r="N230" s="209" t="s">
        <v>38</v>
      </c>
      <c r="O230" s="8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2" t="s">
        <v>157</v>
      </c>
      <c r="AT230" s="212" t="s">
        <v>153</v>
      </c>
      <c r="AU230" s="212" t="s">
        <v>73</v>
      </c>
      <c r="AY230" s="11" t="s">
        <v>158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1" t="s">
        <v>81</v>
      </c>
      <c r="BK230" s="213">
        <f>ROUND(I230*H230,2)</f>
        <v>0</v>
      </c>
      <c r="BL230" s="11" t="s">
        <v>157</v>
      </c>
      <c r="BM230" s="212" t="s">
        <v>598</v>
      </c>
    </row>
    <row r="231" spans="1:65" s="2" customFormat="1" ht="24" customHeight="1">
      <c r="A231" s="32"/>
      <c r="B231" s="33"/>
      <c r="C231" s="200" t="s">
        <v>248</v>
      </c>
      <c r="D231" s="200" t="s">
        <v>153</v>
      </c>
      <c r="E231" s="201" t="s">
        <v>1393</v>
      </c>
      <c r="F231" s="202" t="s">
        <v>1394</v>
      </c>
      <c r="G231" s="203" t="s">
        <v>325</v>
      </c>
      <c r="H231" s="204">
        <v>55.428</v>
      </c>
      <c r="I231" s="205"/>
      <c r="J231" s="206">
        <f>ROUND(I231*H231,2)</f>
        <v>0</v>
      </c>
      <c r="K231" s="207"/>
      <c r="L231" s="38"/>
      <c r="M231" s="208" t="s">
        <v>1</v>
      </c>
      <c r="N231" s="209" t="s">
        <v>38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2" t="s">
        <v>157</v>
      </c>
      <c r="AT231" s="212" t="s">
        <v>153</v>
      </c>
      <c r="AU231" s="212" t="s">
        <v>73</v>
      </c>
      <c r="AY231" s="11" t="s">
        <v>158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1" t="s">
        <v>81</v>
      </c>
      <c r="BK231" s="213">
        <f>ROUND(I231*H231,2)</f>
        <v>0</v>
      </c>
      <c r="BL231" s="11" t="s">
        <v>157</v>
      </c>
      <c r="BM231" s="212" t="s">
        <v>599</v>
      </c>
    </row>
    <row r="232" spans="1:65" s="2" customFormat="1" ht="24" customHeight="1">
      <c r="A232" s="32"/>
      <c r="B232" s="33"/>
      <c r="C232" s="200" t="s">
        <v>591</v>
      </c>
      <c r="D232" s="200" t="s">
        <v>153</v>
      </c>
      <c r="E232" s="201" t="s">
        <v>1395</v>
      </c>
      <c r="F232" s="202" t="s">
        <v>1396</v>
      </c>
      <c r="G232" s="203" t="s">
        <v>325</v>
      </c>
      <c r="H232" s="204">
        <v>55.428</v>
      </c>
      <c r="I232" s="205"/>
      <c r="J232" s="206">
        <f>ROUND(I232*H232,2)</f>
        <v>0</v>
      </c>
      <c r="K232" s="207"/>
      <c r="L232" s="38"/>
      <c r="M232" s="208" t="s">
        <v>1</v>
      </c>
      <c r="N232" s="209" t="s">
        <v>38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2" t="s">
        <v>157</v>
      </c>
      <c r="AT232" s="212" t="s">
        <v>153</v>
      </c>
      <c r="AU232" s="212" t="s">
        <v>73</v>
      </c>
      <c r="AY232" s="11" t="s">
        <v>158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1" t="s">
        <v>81</v>
      </c>
      <c r="BK232" s="213">
        <f>ROUND(I232*H232,2)</f>
        <v>0</v>
      </c>
      <c r="BL232" s="11" t="s">
        <v>157</v>
      </c>
      <c r="BM232" s="212" t="s">
        <v>600</v>
      </c>
    </row>
    <row r="233" spans="1:65" s="2" customFormat="1" ht="16.5" customHeight="1">
      <c r="A233" s="32"/>
      <c r="B233" s="33"/>
      <c r="C233" s="200" t="s">
        <v>73</v>
      </c>
      <c r="D233" s="200" t="s">
        <v>153</v>
      </c>
      <c r="E233" s="201" t="s">
        <v>1397</v>
      </c>
      <c r="F233" s="202" t="s">
        <v>1398</v>
      </c>
      <c r="G233" s="203" t="s">
        <v>1</v>
      </c>
      <c r="H233" s="204">
        <v>0</v>
      </c>
      <c r="I233" s="205"/>
      <c r="J233" s="206">
        <f>ROUND(I233*H233,2)</f>
        <v>0</v>
      </c>
      <c r="K233" s="207"/>
      <c r="L233" s="38"/>
      <c r="M233" s="208" t="s">
        <v>1</v>
      </c>
      <c r="N233" s="209" t="s">
        <v>38</v>
      </c>
      <c r="O233" s="8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12" t="s">
        <v>157</v>
      </c>
      <c r="AT233" s="212" t="s">
        <v>153</v>
      </c>
      <c r="AU233" s="212" t="s">
        <v>73</v>
      </c>
      <c r="AY233" s="11" t="s">
        <v>158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1" t="s">
        <v>81</v>
      </c>
      <c r="BK233" s="213">
        <f>ROUND(I233*H233,2)</f>
        <v>0</v>
      </c>
      <c r="BL233" s="11" t="s">
        <v>157</v>
      </c>
      <c r="BM233" s="212" t="s">
        <v>602</v>
      </c>
    </row>
    <row r="234" spans="1:65" s="2" customFormat="1" ht="16.5" customHeight="1">
      <c r="A234" s="32"/>
      <c r="B234" s="33"/>
      <c r="C234" s="200" t="s">
        <v>73</v>
      </c>
      <c r="D234" s="200" t="s">
        <v>153</v>
      </c>
      <c r="E234" s="201" t="s">
        <v>1399</v>
      </c>
      <c r="F234" s="202" t="s">
        <v>1400</v>
      </c>
      <c r="G234" s="203" t="s">
        <v>1</v>
      </c>
      <c r="H234" s="204">
        <v>0</v>
      </c>
      <c r="I234" s="205"/>
      <c r="J234" s="206">
        <f>ROUND(I234*H234,2)</f>
        <v>0</v>
      </c>
      <c r="K234" s="207"/>
      <c r="L234" s="38"/>
      <c r="M234" s="208" t="s">
        <v>1</v>
      </c>
      <c r="N234" s="209" t="s">
        <v>38</v>
      </c>
      <c r="O234" s="8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12" t="s">
        <v>157</v>
      </c>
      <c r="AT234" s="212" t="s">
        <v>153</v>
      </c>
      <c r="AU234" s="212" t="s">
        <v>73</v>
      </c>
      <c r="AY234" s="11" t="s">
        <v>158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1" t="s">
        <v>81</v>
      </c>
      <c r="BK234" s="213">
        <f>ROUND(I234*H234,2)</f>
        <v>0</v>
      </c>
      <c r="BL234" s="11" t="s">
        <v>157</v>
      </c>
      <c r="BM234" s="212" t="s">
        <v>605</v>
      </c>
    </row>
    <row r="235" spans="1:65" s="2" customFormat="1" ht="24" customHeight="1">
      <c r="A235" s="32"/>
      <c r="B235" s="33"/>
      <c r="C235" s="200" t="s">
        <v>252</v>
      </c>
      <c r="D235" s="200" t="s">
        <v>153</v>
      </c>
      <c r="E235" s="201" t="s">
        <v>1401</v>
      </c>
      <c r="F235" s="202" t="s">
        <v>1402</v>
      </c>
      <c r="G235" s="203" t="s">
        <v>312</v>
      </c>
      <c r="H235" s="204">
        <v>9.47</v>
      </c>
      <c r="I235" s="205"/>
      <c r="J235" s="206">
        <f>ROUND(I235*H235,2)</f>
        <v>0</v>
      </c>
      <c r="K235" s="207"/>
      <c r="L235" s="38"/>
      <c r="M235" s="208" t="s">
        <v>1</v>
      </c>
      <c r="N235" s="209" t="s">
        <v>38</v>
      </c>
      <c r="O235" s="8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2" t="s">
        <v>157</v>
      </c>
      <c r="AT235" s="212" t="s">
        <v>153</v>
      </c>
      <c r="AU235" s="212" t="s">
        <v>73</v>
      </c>
      <c r="AY235" s="11" t="s">
        <v>158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1" t="s">
        <v>81</v>
      </c>
      <c r="BK235" s="213">
        <f>ROUND(I235*H235,2)</f>
        <v>0</v>
      </c>
      <c r="BL235" s="11" t="s">
        <v>157</v>
      </c>
      <c r="BM235" s="212" t="s">
        <v>608</v>
      </c>
    </row>
    <row r="236" spans="1:65" s="2" customFormat="1" ht="24" customHeight="1">
      <c r="A236" s="32"/>
      <c r="B236" s="33"/>
      <c r="C236" s="200" t="s">
        <v>73</v>
      </c>
      <c r="D236" s="200" t="s">
        <v>153</v>
      </c>
      <c r="E236" s="201" t="s">
        <v>1755</v>
      </c>
      <c r="F236" s="202" t="s">
        <v>1756</v>
      </c>
      <c r="G236" s="203" t="s">
        <v>1</v>
      </c>
      <c r="H236" s="204">
        <v>9.47</v>
      </c>
      <c r="I236" s="205"/>
      <c r="J236" s="206">
        <f>ROUND(I236*H236,2)</f>
        <v>0</v>
      </c>
      <c r="K236" s="207"/>
      <c r="L236" s="38"/>
      <c r="M236" s="214" t="s">
        <v>1</v>
      </c>
      <c r="N236" s="215" t="s">
        <v>38</v>
      </c>
      <c r="O236" s="216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157</v>
      </c>
      <c r="AT236" s="212" t="s">
        <v>153</v>
      </c>
      <c r="AU236" s="212" t="s">
        <v>73</v>
      </c>
      <c r="AY236" s="11" t="s">
        <v>158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1" t="s">
        <v>81</v>
      </c>
      <c r="BK236" s="213">
        <f>ROUND(I236*H236,2)</f>
        <v>0</v>
      </c>
      <c r="BL236" s="11" t="s">
        <v>157</v>
      </c>
      <c r="BM236" s="212" t="s">
        <v>612</v>
      </c>
    </row>
    <row r="237" spans="1:31" s="2" customFormat="1" ht="6.95" customHeight="1">
      <c r="A237" s="32"/>
      <c r="B237" s="60"/>
      <c r="C237" s="61"/>
      <c r="D237" s="61"/>
      <c r="E237" s="61"/>
      <c r="F237" s="61"/>
      <c r="G237" s="61"/>
      <c r="H237" s="61"/>
      <c r="I237" s="177"/>
      <c r="J237" s="61"/>
      <c r="K237" s="61"/>
      <c r="L237" s="38"/>
      <c r="M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</row>
  </sheetData>
  <sheetProtection password="CC35" sheet="1" objects="1" scenarios="1" formatColumns="0" formatRows="0" autoFilter="0"/>
  <autoFilter ref="C115:K236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122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1775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ROUND((SUM(BE116:BE252)),2)</f>
        <v>0</v>
      </c>
      <c r="G33" s="32"/>
      <c r="H33" s="32"/>
      <c r="I33" s="156">
        <v>0.21</v>
      </c>
      <c r="J33" s="155">
        <f>ROUND(((SUM(BE116:BE252))*I33),2)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ROUND((SUM(BF116:BF252)),2)</f>
        <v>0</v>
      </c>
      <c r="G34" s="32"/>
      <c r="H34" s="32"/>
      <c r="I34" s="156">
        <v>0.15</v>
      </c>
      <c r="J34" s="155">
        <f>ROUND(((SUM(BF116:BF252))*I34),2)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ROUND((SUM(BG116:BG252)),2)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ROUND((SUM(BH116:BH252)),2)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ROUND((SUM(BI116:BI252)),2)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05.8 - Propustek ev. km 86,958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05.8 - Propustek ev. km 86,958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SUM(P117:P252)</f>
        <v>0</v>
      </c>
      <c r="Q116" s="98"/>
      <c r="R116" s="197">
        <f>SUM(R117:R252)</f>
        <v>0</v>
      </c>
      <c r="S116" s="98"/>
      <c r="T116" s="198">
        <f>SUM(T117:T252)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SUM(BK117:BK252)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1202</v>
      </c>
      <c r="F117" s="202" t="s">
        <v>1203</v>
      </c>
      <c r="G117" s="203" t="s">
        <v>312</v>
      </c>
      <c r="H117" s="204">
        <v>127.5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1776</v>
      </c>
      <c r="F118" s="202" t="s">
        <v>1777</v>
      </c>
      <c r="G118" s="203" t="s">
        <v>1</v>
      </c>
      <c r="H118" s="204">
        <v>127.5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83</v>
      </c>
      <c r="D119" s="200" t="s">
        <v>153</v>
      </c>
      <c r="E119" s="201" t="s">
        <v>1205</v>
      </c>
      <c r="F119" s="202" t="s">
        <v>1206</v>
      </c>
      <c r="G119" s="203" t="s">
        <v>312</v>
      </c>
      <c r="H119" s="204">
        <v>127.5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24" customHeight="1">
      <c r="A120" s="32"/>
      <c r="B120" s="33"/>
      <c r="C120" s="200" t="s">
        <v>161</v>
      </c>
      <c r="D120" s="200" t="s">
        <v>153</v>
      </c>
      <c r="E120" s="201" t="s">
        <v>1207</v>
      </c>
      <c r="F120" s="202" t="s">
        <v>1208</v>
      </c>
      <c r="G120" s="203" t="s">
        <v>312</v>
      </c>
      <c r="H120" s="204">
        <v>5.4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00" t="s">
        <v>73</v>
      </c>
      <c r="D121" s="200" t="s">
        <v>153</v>
      </c>
      <c r="E121" s="201" t="s">
        <v>1187</v>
      </c>
      <c r="F121" s="202" t="s">
        <v>1690</v>
      </c>
      <c r="G121" s="203" t="s">
        <v>1</v>
      </c>
      <c r="H121" s="204">
        <v>5.4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24" customHeight="1">
      <c r="A122" s="32"/>
      <c r="B122" s="33"/>
      <c r="C122" s="200" t="s">
        <v>157</v>
      </c>
      <c r="D122" s="200" t="s">
        <v>153</v>
      </c>
      <c r="E122" s="201" t="s">
        <v>1210</v>
      </c>
      <c r="F122" s="202" t="s">
        <v>1211</v>
      </c>
      <c r="G122" s="203" t="s">
        <v>312</v>
      </c>
      <c r="H122" s="204">
        <v>5.4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73</v>
      </c>
      <c r="D123" s="200" t="s">
        <v>153</v>
      </c>
      <c r="E123" s="201" t="s">
        <v>1187</v>
      </c>
      <c r="F123" s="202" t="s">
        <v>1690</v>
      </c>
      <c r="G123" s="203" t="s">
        <v>1</v>
      </c>
      <c r="H123" s="204">
        <v>5.4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24" customHeight="1">
      <c r="A124" s="32"/>
      <c r="B124" s="33"/>
      <c r="C124" s="200" t="s">
        <v>169</v>
      </c>
      <c r="D124" s="200" t="s">
        <v>153</v>
      </c>
      <c r="E124" s="201" t="s">
        <v>1214</v>
      </c>
      <c r="F124" s="202" t="s">
        <v>1215</v>
      </c>
      <c r="G124" s="203" t="s">
        <v>175</v>
      </c>
      <c r="H124" s="204">
        <v>96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16.5" customHeight="1">
      <c r="A125" s="32"/>
      <c r="B125" s="33"/>
      <c r="C125" s="200" t="s">
        <v>73</v>
      </c>
      <c r="D125" s="200" t="s">
        <v>153</v>
      </c>
      <c r="E125" s="201" t="s">
        <v>1727</v>
      </c>
      <c r="F125" s="202" t="s">
        <v>1728</v>
      </c>
      <c r="G125" s="203" t="s">
        <v>1</v>
      </c>
      <c r="H125" s="204">
        <v>96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24" customHeight="1">
      <c r="A126" s="32"/>
      <c r="B126" s="33"/>
      <c r="C126" s="200" t="s">
        <v>165</v>
      </c>
      <c r="D126" s="200" t="s">
        <v>153</v>
      </c>
      <c r="E126" s="201" t="s">
        <v>1217</v>
      </c>
      <c r="F126" s="202" t="s">
        <v>1218</v>
      </c>
      <c r="G126" s="203" t="s">
        <v>1219</v>
      </c>
      <c r="H126" s="204">
        <v>4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177</v>
      </c>
      <c r="D127" s="200" t="s">
        <v>153</v>
      </c>
      <c r="E127" s="201" t="s">
        <v>1220</v>
      </c>
      <c r="F127" s="202" t="s">
        <v>1221</v>
      </c>
      <c r="G127" s="203" t="s">
        <v>281</v>
      </c>
      <c r="H127" s="204">
        <v>30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24" customHeight="1">
      <c r="A128" s="32"/>
      <c r="B128" s="33"/>
      <c r="C128" s="200" t="s">
        <v>168</v>
      </c>
      <c r="D128" s="200" t="s">
        <v>153</v>
      </c>
      <c r="E128" s="201" t="s">
        <v>1222</v>
      </c>
      <c r="F128" s="202" t="s">
        <v>1223</v>
      </c>
      <c r="G128" s="203" t="s">
        <v>303</v>
      </c>
      <c r="H128" s="204">
        <v>15.5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24" customHeight="1">
      <c r="A129" s="32"/>
      <c r="B129" s="33"/>
      <c r="C129" s="200" t="s">
        <v>73</v>
      </c>
      <c r="D129" s="200" t="s">
        <v>153</v>
      </c>
      <c r="E129" s="201" t="s">
        <v>1778</v>
      </c>
      <c r="F129" s="202" t="s">
        <v>1779</v>
      </c>
      <c r="G129" s="203" t="s">
        <v>1</v>
      </c>
      <c r="H129" s="204">
        <v>15.5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24" customHeight="1">
      <c r="A130" s="32"/>
      <c r="B130" s="33"/>
      <c r="C130" s="200" t="s">
        <v>182</v>
      </c>
      <c r="D130" s="200" t="s">
        <v>153</v>
      </c>
      <c r="E130" s="201" t="s">
        <v>1225</v>
      </c>
      <c r="F130" s="202" t="s">
        <v>1226</v>
      </c>
      <c r="G130" s="203" t="s">
        <v>303</v>
      </c>
      <c r="H130" s="204">
        <v>15.5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172</v>
      </c>
      <c r="D131" s="200" t="s">
        <v>153</v>
      </c>
      <c r="E131" s="201" t="s">
        <v>1414</v>
      </c>
      <c r="F131" s="202" t="s">
        <v>1415</v>
      </c>
      <c r="G131" s="203" t="s">
        <v>325</v>
      </c>
      <c r="H131" s="204">
        <v>31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16.5" customHeight="1">
      <c r="A132" s="32"/>
      <c r="B132" s="33"/>
      <c r="C132" s="200" t="s">
        <v>73</v>
      </c>
      <c r="D132" s="200" t="s">
        <v>153</v>
      </c>
      <c r="E132" s="201" t="s">
        <v>1780</v>
      </c>
      <c r="F132" s="202" t="s">
        <v>1781</v>
      </c>
      <c r="G132" s="203" t="s">
        <v>1</v>
      </c>
      <c r="H132" s="204">
        <v>31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24" customHeight="1">
      <c r="A133" s="32"/>
      <c r="B133" s="33"/>
      <c r="C133" s="200" t="s">
        <v>187</v>
      </c>
      <c r="D133" s="200" t="s">
        <v>153</v>
      </c>
      <c r="E133" s="201" t="s">
        <v>1230</v>
      </c>
      <c r="F133" s="202" t="s">
        <v>1231</v>
      </c>
      <c r="G133" s="203" t="s">
        <v>303</v>
      </c>
      <c r="H133" s="204">
        <v>15.5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24" customHeight="1">
      <c r="A134" s="32"/>
      <c r="B134" s="33"/>
      <c r="C134" s="200" t="s">
        <v>176</v>
      </c>
      <c r="D134" s="200" t="s">
        <v>153</v>
      </c>
      <c r="E134" s="201" t="s">
        <v>1232</v>
      </c>
      <c r="F134" s="202" t="s">
        <v>1233</v>
      </c>
      <c r="G134" s="203" t="s">
        <v>303</v>
      </c>
      <c r="H134" s="204">
        <v>62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16.5" customHeight="1">
      <c r="A135" s="32"/>
      <c r="B135" s="33"/>
      <c r="C135" s="200" t="s">
        <v>73</v>
      </c>
      <c r="D135" s="200" t="s">
        <v>153</v>
      </c>
      <c r="E135" s="201" t="s">
        <v>1782</v>
      </c>
      <c r="F135" s="202" t="s">
        <v>1783</v>
      </c>
      <c r="G135" s="203" t="s">
        <v>1</v>
      </c>
      <c r="H135" s="204">
        <v>62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192</v>
      </c>
      <c r="D136" s="200" t="s">
        <v>153</v>
      </c>
      <c r="E136" s="201" t="s">
        <v>1235</v>
      </c>
      <c r="F136" s="202" t="s">
        <v>1236</v>
      </c>
      <c r="G136" s="203" t="s">
        <v>303</v>
      </c>
      <c r="H136" s="204">
        <v>15.5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16.5" customHeight="1">
      <c r="A137" s="32"/>
      <c r="B137" s="33"/>
      <c r="C137" s="200" t="s">
        <v>178</v>
      </c>
      <c r="D137" s="200" t="s">
        <v>153</v>
      </c>
      <c r="E137" s="201" t="s">
        <v>1237</v>
      </c>
      <c r="F137" s="202" t="s">
        <v>1238</v>
      </c>
      <c r="G137" s="203" t="s">
        <v>303</v>
      </c>
      <c r="H137" s="204">
        <v>31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73</v>
      </c>
      <c r="D138" s="200" t="s">
        <v>153</v>
      </c>
      <c r="E138" s="201" t="s">
        <v>1780</v>
      </c>
      <c r="F138" s="202" t="s">
        <v>1781</v>
      </c>
      <c r="G138" s="203" t="s">
        <v>1</v>
      </c>
      <c r="H138" s="204">
        <v>31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8</v>
      </c>
      <c r="D139" s="200" t="s">
        <v>153</v>
      </c>
      <c r="E139" s="201" t="s">
        <v>1506</v>
      </c>
      <c r="F139" s="202" t="s">
        <v>1507</v>
      </c>
      <c r="G139" s="203" t="s">
        <v>312</v>
      </c>
      <c r="H139" s="204">
        <v>5.4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73</v>
      </c>
      <c r="D140" s="200" t="s">
        <v>153</v>
      </c>
      <c r="E140" s="201" t="s">
        <v>1187</v>
      </c>
      <c r="F140" s="202" t="s">
        <v>1690</v>
      </c>
      <c r="G140" s="203" t="s">
        <v>1</v>
      </c>
      <c r="H140" s="204">
        <v>5.4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16.5" customHeight="1">
      <c r="A141" s="32"/>
      <c r="B141" s="33"/>
      <c r="C141" s="200" t="s">
        <v>181</v>
      </c>
      <c r="D141" s="200" t="s">
        <v>153</v>
      </c>
      <c r="E141" s="201" t="s">
        <v>1239</v>
      </c>
      <c r="F141" s="202" t="s">
        <v>1240</v>
      </c>
      <c r="G141" s="203" t="s">
        <v>303</v>
      </c>
      <c r="H141" s="204">
        <v>15.5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24" customHeight="1">
      <c r="A142" s="32"/>
      <c r="B142" s="33"/>
      <c r="C142" s="200" t="s">
        <v>203</v>
      </c>
      <c r="D142" s="200" t="s">
        <v>153</v>
      </c>
      <c r="E142" s="201" t="s">
        <v>1241</v>
      </c>
      <c r="F142" s="202" t="s">
        <v>1242</v>
      </c>
      <c r="G142" s="203" t="s">
        <v>303</v>
      </c>
      <c r="H142" s="204">
        <v>7.5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16.5" customHeight="1">
      <c r="A143" s="32"/>
      <c r="B143" s="33"/>
      <c r="C143" s="200" t="s">
        <v>73</v>
      </c>
      <c r="D143" s="200" t="s">
        <v>153</v>
      </c>
      <c r="E143" s="201" t="s">
        <v>1784</v>
      </c>
      <c r="F143" s="202" t="s">
        <v>1785</v>
      </c>
      <c r="G143" s="203" t="s">
        <v>1</v>
      </c>
      <c r="H143" s="204">
        <v>7.5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183</v>
      </c>
      <c r="D144" s="200" t="s">
        <v>153</v>
      </c>
      <c r="E144" s="201" t="s">
        <v>1243</v>
      </c>
      <c r="F144" s="202" t="s">
        <v>1244</v>
      </c>
      <c r="G144" s="203" t="s">
        <v>325</v>
      </c>
      <c r="H144" s="204">
        <v>15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16.5" customHeight="1">
      <c r="A145" s="32"/>
      <c r="B145" s="33"/>
      <c r="C145" s="200" t="s">
        <v>73</v>
      </c>
      <c r="D145" s="200" t="s">
        <v>153</v>
      </c>
      <c r="E145" s="201" t="s">
        <v>1786</v>
      </c>
      <c r="F145" s="202" t="s">
        <v>1787</v>
      </c>
      <c r="G145" s="203" t="s">
        <v>1</v>
      </c>
      <c r="H145" s="204">
        <v>15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24" customHeight="1">
      <c r="A146" s="32"/>
      <c r="B146" s="33"/>
      <c r="C146" s="200" t="s">
        <v>206</v>
      </c>
      <c r="D146" s="200" t="s">
        <v>153</v>
      </c>
      <c r="E146" s="201" t="s">
        <v>1246</v>
      </c>
      <c r="F146" s="202" t="s">
        <v>1247</v>
      </c>
      <c r="G146" s="203" t="s">
        <v>312</v>
      </c>
      <c r="H146" s="204">
        <v>102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73</v>
      </c>
      <c r="D147" s="200" t="s">
        <v>153</v>
      </c>
      <c r="E147" s="201" t="s">
        <v>1788</v>
      </c>
      <c r="F147" s="202" t="s">
        <v>1789</v>
      </c>
      <c r="G147" s="203" t="s">
        <v>1</v>
      </c>
      <c r="H147" s="204">
        <v>102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16.5" customHeight="1">
      <c r="A148" s="32"/>
      <c r="B148" s="33"/>
      <c r="C148" s="200" t="s">
        <v>186</v>
      </c>
      <c r="D148" s="200" t="s">
        <v>153</v>
      </c>
      <c r="E148" s="201" t="s">
        <v>1249</v>
      </c>
      <c r="F148" s="202" t="s">
        <v>1250</v>
      </c>
      <c r="G148" s="203" t="s">
        <v>1251</v>
      </c>
      <c r="H148" s="204">
        <v>3.57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16.5" customHeight="1">
      <c r="A149" s="32"/>
      <c r="B149" s="33"/>
      <c r="C149" s="200" t="s">
        <v>73</v>
      </c>
      <c r="D149" s="200" t="s">
        <v>153</v>
      </c>
      <c r="E149" s="201" t="s">
        <v>1790</v>
      </c>
      <c r="F149" s="202" t="s">
        <v>1791</v>
      </c>
      <c r="G149" s="203" t="s">
        <v>1</v>
      </c>
      <c r="H149" s="204">
        <v>3.57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</v>
      </c>
      <c r="D150" s="200" t="s">
        <v>153</v>
      </c>
      <c r="E150" s="201" t="s">
        <v>1253</v>
      </c>
      <c r="F150" s="202" t="s">
        <v>1254</v>
      </c>
      <c r="G150" s="203" t="s">
        <v>312</v>
      </c>
      <c r="H150" s="204">
        <v>118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24" customHeight="1">
      <c r="A151" s="32"/>
      <c r="B151" s="33"/>
      <c r="C151" s="200" t="s">
        <v>190</v>
      </c>
      <c r="D151" s="200" t="s">
        <v>153</v>
      </c>
      <c r="E151" s="201" t="s">
        <v>1255</v>
      </c>
      <c r="F151" s="202" t="s">
        <v>1256</v>
      </c>
      <c r="G151" s="203" t="s">
        <v>312</v>
      </c>
      <c r="H151" s="204">
        <v>102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16.5" customHeight="1">
      <c r="A152" s="32"/>
      <c r="B152" s="33"/>
      <c r="C152" s="200" t="s">
        <v>213</v>
      </c>
      <c r="D152" s="200" t="s">
        <v>153</v>
      </c>
      <c r="E152" s="201" t="s">
        <v>1257</v>
      </c>
      <c r="F152" s="202" t="s">
        <v>1258</v>
      </c>
      <c r="G152" s="203" t="s">
        <v>325</v>
      </c>
      <c r="H152" s="204">
        <v>27.54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73</v>
      </c>
      <c r="D153" s="200" t="s">
        <v>153</v>
      </c>
      <c r="E153" s="201" t="s">
        <v>1792</v>
      </c>
      <c r="F153" s="202" t="s">
        <v>1793</v>
      </c>
      <c r="G153" s="203" t="s">
        <v>1</v>
      </c>
      <c r="H153" s="204">
        <v>27.54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16.5" customHeight="1">
      <c r="A154" s="32"/>
      <c r="B154" s="33"/>
      <c r="C154" s="200" t="s">
        <v>73</v>
      </c>
      <c r="D154" s="200" t="s">
        <v>153</v>
      </c>
      <c r="E154" s="201" t="s">
        <v>83</v>
      </c>
      <c r="F154" s="202" t="s">
        <v>1260</v>
      </c>
      <c r="G154" s="203" t="s">
        <v>1</v>
      </c>
      <c r="H154" s="204">
        <v>0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191</v>
      </c>
      <c r="D155" s="200" t="s">
        <v>153</v>
      </c>
      <c r="E155" s="201" t="s">
        <v>1515</v>
      </c>
      <c r="F155" s="202" t="s">
        <v>1516</v>
      </c>
      <c r="G155" s="203" t="s">
        <v>303</v>
      </c>
      <c r="H155" s="204">
        <v>1.14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16.5" customHeight="1">
      <c r="A156" s="32"/>
      <c r="B156" s="33"/>
      <c r="C156" s="200" t="s">
        <v>73</v>
      </c>
      <c r="D156" s="200" t="s">
        <v>153</v>
      </c>
      <c r="E156" s="201" t="s">
        <v>735</v>
      </c>
      <c r="F156" s="202" t="s">
        <v>1584</v>
      </c>
      <c r="G156" s="203" t="s">
        <v>1</v>
      </c>
      <c r="H156" s="204">
        <v>1.14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24" customHeight="1">
      <c r="A157" s="32"/>
      <c r="B157" s="33"/>
      <c r="C157" s="200" t="s">
        <v>220</v>
      </c>
      <c r="D157" s="200" t="s">
        <v>153</v>
      </c>
      <c r="E157" s="201" t="s">
        <v>1264</v>
      </c>
      <c r="F157" s="202" t="s">
        <v>1265</v>
      </c>
      <c r="G157" s="203" t="s">
        <v>312</v>
      </c>
      <c r="H157" s="204">
        <v>10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16.5" customHeight="1">
      <c r="A158" s="32"/>
      <c r="B158" s="33"/>
      <c r="C158" s="200" t="s">
        <v>73</v>
      </c>
      <c r="D158" s="200" t="s">
        <v>153</v>
      </c>
      <c r="E158" s="201" t="s">
        <v>739</v>
      </c>
      <c r="F158" s="202" t="s">
        <v>1585</v>
      </c>
      <c r="G158" s="203" t="s">
        <v>1</v>
      </c>
      <c r="H158" s="204">
        <v>10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16.5" customHeight="1">
      <c r="A159" s="32"/>
      <c r="B159" s="33"/>
      <c r="C159" s="200" t="s">
        <v>193</v>
      </c>
      <c r="D159" s="200" t="s">
        <v>153</v>
      </c>
      <c r="E159" s="201" t="s">
        <v>1267</v>
      </c>
      <c r="F159" s="202" t="s">
        <v>1268</v>
      </c>
      <c r="G159" s="203" t="s">
        <v>312</v>
      </c>
      <c r="H159" s="204">
        <v>10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16.5" customHeight="1">
      <c r="A160" s="32"/>
      <c r="B160" s="33"/>
      <c r="C160" s="200" t="s">
        <v>73</v>
      </c>
      <c r="D160" s="200" t="s">
        <v>153</v>
      </c>
      <c r="E160" s="201" t="s">
        <v>739</v>
      </c>
      <c r="F160" s="202" t="s">
        <v>1585</v>
      </c>
      <c r="G160" s="203" t="s">
        <v>1</v>
      </c>
      <c r="H160" s="204">
        <v>10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227</v>
      </c>
      <c r="D161" s="200" t="s">
        <v>153</v>
      </c>
      <c r="E161" s="201" t="s">
        <v>1269</v>
      </c>
      <c r="F161" s="202" t="s">
        <v>1270</v>
      </c>
      <c r="G161" s="203" t="s">
        <v>325</v>
      </c>
      <c r="H161" s="204">
        <v>0.114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24" customHeight="1">
      <c r="A162" s="32"/>
      <c r="B162" s="33"/>
      <c r="C162" s="200" t="s">
        <v>73</v>
      </c>
      <c r="D162" s="200" t="s">
        <v>153</v>
      </c>
      <c r="E162" s="201" t="s">
        <v>741</v>
      </c>
      <c r="F162" s="202" t="s">
        <v>1586</v>
      </c>
      <c r="G162" s="203" t="s">
        <v>1</v>
      </c>
      <c r="H162" s="204">
        <v>0.114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16.5" customHeight="1">
      <c r="A163" s="32"/>
      <c r="B163" s="33"/>
      <c r="C163" s="200" t="s">
        <v>73</v>
      </c>
      <c r="D163" s="200" t="s">
        <v>153</v>
      </c>
      <c r="E163" s="201" t="s">
        <v>161</v>
      </c>
      <c r="F163" s="202" t="s">
        <v>1272</v>
      </c>
      <c r="G163" s="203" t="s">
        <v>1</v>
      </c>
      <c r="H163" s="204">
        <v>0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00" t="s">
        <v>196</v>
      </c>
      <c r="D164" s="200" t="s">
        <v>153</v>
      </c>
      <c r="E164" s="201" t="s">
        <v>1794</v>
      </c>
      <c r="F164" s="202" t="s">
        <v>1795</v>
      </c>
      <c r="G164" s="203" t="s">
        <v>303</v>
      </c>
      <c r="H164" s="204">
        <v>1.11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16.5" customHeight="1">
      <c r="A165" s="32"/>
      <c r="B165" s="33"/>
      <c r="C165" s="200" t="s">
        <v>73</v>
      </c>
      <c r="D165" s="200" t="s">
        <v>153</v>
      </c>
      <c r="E165" s="201" t="s">
        <v>1796</v>
      </c>
      <c r="F165" s="202" t="s">
        <v>1797</v>
      </c>
      <c r="G165" s="203" t="s">
        <v>1</v>
      </c>
      <c r="H165" s="204">
        <v>1.11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16.5" customHeight="1">
      <c r="A166" s="32"/>
      <c r="B166" s="33"/>
      <c r="C166" s="200" t="s">
        <v>234</v>
      </c>
      <c r="D166" s="200" t="s">
        <v>153</v>
      </c>
      <c r="E166" s="201" t="s">
        <v>1798</v>
      </c>
      <c r="F166" s="202" t="s">
        <v>1799</v>
      </c>
      <c r="G166" s="203" t="s">
        <v>312</v>
      </c>
      <c r="H166" s="204">
        <v>5.78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16.5" customHeight="1">
      <c r="A167" s="32"/>
      <c r="B167" s="33"/>
      <c r="C167" s="200" t="s">
        <v>73</v>
      </c>
      <c r="D167" s="200" t="s">
        <v>153</v>
      </c>
      <c r="E167" s="201" t="s">
        <v>1800</v>
      </c>
      <c r="F167" s="202" t="s">
        <v>1801</v>
      </c>
      <c r="G167" s="203" t="s">
        <v>1</v>
      </c>
      <c r="H167" s="204">
        <v>5.78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16.5" customHeight="1">
      <c r="A168" s="32"/>
      <c r="B168" s="33"/>
      <c r="C168" s="200" t="s">
        <v>199</v>
      </c>
      <c r="D168" s="200" t="s">
        <v>153</v>
      </c>
      <c r="E168" s="201" t="s">
        <v>1802</v>
      </c>
      <c r="F168" s="202" t="s">
        <v>1803</v>
      </c>
      <c r="G168" s="203" t="s">
        <v>312</v>
      </c>
      <c r="H168" s="204">
        <v>5.78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16.5" customHeight="1">
      <c r="A169" s="32"/>
      <c r="B169" s="33"/>
      <c r="C169" s="200" t="s">
        <v>73</v>
      </c>
      <c r="D169" s="200" t="s">
        <v>153</v>
      </c>
      <c r="E169" s="201" t="s">
        <v>1800</v>
      </c>
      <c r="F169" s="202" t="s">
        <v>1801</v>
      </c>
      <c r="G169" s="203" t="s">
        <v>1</v>
      </c>
      <c r="H169" s="204">
        <v>5.78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16.5" customHeight="1">
      <c r="A170" s="32"/>
      <c r="B170" s="33"/>
      <c r="C170" s="200" t="s">
        <v>241</v>
      </c>
      <c r="D170" s="200" t="s">
        <v>153</v>
      </c>
      <c r="E170" s="201" t="s">
        <v>1804</v>
      </c>
      <c r="F170" s="202" t="s">
        <v>1805</v>
      </c>
      <c r="G170" s="203" t="s">
        <v>325</v>
      </c>
      <c r="H170" s="204">
        <v>0.194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00" t="s">
        <v>73</v>
      </c>
      <c r="D171" s="200" t="s">
        <v>153</v>
      </c>
      <c r="E171" s="201" t="s">
        <v>1806</v>
      </c>
      <c r="F171" s="202" t="s">
        <v>1807</v>
      </c>
      <c r="G171" s="203" t="s">
        <v>1</v>
      </c>
      <c r="H171" s="204">
        <v>0.194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00" t="s">
        <v>73</v>
      </c>
      <c r="D172" s="200" t="s">
        <v>153</v>
      </c>
      <c r="E172" s="201" t="s">
        <v>157</v>
      </c>
      <c r="F172" s="202" t="s">
        <v>1278</v>
      </c>
      <c r="G172" s="203" t="s">
        <v>1</v>
      </c>
      <c r="H172" s="204">
        <v>0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24" customHeight="1">
      <c r="A173" s="32"/>
      <c r="B173" s="33"/>
      <c r="C173" s="200" t="s">
        <v>202</v>
      </c>
      <c r="D173" s="200" t="s">
        <v>153</v>
      </c>
      <c r="E173" s="201" t="s">
        <v>1279</v>
      </c>
      <c r="F173" s="202" t="s">
        <v>1280</v>
      </c>
      <c r="G173" s="203" t="s">
        <v>312</v>
      </c>
      <c r="H173" s="204">
        <v>6.63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16.5" customHeight="1">
      <c r="A174" s="32"/>
      <c r="B174" s="33"/>
      <c r="C174" s="200" t="s">
        <v>73</v>
      </c>
      <c r="D174" s="200" t="s">
        <v>153</v>
      </c>
      <c r="E174" s="201" t="s">
        <v>1808</v>
      </c>
      <c r="F174" s="202" t="s">
        <v>1809</v>
      </c>
      <c r="G174" s="203" t="s">
        <v>1</v>
      </c>
      <c r="H174" s="204">
        <v>6.63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24" customHeight="1">
      <c r="A175" s="32"/>
      <c r="B175" s="33"/>
      <c r="C175" s="200" t="s">
        <v>249</v>
      </c>
      <c r="D175" s="200" t="s">
        <v>153</v>
      </c>
      <c r="E175" s="201" t="s">
        <v>1281</v>
      </c>
      <c r="F175" s="202" t="s">
        <v>1282</v>
      </c>
      <c r="G175" s="203" t="s">
        <v>312</v>
      </c>
      <c r="H175" s="204">
        <v>6.63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16.5" customHeight="1">
      <c r="A176" s="32"/>
      <c r="B176" s="33"/>
      <c r="C176" s="200" t="s">
        <v>73</v>
      </c>
      <c r="D176" s="200" t="s">
        <v>153</v>
      </c>
      <c r="E176" s="201" t="s">
        <v>1808</v>
      </c>
      <c r="F176" s="202" t="s">
        <v>1809</v>
      </c>
      <c r="G176" s="203" t="s">
        <v>1</v>
      </c>
      <c r="H176" s="204">
        <v>6.63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16.5" customHeight="1">
      <c r="A177" s="32"/>
      <c r="B177" s="33"/>
      <c r="C177" s="200" t="s">
        <v>73</v>
      </c>
      <c r="D177" s="200" t="s">
        <v>153</v>
      </c>
      <c r="E177" s="201" t="s">
        <v>165</v>
      </c>
      <c r="F177" s="202" t="s">
        <v>1596</v>
      </c>
      <c r="G177" s="203" t="s">
        <v>1</v>
      </c>
      <c r="H177" s="204">
        <v>0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24" customHeight="1">
      <c r="A178" s="32"/>
      <c r="B178" s="33"/>
      <c r="C178" s="200" t="s">
        <v>204</v>
      </c>
      <c r="D178" s="200" t="s">
        <v>153</v>
      </c>
      <c r="E178" s="201" t="s">
        <v>1597</v>
      </c>
      <c r="F178" s="202" t="s">
        <v>1598</v>
      </c>
      <c r="G178" s="203" t="s">
        <v>281</v>
      </c>
      <c r="H178" s="204">
        <v>12.56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16.5" customHeight="1">
      <c r="A179" s="32"/>
      <c r="B179" s="33"/>
      <c r="C179" s="200" t="s">
        <v>73</v>
      </c>
      <c r="D179" s="200" t="s">
        <v>153</v>
      </c>
      <c r="E179" s="201" t="s">
        <v>1129</v>
      </c>
      <c r="F179" s="202" t="s">
        <v>1660</v>
      </c>
      <c r="G179" s="203" t="s">
        <v>1</v>
      </c>
      <c r="H179" s="204">
        <v>12.56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16.5" customHeight="1">
      <c r="A180" s="32"/>
      <c r="B180" s="33"/>
      <c r="C180" s="200" t="s">
        <v>73</v>
      </c>
      <c r="D180" s="200" t="s">
        <v>153</v>
      </c>
      <c r="E180" s="201" t="s">
        <v>182</v>
      </c>
      <c r="F180" s="202" t="s">
        <v>1283</v>
      </c>
      <c r="G180" s="203" t="s">
        <v>1</v>
      </c>
      <c r="H180" s="204">
        <v>0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24" customHeight="1">
      <c r="A181" s="32"/>
      <c r="B181" s="33"/>
      <c r="C181" s="200" t="s">
        <v>256</v>
      </c>
      <c r="D181" s="200" t="s">
        <v>153</v>
      </c>
      <c r="E181" s="201" t="s">
        <v>1284</v>
      </c>
      <c r="F181" s="202" t="s">
        <v>1285</v>
      </c>
      <c r="G181" s="203" t="s">
        <v>281</v>
      </c>
      <c r="H181" s="204">
        <v>24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16.5" customHeight="1">
      <c r="A182" s="32"/>
      <c r="B182" s="33"/>
      <c r="C182" s="200" t="s">
        <v>73</v>
      </c>
      <c r="D182" s="200" t="s">
        <v>153</v>
      </c>
      <c r="E182" s="201" t="s">
        <v>1133</v>
      </c>
      <c r="F182" s="202" t="s">
        <v>1669</v>
      </c>
      <c r="G182" s="203" t="s">
        <v>1</v>
      </c>
      <c r="H182" s="204">
        <v>24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24" customHeight="1">
      <c r="A183" s="32"/>
      <c r="B183" s="33"/>
      <c r="C183" s="200" t="s">
        <v>205</v>
      </c>
      <c r="D183" s="200" t="s">
        <v>153</v>
      </c>
      <c r="E183" s="201" t="s">
        <v>1287</v>
      </c>
      <c r="F183" s="202" t="s">
        <v>1288</v>
      </c>
      <c r="G183" s="203" t="s">
        <v>281</v>
      </c>
      <c r="H183" s="204">
        <v>6.16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24" customHeight="1">
      <c r="A184" s="32"/>
      <c r="B184" s="33"/>
      <c r="C184" s="200" t="s">
        <v>264</v>
      </c>
      <c r="D184" s="200" t="s">
        <v>153</v>
      </c>
      <c r="E184" s="201" t="s">
        <v>1289</v>
      </c>
      <c r="F184" s="202" t="s">
        <v>1290</v>
      </c>
      <c r="G184" s="203" t="s">
        <v>281</v>
      </c>
      <c r="H184" s="204">
        <v>6.16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16.5" customHeight="1">
      <c r="A185" s="32"/>
      <c r="B185" s="33"/>
      <c r="C185" s="200" t="s">
        <v>207</v>
      </c>
      <c r="D185" s="200" t="s">
        <v>153</v>
      </c>
      <c r="E185" s="201" t="s">
        <v>1543</v>
      </c>
      <c r="F185" s="202" t="s">
        <v>1544</v>
      </c>
      <c r="G185" s="203" t="s">
        <v>303</v>
      </c>
      <c r="H185" s="204">
        <v>3.25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16.5" customHeight="1">
      <c r="A186" s="32"/>
      <c r="B186" s="33"/>
      <c r="C186" s="200" t="s">
        <v>73</v>
      </c>
      <c r="D186" s="200" t="s">
        <v>153</v>
      </c>
      <c r="E186" s="201" t="s">
        <v>1137</v>
      </c>
      <c r="F186" s="202" t="s">
        <v>1672</v>
      </c>
      <c r="G186" s="203" t="s">
        <v>1</v>
      </c>
      <c r="H186" s="204">
        <v>3.25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24" customHeight="1">
      <c r="A187" s="32"/>
      <c r="B187" s="33"/>
      <c r="C187" s="200" t="s">
        <v>506</v>
      </c>
      <c r="D187" s="200" t="s">
        <v>153</v>
      </c>
      <c r="E187" s="201" t="s">
        <v>1291</v>
      </c>
      <c r="F187" s="202" t="s">
        <v>1292</v>
      </c>
      <c r="G187" s="203" t="s">
        <v>312</v>
      </c>
      <c r="H187" s="204">
        <v>10.317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16.5" customHeight="1">
      <c r="A188" s="32"/>
      <c r="B188" s="33"/>
      <c r="C188" s="200" t="s">
        <v>73</v>
      </c>
      <c r="D188" s="200" t="s">
        <v>153</v>
      </c>
      <c r="E188" s="201" t="s">
        <v>1810</v>
      </c>
      <c r="F188" s="202" t="s">
        <v>1811</v>
      </c>
      <c r="G188" s="203" t="s">
        <v>1</v>
      </c>
      <c r="H188" s="204">
        <v>10.317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24" customHeight="1">
      <c r="A189" s="32"/>
      <c r="B189" s="33"/>
      <c r="C189" s="200" t="s">
        <v>208</v>
      </c>
      <c r="D189" s="200" t="s">
        <v>153</v>
      </c>
      <c r="E189" s="201" t="s">
        <v>1298</v>
      </c>
      <c r="F189" s="202" t="s">
        <v>1299</v>
      </c>
      <c r="G189" s="203" t="s">
        <v>312</v>
      </c>
      <c r="H189" s="204">
        <v>10.317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16.5" customHeight="1">
      <c r="A190" s="32"/>
      <c r="B190" s="33"/>
      <c r="C190" s="200" t="s">
        <v>73</v>
      </c>
      <c r="D190" s="200" t="s">
        <v>153</v>
      </c>
      <c r="E190" s="201" t="s">
        <v>1810</v>
      </c>
      <c r="F190" s="202" t="s">
        <v>1811</v>
      </c>
      <c r="G190" s="203" t="s">
        <v>1</v>
      </c>
      <c r="H190" s="204">
        <v>10.317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16.5" customHeight="1">
      <c r="A191" s="32"/>
      <c r="B191" s="33"/>
      <c r="C191" s="200" t="s">
        <v>514</v>
      </c>
      <c r="D191" s="200" t="s">
        <v>153</v>
      </c>
      <c r="E191" s="201" t="s">
        <v>1300</v>
      </c>
      <c r="F191" s="202" t="s">
        <v>1301</v>
      </c>
      <c r="G191" s="203" t="s">
        <v>312</v>
      </c>
      <c r="H191" s="204">
        <v>15.474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16.5" customHeight="1">
      <c r="A192" s="32"/>
      <c r="B192" s="33"/>
      <c r="C192" s="200" t="s">
        <v>73</v>
      </c>
      <c r="D192" s="200" t="s">
        <v>153</v>
      </c>
      <c r="E192" s="201" t="s">
        <v>1812</v>
      </c>
      <c r="F192" s="202" t="s">
        <v>1813</v>
      </c>
      <c r="G192" s="203" t="s">
        <v>1</v>
      </c>
      <c r="H192" s="204">
        <v>15.474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24" customHeight="1">
      <c r="A193" s="32"/>
      <c r="B193" s="33"/>
      <c r="C193" s="200" t="s">
        <v>209</v>
      </c>
      <c r="D193" s="200" t="s">
        <v>153</v>
      </c>
      <c r="E193" s="201" t="s">
        <v>1303</v>
      </c>
      <c r="F193" s="202" t="s">
        <v>1304</v>
      </c>
      <c r="G193" s="203" t="s">
        <v>312</v>
      </c>
      <c r="H193" s="204">
        <v>15.474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16.5" customHeight="1">
      <c r="A194" s="32"/>
      <c r="B194" s="33"/>
      <c r="C194" s="200" t="s">
        <v>73</v>
      </c>
      <c r="D194" s="200" t="s">
        <v>153</v>
      </c>
      <c r="E194" s="201" t="s">
        <v>1812</v>
      </c>
      <c r="F194" s="202" t="s">
        <v>1813</v>
      </c>
      <c r="G194" s="203" t="s">
        <v>1</v>
      </c>
      <c r="H194" s="204">
        <v>15.474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24" customHeight="1">
      <c r="A195" s="32"/>
      <c r="B195" s="33"/>
      <c r="C195" s="200" t="s">
        <v>523</v>
      </c>
      <c r="D195" s="200" t="s">
        <v>153</v>
      </c>
      <c r="E195" s="201" t="s">
        <v>1305</v>
      </c>
      <c r="F195" s="202" t="s">
        <v>1306</v>
      </c>
      <c r="G195" s="203" t="s">
        <v>312</v>
      </c>
      <c r="H195" s="204">
        <v>15.474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16.5" customHeight="1">
      <c r="A196" s="32"/>
      <c r="B196" s="33"/>
      <c r="C196" s="200" t="s">
        <v>73</v>
      </c>
      <c r="D196" s="200" t="s">
        <v>153</v>
      </c>
      <c r="E196" s="201" t="s">
        <v>1812</v>
      </c>
      <c r="F196" s="202" t="s">
        <v>1813</v>
      </c>
      <c r="G196" s="203" t="s">
        <v>1</v>
      </c>
      <c r="H196" s="204">
        <v>15.474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24" customHeight="1">
      <c r="A197" s="32"/>
      <c r="B197" s="33"/>
      <c r="C197" s="200" t="s">
        <v>212</v>
      </c>
      <c r="D197" s="200" t="s">
        <v>153</v>
      </c>
      <c r="E197" s="201" t="s">
        <v>1307</v>
      </c>
      <c r="F197" s="202" t="s">
        <v>1308</v>
      </c>
      <c r="G197" s="203" t="s">
        <v>312</v>
      </c>
      <c r="H197" s="204">
        <v>15.474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16.5" customHeight="1">
      <c r="A198" s="32"/>
      <c r="B198" s="33"/>
      <c r="C198" s="200" t="s">
        <v>73</v>
      </c>
      <c r="D198" s="200" t="s">
        <v>153</v>
      </c>
      <c r="E198" s="201" t="s">
        <v>1812</v>
      </c>
      <c r="F198" s="202" t="s">
        <v>1813</v>
      </c>
      <c r="G198" s="203" t="s">
        <v>1</v>
      </c>
      <c r="H198" s="204">
        <v>15.474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24" customHeight="1">
      <c r="A199" s="32"/>
      <c r="B199" s="33"/>
      <c r="C199" s="200" t="s">
        <v>530</v>
      </c>
      <c r="D199" s="200" t="s">
        <v>153</v>
      </c>
      <c r="E199" s="201" t="s">
        <v>1329</v>
      </c>
      <c r="F199" s="202" t="s">
        <v>1330</v>
      </c>
      <c r="G199" s="203" t="s">
        <v>312</v>
      </c>
      <c r="H199" s="204">
        <v>6.706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24" customHeight="1">
      <c r="A200" s="32"/>
      <c r="B200" s="33"/>
      <c r="C200" s="200" t="s">
        <v>73</v>
      </c>
      <c r="D200" s="200" t="s">
        <v>153</v>
      </c>
      <c r="E200" s="201" t="s">
        <v>1814</v>
      </c>
      <c r="F200" s="202" t="s">
        <v>1815</v>
      </c>
      <c r="G200" s="203" t="s">
        <v>1</v>
      </c>
      <c r="H200" s="204">
        <v>6.706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24" customHeight="1">
      <c r="A201" s="32"/>
      <c r="B201" s="33"/>
      <c r="C201" s="200" t="s">
        <v>216</v>
      </c>
      <c r="D201" s="200" t="s">
        <v>153</v>
      </c>
      <c r="E201" s="201" t="s">
        <v>1332</v>
      </c>
      <c r="F201" s="202" t="s">
        <v>1333</v>
      </c>
      <c r="G201" s="203" t="s">
        <v>312</v>
      </c>
      <c r="H201" s="204">
        <v>6.706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24" customHeight="1">
      <c r="A202" s="32"/>
      <c r="B202" s="33"/>
      <c r="C202" s="200" t="s">
        <v>73</v>
      </c>
      <c r="D202" s="200" t="s">
        <v>153</v>
      </c>
      <c r="E202" s="201" t="s">
        <v>1814</v>
      </c>
      <c r="F202" s="202" t="s">
        <v>1815</v>
      </c>
      <c r="G202" s="203" t="s">
        <v>1</v>
      </c>
      <c r="H202" s="204">
        <v>6.706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24" customHeight="1">
      <c r="A203" s="32"/>
      <c r="B203" s="33"/>
      <c r="C203" s="200" t="s">
        <v>539</v>
      </c>
      <c r="D203" s="200" t="s">
        <v>153</v>
      </c>
      <c r="E203" s="201" t="s">
        <v>1334</v>
      </c>
      <c r="F203" s="202" t="s">
        <v>1335</v>
      </c>
      <c r="G203" s="203" t="s">
        <v>312</v>
      </c>
      <c r="H203" s="204">
        <v>6.706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24" customHeight="1">
      <c r="A204" s="32"/>
      <c r="B204" s="33"/>
      <c r="C204" s="200" t="s">
        <v>73</v>
      </c>
      <c r="D204" s="200" t="s">
        <v>153</v>
      </c>
      <c r="E204" s="201" t="s">
        <v>1814</v>
      </c>
      <c r="F204" s="202" t="s">
        <v>1815</v>
      </c>
      <c r="G204" s="203" t="s">
        <v>1</v>
      </c>
      <c r="H204" s="204">
        <v>6.706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16.5" customHeight="1">
      <c r="A205" s="32"/>
      <c r="B205" s="33"/>
      <c r="C205" s="200" t="s">
        <v>219</v>
      </c>
      <c r="D205" s="200" t="s">
        <v>153</v>
      </c>
      <c r="E205" s="201" t="s">
        <v>1336</v>
      </c>
      <c r="F205" s="202" t="s">
        <v>1337</v>
      </c>
      <c r="G205" s="203" t="s">
        <v>312</v>
      </c>
      <c r="H205" s="204">
        <v>25.791</v>
      </c>
      <c r="I205" s="205"/>
      <c r="J205" s="206">
        <f>ROUND(I205*H205,2)</f>
        <v>0</v>
      </c>
      <c r="K205" s="207"/>
      <c r="L205" s="38"/>
      <c r="M205" s="208" t="s">
        <v>1</v>
      </c>
      <c r="N205" s="209" t="s">
        <v>38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65" s="2" customFormat="1" ht="16.5" customHeight="1">
      <c r="A206" s="32"/>
      <c r="B206" s="33"/>
      <c r="C206" s="200" t="s">
        <v>73</v>
      </c>
      <c r="D206" s="200" t="s">
        <v>153</v>
      </c>
      <c r="E206" s="201" t="s">
        <v>1816</v>
      </c>
      <c r="F206" s="202" t="s">
        <v>1817</v>
      </c>
      <c r="G206" s="203" t="s">
        <v>1</v>
      </c>
      <c r="H206" s="204">
        <v>25.791</v>
      </c>
      <c r="I206" s="205"/>
      <c r="J206" s="206">
        <f>ROUND(I206*H206,2)</f>
        <v>0</v>
      </c>
      <c r="K206" s="207"/>
      <c r="L206" s="38"/>
      <c r="M206" s="208" t="s">
        <v>1</v>
      </c>
      <c r="N206" s="209" t="s">
        <v>38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157</v>
      </c>
      <c r="AT206" s="212" t="s">
        <v>153</v>
      </c>
      <c r="AU206" s="212" t="s">
        <v>73</v>
      </c>
      <c r="AY206" s="11" t="s">
        <v>158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1" t="s">
        <v>81</v>
      </c>
      <c r="BK206" s="213">
        <f>ROUND(I206*H206,2)</f>
        <v>0</v>
      </c>
      <c r="BL206" s="11" t="s">
        <v>157</v>
      </c>
      <c r="BM206" s="212" t="s">
        <v>565</v>
      </c>
    </row>
    <row r="207" spans="1:65" s="2" customFormat="1" ht="24" customHeight="1">
      <c r="A207" s="32"/>
      <c r="B207" s="33"/>
      <c r="C207" s="200" t="s">
        <v>550</v>
      </c>
      <c r="D207" s="200" t="s">
        <v>153</v>
      </c>
      <c r="E207" s="201" t="s">
        <v>1338</v>
      </c>
      <c r="F207" s="202" t="s">
        <v>1339</v>
      </c>
      <c r="G207" s="203" t="s">
        <v>312</v>
      </c>
      <c r="H207" s="204">
        <v>25.791</v>
      </c>
      <c r="I207" s="205"/>
      <c r="J207" s="206">
        <f>ROUND(I207*H207,2)</f>
        <v>0</v>
      </c>
      <c r="K207" s="207"/>
      <c r="L207" s="38"/>
      <c r="M207" s="208" t="s">
        <v>1</v>
      </c>
      <c r="N207" s="209" t="s">
        <v>38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157</v>
      </c>
      <c r="AT207" s="212" t="s">
        <v>153</v>
      </c>
      <c r="AU207" s="212" t="s">
        <v>73</v>
      </c>
      <c r="AY207" s="11" t="s">
        <v>158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81</v>
      </c>
      <c r="BK207" s="213">
        <f>ROUND(I207*H207,2)</f>
        <v>0</v>
      </c>
      <c r="BL207" s="11" t="s">
        <v>157</v>
      </c>
      <c r="BM207" s="212" t="s">
        <v>566</v>
      </c>
    </row>
    <row r="208" spans="1:65" s="2" customFormat="1" ht="16.5" customHeight="1">
      <c r="A208" s="32"/>
      <c r="B208" s="33"/>
      <c r="C208" s="200" t="s">
        <v>73</v>
      </c>
      <c r="D208" s="200" t="s">
        <v>153</v>
      </c>
      <c r="E208" s="201" t="s">
        <v>1816</v>
      </c>
      <c r="F208" s="202" t="s">
        <v>1817</v>
      </c>
      <c r="G208" s="203" t="s">
        <v>1</v>
      </c>
      <c r="H208" s="204">
        <v>25.791</v>
      </c>
      <c r="I208" s="205"/>
      <c r="J208" s="206">
        <f>ROUND(I208*H208,2)</f>
        <v>0</v>
      </c>
      <c r="K208" s="207"/>
      <c r="L208" s="38"/>
      <c r="M208" s="208" t="s">
        <v>1</v>
      </c>
      <c r="N208" s="209" t="s">
        <v>38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157</v>
      </c>
      <c r="AT208" s="212" t="s">
        <v>153</v>
      </c>
      <c r="AU208" s="212" t="s">
        <v>73</v>
      </c>
      <c r="AY208" s="11" t="s">
        <v>158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1" t="s">
        <v>81</v>
      </c>
      <c r="BK208" s="213">
        <f>ROUND(I208*H208,2)</f>
        <v>0</v>
      </c>
      <c r="BL208" s="11" t="s">
        <v>157</v>
      </c>
      <c r="BM208" s="212" t="s">
        <v>569</v>
      </c>
    </row>
    <row r="209" spans="1:65" s="2" customFormat="1" ht="24" customHeight="1">
      <c r="A209" s="32"/>
      <c r="B209" s="33"/>
      <c r="C209" s="200" t="s">
        <v>223</v>
      </c>
      <c r="D209" s="200" t="s">
        <v>153</v>
      </c>
      <c r="E209" s="201" t="s">
        <v>1340</v>
      </c>
      <c r="F209" s="202" t="s">
        <v>1341</v>
      </c>
      <c r="G209" s="203" t="s">
        <v>312</v>
      </c>
      <c r="H209" s="204">
        <v>25.791</v>
      </c>
      <c r="I209" s="205"/>
      <c r="J209" s="206">
        <f>ROUND(I209*H209,2)</f>
        <v>0</v>
      </c>
      <c r="K209" s="207"/>
      <c r="L209" s="38"/>
      <c r="M209" s="208" t="s">
        <v>1</v>
      </c>
      <c r="N209" s="209" t="s">
        <v>38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2" t="s">
        <v>157</v>
      </c>
      <c r="AT209" s="212" t="s">
        <v>153</v>
      </c>
      <c r="AU209" s="212" t="s">
        <v>73</v>
      </c>
      <c r="AY209" s="11" t="s">
        <v>158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81</v>
      </c>
      <c r="BK209" s="213">
        <f>ROUND(I209*H209,2)</f>
        <v>0</v>
      </c>
      <c r="BL209" s="11" t="s">
        <v>157</v>
      </c>
      <c r="BM209" s="212" t="s">
        <v>571</v>
      </c>
    </row>
    <row r="210" spans="1:65" s="2" customFormat="1" ht="16.5" customHeight="1">
      <c r="A210" s="32"/>
      <c r="B210" s="33"/>
      <c r="C210" s="200" t="s">
        <v>73</v>
      </c>
      <c r="D210" s="200" t="s">
        <v>153</v>
      </c>
      <c r="E210" s="201" t="s">
        <v>1816</v>
      </c>
      <c r="F210" s="202" t="s">
        <v>1817</v>
      </c>
      <c r="G210" s="203" t="s">
        <v>1</v>
      </c>
      <c r="H210" s="204">
        <v>25.791</v>
      </c>
      <c r="I210" s="205"/>
      <c r="J210" s="206">
        <f>ROUND(I210*H210,2)</f>
        <v>0</v>
      </c>
      <c r="K210" s="207"/>
      <c r="L210" s="38"/>
      <c r="M210" s="208" t="s">
        <v>1</v>
      </c>
      <c r="N210" s="209" t="s">
        <v>38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157</v>
      </c>
      <c r="AT210" s="212" t="s">
        <v>153</v>
      </c>
      <c r="AU210" s="212" t="s">
        <v>73</v>
      </c>
      <c r="AY210" s="11" t="s">
        <v>158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1" t="s">
        <v>81</v>
      </c>
      <c r="BK210" s="213">
        <f>ROUND(I210*H210,2)</f>
        <v>0</v>
      </c>
      <c r="BL210" s="11" t="s">
        <v>157</v>
      </c>
      <c r="BM210" s="212" t="s">
        <v>572</v>
      </c>
    </row>
    <row r="211" spans="1:65" s="2" customFormat="1" ht="24" customHeight="1">
      <c r="A211" s="32"/>
      <c r="B211" s="33"/>
      <c r="C211" s="200" t="s">
        <v>557</v>
      </c>
      <c r="D211" s="200" t="s">
        <v>153</v>
      </c>
      <c r="E211" s="201" t="s">
        <v>1342</v>
      </c>
      <c r="F211" s="202" t="s">
        <v>1343</v>
      </c>
      <c r="G211" s="203" t="s">
        <v>312</v>
      </c>
      <c r="H211" s="204">
        <v>3.353</v>
      </c>
      <c r="I211" s="205"/>
      <c r="J211" s="206">
        <f>ROUND(I211*H211,2)</f>
        <v>0</v>
      </c>
      <c r="K211" s="207"/>
      <c r="L211" s="38"/>
      <c r="M211" s="208" t="s">
        <v>1</v>
      </c>
      <c r="N211" s="209" t="s">
        <v>38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157</v>
      </c>
      <c r="AT211" s="212" t="s">
        <v>153</v>
      </c>
      <c r="AU211" s="212" t="s">
        <v>73</v>
      </c>
      <c r="AY211" s="11" t="s">
        <v>158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81</v>
      </c>
      <c r="BK211" s="213">
        <f>ROUND(I211*H211,2)</f>
        <v>0</v>
      </c>
      <c r="BL211" s="11" t="s">
        <v>157</v>
      </c>
      <c r="BM211" s="212" t="s">
        <v>574</v>
      </c>
    </row>
    <row r="212" spans="1:65" s="2" customFormat="1" ht="24" customHeight="1">
      <c r="A212" s="32"/>
      <c r="B212" s="33"/>
      <c r="C212" s="200" t="s">
        <v>73</v>
      </c>
      <c r="D212" s="200" t="s">
        <v>153</v>
      </c>
      <c r="E212" s="201" t="s">
        <v>1818</v>
      </c>
      <c r="F212" s="202" t="s">
        <v>1819</v>
      </c>
      <c r="G212" s="203" t="s">
        <v>1</v>
      </c>
      <c r="H212" s="204">
        <v>3.353</v>
      </c>
      <c r="I212" s="205"/>
      <c r="J212" s="206">
        <f>ROUND(I212*H212,2)</f>
        <v>0</v>
      </c>
      <c r="K212" s="207"/>
      <c r="L212" s="38"/>
      <c r="M212" s="208" t="s">
        <v>1</v>
      </c>
      <c r="N212" s="209" t="s">
        <v>38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157</v>
      </c>
      <c r="AT212" s="212" t="s">
        <v>153</v>
      </c>
      <c r="AU212" s="212" t="s">
        <v>73</v>
      </c>
      <c r="AY212" s="11" t="s">
        <v>158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1" t="s">
        <v>81</v>
      </c>
      <c r="BK212" s="213">
        <f>ROUND(I212*H212,2)</f>
        <v>0</v>
      </c>
      <c r="BL212" s="11" t="s">
        <v>157</v>
      </c>
      <c r="BM212" s="212" t="s">
        <v>575</v>
      </c>
    </row>
    <row r="213" spans="1:65" s="2" customFormat="1" ht="24" customHeight="1">
      <c r="A213" s="32"/>
      <c r="B213" s="33"/>
      <c r="C213" s="200" t="s">
        <v>226</v>
      </c>
      <c r="D213" s="200" t="s">
        <v>153</v>
      </c>
      <c r="E213" s="201" t="s">
        <v>1345</v>
      </c>
      <c r="F213" s="202" t="s">
        <v>1346</v>
      </c>
      <c r="G213" s="203" t="s">
        <v>312</v>
      </c>
      <c r="H213" s="204">
        <v>3.353</v>
      </c>
      <c r="I213" s="205"/>
      <c r="J213" s="206">
        <f>ROUND(I213*H213,2)</f>
        <v>0</v>
      </c>
      <c r="K213" s="207"/>
      <c r="L213" s="38"/>
      <c r="M213" s="208" t="s">
        <v>1</v>
      </c>
      <c r="N213" s="209" t="s">
        <v>38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157</v>
      </c>
      <c r="AT213" s="212" t="s">
        <v>153</v>
      </c>
      <c r="AU213" s="212" t="s">
        <v>73</v>
      </c>
      <c r="AY213" s="11" t="s">
        <v>158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81</v>
      </c>
      <c r="BK213" s="213">
        <f>ROUND(I213*H213,2)</f>
        <v>0</v>
      </c>
      <c r="BL213" s="11" t="s">
        <v>157</v>
      </c>
      <c r="BM213" s="212" t="s">
        <v>577</v>
      </c>
    </row>
    <row r="214" spans="1:65" s="2" customFormat="1" ht="24" customHeight="1">
      <c r="A214" s="32"/>
      <c r="B214" s="33"/>
      <c r="C214" s="200" t="s">
        <v>73</v>
      </c>
      <c r="D214" s="200" t="s">
        <v>153</v>
      </c>
      <c r="E214" s="201" t="s">
        <v>1818</v>
      </c>
      <c r="F214" s="202" t="s">
        <v>1819</v>
      </c>
      <c r="G214" s="203" t="s">
        <v>1</v>
      </c>
      <c r="H214" s="204">
        <v>3.353</v>
      </c>
      <c r="I214" s="205"/>
      <c r="J214" s="206">
        <f>ROUND(I214*H214,2)</f>
        <v>0</v>
      </c>
      <c r="K214" s="207"/>
      <c r="L214" s="38"/>
      <c r="M214" s="208" t="s">
        <v>1</v>
      </c>
      <c r="N214" s="209" t="s">
        <v>38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2" t="s">
        <v>157</v>
      </c>
      <c r="AT214" s="212" t="s">
        <v>153</v>
      </c>
      <c r="AU214" s="212" t="s">
        <v>73</v>
      </c>
      <c r="AY214" s="11" t="s">
        <v>158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1" t="s">
        <v>81</v>
      </c>
      <c r="BK214" s="213">
        <f>ROUND(I214*H214,2)</f>
        <v>0</v>
      </c>
      <c r="BL214" s="11" t="s">
        <v>157</v>
      </c>
      <c r="BM214" s="212" t="s">
        <v>578</v>
      </c>
    </row>
    <row r="215" spans="1:65" s="2" customFormat="1" ht="24" customHeight="1">
      <c r="A215" s="32"/>
      <c r="B215" s="33"/>
      <c r="C215" s="200" t="s">
        <v>564</v>
      </c>
      <c r="D215" s="200" t="s">
        <v>153</v>
      </c>
      <c r="E215" s="201" t="s">
        <v>1347</v>
      </c>
      <c r="F215" s="202" t="s">
        <v>1348</v>
      </c>
      <c r="G215" s="203" t="s">
        <v>312</v>
      </c>
      <c r="H215" s="204">
        <v>3.353</v>
      </c>
      <c r="I215" s="205"/>
      <c r="J215" s="206">
        <f>ROUND(I215*H215,2)</f>
        <v>0</v>
      </c>
      <c r="K215" s="207"/>
      <c r="L215" s="38"/>
      <c r="M215" s="208" t="s">
        <v>1</v>
      </c>
      <c r="N215" s="209" t="s">
        <v>38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157</v>
      </c>
      <c r="AT215" s="212" t="s">
        <v>153</v>
      </c>
      <c r="AU215" s="212" t="s">
        <v>73</v>
      </c>
      <c r="AY215" s="11" t="s">
        <v>158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81</v>
      </c>
      <c r="BK215" s="213">
        <f>ROUND(I215*H215,2)</f>
        <v>0</v>
      </c>
      <c r="BL215" s="11" t="s">
        <v>157</v>
      </c>
      <c r="BM215" s="212" t="s">
        <v>579</v>
      </c>
    </row>
    <row r="216" spans="1:65" s="2" customFormat="1" ht="24" customHeight="1">
      <c r="A216" s="32"/>
      <c r="B216" s="33"/>
      <c r="C216" s="200" t="s">
        <v>73</v>
      </c>
      <c r="D216" s="200" t="s">
        <v>153</v>
      </c>
      <c r="E216" s="201" t="s">
        <v>1818</v>
      </c>
      <c r="F216" s="202" t="s">
        <v>1819</v>
      </c>
      <c r="G216" s="203" t="s">
        <v>1</v>
      </c>
      <c r="H216" s="204">
        <v>3.353</v>
      </c>
      <c r="I216" s="205"/>
      <c r="J216" s="206">
        <f>ROUND(I216*H216,2)</f>
        <v>0</v>
      </c>
      <c r="K216" s="207"/>
      <c r="L216" s="38"/>
      <c r="M216" s="208" t="s">
        <v>1</v>
      </c>
      <c r="N216" s="209" t="s">
        <v>38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157</v>
      </c>
      <c r="AT216" s="212" t="s">
        <v>153</v>
      </c>
      <c r="AU216" s="212" t="s">
        <v>73</v>
      </c>
      <c r="AY216" s="11" t="s">
        <v>158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1" t="s">
        <v>81</v>
      </c>
      <c r="BK216" s="213">
        <f>ROUND(I216*H216,2)</f>
        <v>0</v>
      </c>
      <c r="BL216" s="11" t="s">
        <v>157</v>
      </c>
      <c r="BM216" s="212" t="s">
        <v>580</v>
      </c>
    </row>
    <row r="217" spans="1:65" s="2" customFormat="1" ht="24" customHeight="1">
      <c r="A217" s="32"/>
      <c r="B217" s="33"/>
      <c r="C217" s="200" t="s">
        <v>230</v>
      </c>
      <c r="D217" s="200" t="s">
        <v>153</v>
      </c>
      <c r="E217" s="201" t="s">
        <v>1349</v>
      </c>
      <c r="F217" s="202" t="s">
        <v>1350</v>
      </c>
      <c r="G217" s="203" t="s">
        <v>312</v>
      </c>
      <c r="H217" s="204">
        <v>6.706</v>
      </c>
      <c r="I217" s="205"/>
      <c r="J217" s="206">
        <f>ROUND(I217*H217,2)</f>
        <v>0</v>
      </c>
      <c r="K217" s="207"/>
      <c r="L217" s="38"/>
      <c r="M217" s="208" t="s">
        <v>1</v>
      </c>
      <c r="N217" s="209" t="s">
        <v>38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157</v>
      </c>
      <c r="AT217" s="212" t="s">
        <v>153</v>
      </c>
      <c r="AU217" s="212" t="s">
        <v>73</v>
      </c>
      <c r="AY217" s="11" t="s">
        <v>158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81</v>
      </c>
      <c r="BK217" s="213">
        <f>ROUND(I217*H217,2)</f>
        <v>0</v>
      </c>
      <c r="BL217" s="11" t="s">
        <v>157</v>
      </c>
      <c r="BM217" s="212" t="s">
        <v>582</v>
      </c>
    </row>
    <row r="218" spans="1:65" s="2" customFormat="1" ht="24" customHeight="1">
      <c r="A218" s="32"/>
      <c r="B218" s="33"/>
      <c r="C218" s="200" t="s">
        <v>73</v>
      </c>
      <c r="D218" s="200" t="s">
        <v>153</v>
      </c>
      <c r="E218" s="201" t="s">
        <v>1814</v>
      </c>
      <c r="F218" s="202" t="s">
        <v>1815</v>
      </c>
      <c r="G218" s="203" t="s">
        <v>1</v>
      </c>
      <c r="H218" s="204">
        <v>6.706</v>
      </c>
      <c r="I218" s="205"/>
      <c r="J218" s="206">
        <f>ROUND(I218*H218,2)</f>
        <v>0</v>
      </c>
      <c r="K218" s="207"/>
      <c r="L218" s="38"/>
      <c r="M218" s="208" t="s">
        <v>1</v>
      </c>
      <c r="N218" s="209" t="s">
        <v>38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157</v>
      </c>
      <c r="AT218" s="212" t="s">
        <v>153</v>
      </c>
      <c r="AU218" s="212" t="s">
        <v>73</v>
      </c>
      <c r="AY218" s="11" t="s">
        <v>158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" t="s">
        <v>81</v>
      </c>
      <c r="BK218" s="213">
        <f>ROUND(I218*H218,2)</f>
        <v>0</v>
      </c>
      <c r="BL218" s="11" t="s">
        <v>157</v>
      </c>
      <c r="BM218" s="212" t="s">
        <v>583</v>
      </c>
    </row>
    <row r="219" spans="1:65" s="2" customFormat="1" ht="24" customHeight="1">
      <c r="A219" s="32"/>
      <c r="B219" s="33"/>
      <c r="C219" s="200" t="s">
        <v>570</v>
      </c>
      <c r="D219" s="200" t="s">
        <v>153</v>
      </c>
      <c r="E219" s="201" t="s">
        <v>1351</v>
      </c>
      <c r="F219" s="202" t="s">
        <v>1352</v>
      </c>
      <c r="G219" s="203" t="s">
        <v>312</v>
      </c>
      <c r="H219" s="204">
        <v>6.706</v>
      </c>
      <c r="I219" s="205"/>
      <c r="J219" s="206">
        <f>ROUND(I219*H219,2)</f>
        <v>0</v>
      </c>
      <c r="K219" s="207"/>
      <c r="L219" s="38"/>
      <c r="M219" s="208" t="s">
        <v>1</v>
      </c>
      <c r="N219" s="209" t="s">
        <v>38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157</v>
      </c>
      <c r="AT219" s="212" t="s">
        <v>153</v>
      </c>
      <c r="AU219" s="212" t="s">
        <v>73</v>
      </c>
      <c r="AY219" s="11" t="s">
        <v>158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81</v>
      </c>
      <c r="BK219" s="213">
        <f>ROUND(I219*H219,2)</f>
        <v>0</v>
      </c>
      <c r="BL219" s="11" t="s">
        <v>157</v>
      </c>
      <c r="BM219" s="212" t="s">
        <v>584</v>
      </c>
    </row>
    <row r="220" spans="1:65" s="2" customFormat="1" ht="24" customHeight="1">
      <c r="A220" s="32"/>
      <c r="B220" s="33"/>
      <c r="C220" s="200" t="s">
        <v>73</v>
      </c>
      <c r="D220" s="200" t="s">
        <v>153</v>
      </c>
      <c r="E220" s="201" t="s">
        <v>1814</v>
      </c>
      <c r="F220" s="202" t="s">
        <v>1815</v>
      </c>
      <c r="G220" s="203" t="s">
        <v>1</v>
      </c>
      <c r="H220" s="204">
        <v>6.706</v>
      </c>
      <c r="I220" s="205"/>
      <c r="J220" s="206">
        <f>ROUND(I220*H220,2)</f>
        <v>0</v>
      </c>
      <c r="K220" s="207"/>
      <c r="L220" s="38"/>
      <c r="M220" s="208" t="s">
        <v>1</v>
      </c>
      <c r="N220" s="209" t="s">
        <v>38</v>
      </c>
      <c r="O220" s="8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157</v>
      </c>
      <c r="AT220" s="212" t="s">
        <v>153</v>
      </c>
      <c r="AU220" s="212" t="s">
        <v>73</v>
      </c>
      <c r="AY220" s="11" t="s">
        <v>158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1" t="s">
        <v>81</v>
      </c>
      <c r="BK220" s="213">
        <f>ROUND(I220*H220,2)</f>
        <v>0</v>
      </c>
      <c r="BL220" s="11" t="s">
        <v>157</v>
      </c>
      <c r="BM220" s="212" t="s">
        <v>585</v>
      </c>
    </row>
    <row r="221" spans="1:65" s="2" customFormat="1" ht="24" customHeight="1">
      <c r="A221" s="32"/>
      <c r="B221" s="33"/>
      <c r="C221" s="200" t="s">
        <v>233</v>
      </c>
      <c r="D221" s="200" t="s">
        <v>153</v>
      </c>
      <c r="E221" s="201" t="s">
        <v>1353</v>
      </c>
      <c r="F221" s="202" t="s">
        <v>1354</v>
      </c>
      <c r="G221" s="203" t="s">
        <v>312</v>
      </c>
      <c r="H221" s="204">
        <v>6.706</v>
      </c>
      <c r="I221" s="205"/>
      <c r="J221" s="206">
        <f>ROUND(I221*H221,2)</f>
        <v>0</v>
      </c>
      <c r="K221" s="207"/>
      <c r="L221" s="38"/>
      <c r="M221" s="208" t="s">
        <v>1</v>
      </c>
      <c r="N221" s="209" t="s">
        <v>38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2" t="s">
        <v>157</v>
      </c>
      <c r="AT221" s="212" t="s">
        <v>153</v>
      </c>
      <c r="AU221" s="212" t="s">
        <v>73</v>
      </c>
      <c r="AY221" s="11" t="s">
        <v>158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1" t="s">
        <v>81</v>
      </c>
      <c r="BK221" s="213">
        <f>ROUND(I221*H221,2)</f>
        <v>0</v>
      </c>
      <c r="BL221" s="11" t="s">
        <v>157</v>
      </c>
      <c r="BM221" s="212" t="s">
        <v>587</v>
      </c>
    </row>
    <row r="222" spans="1:65" s="2" customFormat="1" ht="24" customHeight="1">
      <c r="A222" s="32"/>
      <c r="B222" s="33"/>
      <c r="C222" s="200" t="s">
        <v>73</v>
      </c>
      <c r="D222" s="200" t="s">
        <v>153</v>
      </c>
      <c r="E222" s="201" t="s">
        <v>1814</v>
      </c>
      <c r="F222" s="202" t="s">
        <v>1815</v>
      </c>
      <c r="G222" s="203" t="s">
        <v>1</v>
      </c>
      <c r="H222" s="204">
        <v>6.706</v>
      </c>
      <c r="I222" s="205"/>
      <c r="J222" s="206">
        <f>ROUND(I222*H222,2)</f>
        <v>0</v>
      </c>
      <c r="K222" s="207"/>
      <c r="L222" s="38"/>
      <c r="M222" s="208" t="s">
        <v>1</v>
      </c>
      <c r="N222" s="209" t="s">
        <v>38</v>
      </c>
      <c r="O222" s="85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157</v>
      </c>
      <c r="AT222" s="212" t="s">
        <v>153</v>
      </c>
      <c r="AU222" s="212" t="s">
        <v>73</v>
      </c>
      <c r="AY222" s="11" t="s">
        <v>158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1" t="s">
        <v>81</v>
      </c>
      <c r="BK222" s="213">
        <f>ROUND(I222*H222,2)</f>
        <v>0</v>
      </c>
      <c r="BL222" s="11" t="s">
        <v>157</v>
      </c>
      <c r="BM222" s="212" t="s">
        <v>588</v>
      </c>
    </row>
    <row r="223" spans="1:65" s="2" customFormat="1" ht="24" customHeight="1">
      <c r="A223" s="32"/>
      <c r="B223" s="33"/>
      <c r="C223" s="200" t="s">
        <v>573</v>
      </c>
      <c r="D223" s="200" t="s">
        <v>153</v>
      </c>
      <c r="E223" s="201" t="s">
        <v>1355</v>
      </c>
      <c r="F223" s="202" t="s">
        <v>1356</v>
      </c>
      <c r="G223" s="203" t="s">
        <v>281</v>
      </c>
      <c r="H223" s="204">
        <v>17.76</v>
      </c>
      <c r="I223" s="205"/>
      <c r="J223" s="206">
        <f>ROUND(I223*H223,2)</f>
        <v>0</v>
      </c>
      <c r="K223" s="207"/>
      <c r="L223" s="38"/>
      <c r="M223" s="208" t="s">
        <v>1</v>
      </c>
      <c r="N223" s="209" t="s">
        <v>38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2" t="s">
        <v>157</v>
      </c>
      <c r="AT223" s="212" t="s">
        <v>153</v>
      </c>
      <c r="AU223" s="212" t="s">
        <v>73</v>
      </c>
      <c r="AY223" s="11" t="s">
        <v>158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1" t="s">
        <v>81</v>
      </c>
      <c r="BK223" s="213">
        <f>ROUND(I223*H223,2)</f>
        <v>0</v>
      </c>
      <c r="BL223" s="11" t="s">
        <v>157</v>
      </c>
      <c r="BM223" s="212" t="s">
        <v>589</v>
      </c>
    </row>
    <row r="224" spans="1:65" s="2" customFormat="1" ht="16.5" customHeight="1">
      <c r="A224" s="32"/>
      <c r="B224" s="33"/>
      <c r="C224" s="200" t="s">
        <v>73</v>
      </c>
      <c r="D224" s="200" t="s">
        <v>153</v>
      </c>
      <c r="E224" s="201" t="s">
        <v>1820</v>
      </c>
      <c r="F224" s="202" t="s">
        <v>1821</v>
      </c>
      <c r="G224" s="203" t="s">
        <v>1</v>
      </c>
      <c r="H224" s="204">
        <v>17.76</v>
      </c>
      <c r="I224" s="205"/>
      <c r="J224" s="206">
        <f>ROUND(I224*H224,2)</f>
        <v>0</v>
      </c>
      <c r="K224" s="207"/>
      <c r="L224" s="38"/>
      <c r="M224" s="208" t="s">
        <v>1</v>
      </c>
      <c r="N224" s="209" t="s">
        <v>38</v>
      </c>
      <c r="O224" s="8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12" t="s">
        <v>157</v>
      </c>
      <c r="AT224" s="212" t="s">
        <v>153</v>
      </c>
      <c r="AU224" s="212" t="s">
        <v>73</v>
      </c>
      <c r="AY224" s="11" t="s">
        <v>158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1" t="s">
        <v>81</v>
      </c>
      <c r="BK224" s="213">
        <f>ROUND(I224*H224,2)</f>
        <v>0</v>
      </c>
      <c r="BL224" s="11" t="s">
        <v>157</v>
      </c>
      <c r="BM224" s="212" t="s">
        <v>590</v>
      </c>
    </row>
    <row r="225" spans="1:65" s="2" customFormat="1" ht="24" customHeight="1">
      <c r="A225" s="32"/>
      <c r="B225" s="33"/>
      <c r="C225" s="200" t="s">
        <v>237</v>
      </c>
      <c r="D225" s="200" t="s">
        <v>153</v>
      </c>
      <c r="E225" s="201" t="s">
        <v>1358</v>
      </c>
      <c r="F225" s="202" t="s">
        <v>1359</v>
      </c>
      <c r="G225" s="203" t="s">
        <v>325</v>
      </c>
      <c r="H225" s="204">
        <v>0.119</v>
      </c>
      <c r="I225" s="205"/>
      <c r="J225" s="206">
        <f>ROUND(I225*H225,2)</f>
        <v>0</v>
      </c>
      <c r="K225" s="207"/>
      <c r="L225" s="38"/>
      <c r="M225" s="208" t="s">
        <v>1</v>
      </c>
      <c r="N225" s="209" t="s">
        <v>38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2" t="s">
        <v>157</v>
      </c>
      <c r="AT225" s="212" t="s">
        <v>153</v>
      </c>
      <c r="AU225" s="212" t="s">
        <v>73</v>
      </c>
      <c r="AY225" s="11" t="s">
        <v>158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1" t="s">
        <v>81</v>
      </c>
      <c r="BK225" s="213">
        <f>ROUND(I225*H225,2)</f>
        <v>0</v>
      </c>
      <c r="BL225" s="11" t="s">
        <v>157</v>
      </c>
      <c r="BM225" s="212" t="s">
        <v>592</v>
      </c>
    </row>
    <row r="226" spans="1:65" s="2" customFormat="1" ht="16.5" customHeight="1">
      <c r="A226" s="32"/>
      <c r="B226" s="33"/>
      <c r="C226" s="200" t="s">
        <v>73</v>
      </c>
      <c r="D226" s="200" t="s">
        <v>153</v>
      </c>
      <c r="E226" s="201" t="s">
        <v>1822</v>
      </c>
      <c r="F226" s="202" t="s">
        <v>1823</v>
      </c>
      <c r="G226" s="203" t="s">
        <v>1</v>
      </c>
      <c r="H226" s="204">
        <v>0.119</v>
      </c>
      <c r="I226" s="205"/>
      <c r="J226" s="206">
        <f>ROUND(I226*H226,2)</f>
        <v>0</v>
      </c>
      <c r="K226" s="207"/>
      <c r="L226" s="38"/>
      <c r="M226" s="208" t="s">
        <v>1</v>
      </c>
      <c r="N226" s="209" t="s">
        <v>38</v>
      </c>
      <c r="O226" s="8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2" t="s">
        <v>157</v>
      </c>
      <c r="AT226" s="212" t="s">
        <v>153</v>
      </c>
      <c r="AU226" s="212" t="s">
        <v>73</v>
      </c>
      <c r="AY226" s="11" t="s">
        <v>158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1" t="s">
        <v>81</v>
      </c>
      <c r="BK226" s="213">
        <f>ROUND(I226*H226,2)</f>
        <v>0</v>
      </c>
      <c r="BL226" s="11" t="s">
        <v>157</v>
      </c>
      <c r="BM226" s="212" t="s">
        <v>593</v>
      </c>
    </row>
    <row r="227" spans="1:65" s="2" customFormat="1" ht="16.5" customHeight="1">
      <c r="A227" s="32"/>
      <c r="B227" s="33"/>
      <c r="C227" s="200" t="s">
        <v>73</v>
      </c>
      <c r="D227" s="200" t="s">
        <v>153</v>
      </c>
      <c r="E227" s="201" t="s">
        <v>1361</v>
      </c>
      <c r="F227" s="202" t="s">
        <v>1362</v>
      </c>
      <c r="G227" s="203" t="s">
        <v>1</v>
      </c>
      <c r="H227" s="204">
        <v>0</v>
      </c>
      <c r="I227" s="205"/>
      <c r="J227" s="206">
        <f>ROUND(I227*H227,2)</f>
        <v>0</v>
      </c>
      <c r="K227" s="207"/>
      <c r="L227" s="38"/>
      <c r="M227" s="208" t="s">
        <v>1</v>
      </c>
      <c r="N227" s="209" t="s">
        <v>38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2" t="s">
        <v>157</v>
      </c>
      <c r="AT227" s="212" t="s">
        <v>153</v>
      </c>
      <c r="AU227" s="212" t="s">
        <v>73</v>
      </c>
      <c r="AY227" s="11" t="s">
        <v>158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1" t="s">
        <v>81</v>
      </c>
      <c r="BK227" s="213">
        <f>ROUND(I227*H227,2)</f>
        <v>0</v>
      </c>
      <c r="BL227" s="11" t="s">
        <v>157</v>
      </c>
      <c r="BM227" s="212" t="s">
        <v>594</v>
      </c>
    </row>
    <row r="228" spans="1:65" s="2" customFormat="1" ht="24" customHeight="1">
      <c r="A228" s="32"/>
      <c r="B228" s="33"/>
      <c r="C228" s="200" t="s">
        <v>576</v>
      </c>
      <c r="D228" s="200" t="s">
        <v>153</v>
      </c>
      <c r="E228" s="201" t="s">
        <v>1363</v>
      </c>
      <c r="F228" s="202" t="s">
        <v>1364</v>
      </c>
      <c r="G228" s="203" t="s">
        <v>325</v>
      </c>
      <c r="H228" s="204">
        <v>3.375</v>
      </c>
      <c r="I228" s="205"/>
      <c r="J228" s="206">
        <f>ROUND(I228*H228,2)</f>
        <v>0</v>
      </c>
      <c r="K228" s="207"/>
      <c r="L228" s="38"/>
      <c r="M228" s="208" t="s">
        <v>1</v>
      </c>
      <c r="N228" s="209" t="s">
        <v>38</v>
      </c>
      <c r="O228" s="8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2" t="s">
        <v>157</v>
      </c>
      <c r="AT228" s="212" t="s">
        <v>153</v>
      </c>
      <c r="AU228" s="212" t="s">
        <v>73</v>
      </c>
      <c r="AY228" s="11" t="s">
        <v>158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1" t="s">
        <v>81</v>
      </c>
      <c r="BK228" s="213">
        <f>ROUND(I228*H228,2)</f>
        <v>0</v>
      </c>
      <c r="BL228" s="11" t="s">
        <v>157</v>
      </c>
      <c r="BM228" s="212" t="s">
        <v>595</v>
      </c>
    </row>
    <row r="229" spans="1:65" s="2" customFormat="1" ht="36" customHeight="1">
      <c r="A229" s="32"/>
      <c r="B229" s="33"/>
      <c r="C229" s="200" t="s">
        <v>240</v>
      </c>
      <c r="D229" s="200" t="s">
        <v>153</v>
      </c>
      <c r="E229" s="201" t="s">
        <v>1550</v>
      </c>
      <c r="F229" s="202" t="s">
        <v>1551</v>
      </c>
      <c r="G229" s="203" t="s">
        <v>325</v>
      </c>
      <c r="H229" s="204">
        <v>7.8</v>
      </c>
      <c r="I229" s="205"/>
      <c r="J229" s="206">
        <f>ROUND(I229*H229,2)</f>
        <v>0</v>
      </c>
      <c r="K229" s="207"/>
      <c r="L229" s="38"/>
      <c r="M229" s="208" t="s">
        <v>1</v>
      </c>
      <c r="N229" s="209" t="s">
        <v>38</v>
      </c>
      <c r="O229" s="8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2" t="s">
        <v>157</v>
      </c>
      <c r="AT229" s="212" t="s">
        <v>153</v>
      </c>
      <c r="AU229" s="212" t="s">
        <v>73</v>
      </c>
      <c r="AY229" s="11" t="s">
        <v>158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1" t="s">
        <v>81</v>
      </c>
      <c r="BK229" s="213">
        <f>ROUND(I229*H229,2)</f>
        <v>0</v>
      </c>
      <c r="BL229" s="11" t="s">
        <v>157</v>
      </c>
      <c r="BM229" s="212" t="s">
        <v>597</v>
      </c>
    </row>
    <row r="230" spans="1:65" s="2" customFormat="1" ht="24" customHeight="1">
      <c r="A230" s="32"/>
      <c r="B230" s="33"/>
      <c r="C230" s="200" t="s">
        <v>581</v>
      </c>
      <c r="D230" s="200" t="s">
        <v>153</v>
      </c>
      <c r="E230" s="201" t="s">
        <v>1365</v>
      </c>
      <c r="F230" s="202" t="s">
        <v>1366</v>
      </c>
      <c r="G230" s="203" t="s">
        <v>325</v>
      </c>
      <c r="H230" s="204">
        <v>14.339</v>
      </c>
      <c r="I230" s="205"/>
      <c r="J230" s="206">
        <f>ROUND(I230*H230,2)</f>
        <v>0</v>
      </c>
      <c r="K230" s="207"/>
      <c r="L230" s="38"/>
      <c r="M230" s="208" t="s">
        <v>1</v>
      </c>
      <c r="N230" s="209" t="s">
        <v>38</v>
      </c>
      <c r="O230" s="8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2" t="s">
        <v>157</v>
      </c>
      <c r="AT230" s="212" t="s">
        <v>153</v>
      </c>
      <c r="AU230" s="212" t="s">
        <v>73</v>
      </c>
      <c r="AY230" s="11" t="s">
        <v>158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1" t="s">
        <v>81</v>
      </c>
      <c r="BK230" s="213">
        <f>ROUND(I230*H230,2)</f>
        <v>0</v>
      </c>
      <c r="BL230" s="11" t="s">
        <v>157</v>
      </c>
      <c r="BM230" s="212" t="s">
        <v>598</v>
      </c>
    </row>
    <row r="231" spans="1:65" s="2" customFormat="1" ht="16.5" customHeight="1">
      <c r="A231" s="32"/>
      <c r="B231" s="33"/>
      <c r="C231" s="200" t="s">
        <v>73</v>
      </c>
      <c r="D231" s="200" t="s">
        <v>153</v>
      </c>
      <c r="E231" s="201" t="s">
        <v>1824</v>
      </c>
      <c r="F231" s="202" t="s">
        <v>1825</v>
      </c>
      <c r="G231" s="203" t="s">
        <v>1</v>
      </c>
      <c r="H231" s="204">
        <v>14.339</v>
      </c>
      <c r="I231" s="205"/>
      <c r="J231" s="206">
        <f>ROUND(I231*H231,2)</f>
        <v>0</v>
      </c>
      <c r="K231" s="207"/>
      <c r="L231" s="38"/>
      <c r="M231" s="208" t="s">
        <v>1</v>
      </c>
      <c r="N231" s="209" t="s">
        <v>38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2" t="s">
        <v>157</v>
      </c>
      <c r="AT231" s="212" t="s">
        <v>153</v>
      </c>
      <c r="AU231" s="212" t="s">
        <v>73</v>
      </c>
      <c r="AY231" s="11" t="s">
        <v>158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1" t="s">
        <v>81</v>
      </c>
      <c r="BK231" s="213">
        <f>ROUND(I231*H231,2)</f>
        <v>0</v>
      </c>
      <c r="BL231" s="11" t="s">
        <v>157</v>
      </c>
      <c r="BM231" s="212" t="s">
        <v>599</v>
      </c>
    </row>
    <row r="232" spans="1:65" s="2" customFormat="1" ht="24" customHeight="1">
      <c r="A232" s="32"/>
      <c r="B232" s="33"/>
      <c r="C232" s="200" t="s">
        <v>244</v>
      </c>
      <c r="D232" s="200" t="s">
        <v>153</v>
      </c>
      <c r="E232" s="201" t="s">
        <v>1368</v>
      </c>
      <c r="F232" s="202" t="s">
        <v>1369</v>
      </c>
      <c r="G232" s="203" t="s">
        <v>325</v>
      </c>
      <c r="H232" s="204">
        <v>34.959</v>
      </c>
      <c r="I232" s="205"/>
      <c r="J232" s="206">
        <f>ROUND(I232*H232,2)</f>
        <v>0</v>
      </c>
      <c r="K232" s="207"/>
      <c r="L232" s="38"/>
      <c r="M232" s="208" t="s">
        <v>1</v>
      </c>
      <c r="N232" s="209" t="s">
        <v>38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2" t="s">
        <v>157</v>
      </c>
      <c r="AT232" s="212" t="s">
        <v>153</v>
      </c>
      <c r="AU232" s="212" t="s">
        <v>73</v>
      </c>
      <c r="AY232" s="11" t="s">
        <v>158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1" t="s">
        <v>81</v>
      </c>
      <c r="BK232" s="213">
        <f>ROUND(I232*H232,2)</f>
        <v>0</v>
      </c>
      <c r="BL232" s="11" t="s">
        <v>157</v>
      </c>
      <c r="BM232" s="212" t="s">
        <v>600</v>
      </c>
    </row>
    <row r="233" spans="1:65" s="2" customFormat="1" ht="16.5" customHeight="1">
      <c r="A233" s="32"/>
      <c r="B233" s="33"/>
      <c r="C233" s="200" t="s">
        <v>73</v>
      </c>
      <c r="D233" s="200" t="s">
        <v>153</v>
      </c>
      <c r="E233" s="201" t="s">
        <v>1826</v>
      </c>
      <c r="F233" s="202" t="s">
        <v>1827</v>
      </c>
      <c r="G233" s="203" t="s">
        <v>1</v>
      </c>
      <c r="H233" s="204">
        <v>34.959</v>
      </c>
      <c r="I233" s="205"/>
      <c r="J233" s="206">
        <f>ROUND(I233*H233,2)</f>
        <v>0</v>
      </c>
      <c r="K233" s="207"/>
      <c r="L233" s="38"/>
      <c r="M233" s="208" t="s">
        <v>1</v>
      </c>
      <c r="N233" s="209" t="s">
        <v>38</v>
      </c>
      <c r="O233" s="8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12" t="s">
        <v>157</v>
      </c>
      <c r="AT233" s="212" t="s">
        <v>153</v>
      </c>
      <c r="AU233" s="212" t="s">
        <v>73</v>
      </c>
      <c r="AY233" s="11" t="s">
        <v>158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1" t="s">
        <v>81</v>
      </c>
      <c r="BK233" s="213">
        <f>ROUND(I233*H233,2)</f>
        <v>0</v>
      </c>
      <c r="BL233" s="11" t="s">
        <v>157</v>
      </c>
      <c r="BM233" s="212" t="s">
        <v>602</v>
      </c>
    </row>
    <row r="234" spans="1:65" s="2" customFormat="1" ht="16.5" customHeight="1">
      <c r="A234" s="32"/>
      <c r="B234" s="33"/>
      <c r="C234" s="200" t="s">
        <v>586</v>
      </c>
      <c r="D234" s="200" t="s">
        <v>153</v>
      </c>
      <c r="E234" s="201" t="s">
        <v>1371</v>
      </c>
      <c r="F234" s="202" t="s">
        <v>1372</v>
      </c>
      <c r="G234" s="203" t="s">
        <v>325</v>
      </c>
      <c r="H234" s="204">
        <v>14.339</v>
      </c>
      <c r="I234" s="205"/>
      <c r="J234" s="206">
        <f>ROUND(I234*H234,2)</f>
        <v>0</v>
      </c>
      <c r="K234" s="207"/>
      <c r="L234" s="38"/>
      <c r="M234" s="208" t="s">
        <v>1</v>
      </c>
      <c r="N234" s="209" t="s">
        <v>38</v>
      </c>
      <c r="O234" s="8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12" t="s">
        <v>157</v>
      </c>
      <c r="AT234" s="212" t="s">
        <v>153</v>
      </c>
      <c r="AU234" s="212" t="s">
        <v>73</v>
      </c>
      <c r="AY234" s="11" t="s">
        <v>158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1" t="s">
        <v>81</v>
      </c>
      <c r="BK234" s="213">
        <f>ROUND(I234*H234,2)</f>
        <v>0</v>
      </c>
      <c r="BL234" s="11" t="s">
        <v>157</v>
      </c>
      <c r="BM234" s="212" t="s">
        <v>605</v>
      </c>
    </row>
    <row r="235" spans="1:65" s="2" customFormat="1" ht="24" customHeight="1">
      <c r="A235" s="32"/>
      <c r="B235" s="33"/>
      <c r="C235" s="200" t="s">
        <v>248</v>
      </c>
      <c r="D235" s="200" t="s">
        <v>153</v>
      </c>
      <c r="E235" s="201" t="s">
        <v>1373</v>
      </c>
      <c r="F235" s="202" t="s">
        <v>1374</v>
      </c>
      <c r="G235" s="203" t="s">
        <v>325</v>
      </c>
      <c r="H235" s="204">
        <v>114.712</v>
      </c>
      <c r="I235" s="205"/>
      <c r="J235" s="206">
        <f>ROUND(I235*H235,2)</f>
        <v>0</v>
      </c>
      <c r="K235" s="207"/>
      <c r="L235" s="38"/>
      <c r="M235" s="208" t="s">
        <v>1</v>
      </c>
      <c r="N235" s="209" t="s">
        <v>38</v>
      </c>
      <c r="O235" s="8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2" t="s">
        <v>157</v>
      </c>
      <c r="AT235" s="212" t="s">
        <v>153</v>
      </c>
      <c r="AU235" s="212" t="s">
        <v>73</v>
      </c>
      <c r="AY235" s="11" t="s">
        <v>158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1" t="s">
        <v>81</v>
      </c>
      <c r="BK235" s="213">
        <f>ROUND(I235*H235,2)</f>
        <v>0</v>
      </c>
      <c r="BL235" s="11" t="s">
        <v>157</v>
      </c>
      <c r="BM235" s="212" t="s">
        <v>608</v>
      </c>
    </row>
    <row r="236" spans="1:65" s="2" customFormat="1" ht="16.5" customHeight="1">
      <c r="A236" s="32"/>
      <c r="B236" s="33"/>
      <c r="C236" s="200" t="s">
        <v>73</v>
      </c>
      <c r="D236" s="200" t="s">
        <v>153</v>
      </c>
      <c r="E236" s="201" t="s">
        <v>1828</v>
      </c>
      <c r="F236" s="202" t="s">
        <v>1829</v>
      </c>
      <c r="G236" s="203" t="s">
        <v>1</v>
      </c>
      <c r="H236" s="204">
        <v>114.712</v>
      </c>
      <c r="I236" s="205"/>
      <c r="J236" s="206">
        <f>ROUND(I236*H236,2)</f>
        <v>0</v>
      </c>
      <c r="K236" s="207"/>
      <c r="L236" s="38"/>
      <c r="M236" s="208" t="s">
        <v>1</v>
      </c>
      <c r="N236" s="209" t="s">
        <v>38</v>
      </c>
      <c r="O236" s="8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157</v>
      </c>
      <c r="AT236" s="212" t="s">
        <v>153</v>
      </c>
      <c r="AU236" s="212" t="s">
        <v>73</v>
      </c>
      <c r="AY236" s="11" t="s">
        <v>158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1" t="s">
        <v>81</v>
      </c>
      <c r="BK236" s="213">
        <f>ROUND(I236*H236,2)</f>
        <v>0</v>
      </c>
      <c r="BL236" s="11" t="s">
        <v>157</v>
      </c>
      <c r="BM236" s="212" t="s">
        <v>612</v>
      </c>
    </row>
    <row r="237" spans="1:65" s="2" customFormat="1" ht="24" customHeight="1">
      <c r="A237" s="32"/>
      <c r="B237" s="33"/>
      <c r="C237" s="200" t="s">
        <v>591</v>
      </c>
      <c r="D237" s="200" t="s">
        <v>153</v>
      </c>
      <c r="E237" s="201" t="s">
        <v>1376</v>
      </c>
      <c r="F237" s="202" t="s">
        <v>1377</v>
      </c>
      <c r="G237" s="203" t="s">
        <v>325</v>
      </c>
      <c r="H237" s="204">
        <v>14.339</v>
      </c>
      <c r="I237" s="205"/>
      <c r="J237" s="206">
        <f>ROUND(I237*H237,2)</f>
        <v>0</v>
      </c>
      <c r="K237" s="207"/>
      <c r="L237" s="38"/>
      <c r="M237" s="208" t="s">
        <v>1</v>
      </c>
      <c r="N237" s="209" t="s">
        <v>38</v>
      </c>
      <c r="O237" s="85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12" t="s">
        <v>157</v>
      </c>
      <c r="AT237" s="212" t="s">
        <v>153</v>
      </c>
      <c r="AU237" s="212" t="s">
        <v>73</v>
      </c>
      <c r="AY237" s="11" t="s">
        <v>158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1" t="s">
        <v>81</v>
      </c>
      <c r="BK237" s="213">
        <f>ROUND(I237*H237,2)</f>
        <v>0</v>
      </c>
      <c r="BL237" s="11" t="s">
        <v>157</v>
      </c>
      <c r="BM237" s="212" t="s">
        <v>615</v>
      </c>
    </row>
    <row r="238" spans="1:65" s="2" customFormat="1" ht="16.5" customHeight="1">
      <c r="A238" s="32"/>
      <c r="B238" s="33"/>
      <c r="C238" s="200" t="s">
        <v>252</v>
      </c>
      <c r="D238" s="200" t="s">
        <v>153</v>
      </c>
      <c r="E238" s="201" t="s">
        <v>1378</v>
      </c>
      <c r="F238" s="202" t="s">
        <v>1379</v>
      </c>
      <c r="G238" s="203" t="s">
        <v>325</v>
      </c>
      <c r="H238" s="204">
        <v>5.451</v>
      </c>
      <c r="I238" s="205"/>
      <c r="J238" s="206">
        <f>ROUND(I238*H238,2)</f>
        <v>0</v>
      </c>
      <c r="K238" s="207"/>
      <c r="L238" s="38"/>
      <c r="M238" s="208" t="s">
        <v>1</v>
      </c>
      <c r="N238" s="209" t="s">
        <v>38</v>
      </c>
      <c r="O238" s="8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12" t="s">
        <v>157</v>
      </c>
      <c r="AT238" s="212" t="s">
        <v>153</v>
      </c>
      <c r="AU238" s="212" t="s">
        <v>73</v>
      </c>
      <c r="AY238" s="11" t="s">
        <v>158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1" t="s">
        <v>81</v>
      </c>
      <c r="BK238" s="213">
        <f>ROUND(I238*H238,2)</f>
        <v>0</v>
      </c>
      <c r="BL238" s="11" t="s">
        <v>157</v>
      </c>
      <c r="BM238" s="212" t="s">
        <v>619</v>
      </c>
    </row>
    <row r="239" spans="1:65" s="2" customFormat="1" ht="16.5" customHeight="1">
      <c r="A239" s="32"/>
      <c r="B239" s="33"/>
      <c r="C239" s="200" t="s">
        <v>73</v>
      </c>
      <c r="D239" s="200" t="s">
        <v>153</v>
      </c>
      <c r="E239" s="201" t="s">
        <v>1830</v>
      </c>
      <c r="F239" s="202" t="s">
        <v>1831</v>
      </c>
      <c r="G239" s="203" t="s">
        <v>1</v>
      </c>
      <c r="H239" s="204">
        <v>5.451</v>
      </c>
      <c r="I239" s="205"/>
      <c r="J239" s="206">
        <f>ROUND(I239*H239,2)</f>
        <v>0</v>
      </c>
      <c r="K239" s="207"/>
      <c r="L239" s="38"/>
      <c r="M239" s="208" t="s">
        <v>1</v>
      </c>
      <c r="N239" s="209" t="s">
        <v>38</v>
      </c>
      <c r="O239" s="85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12" t="s">
        <v>157</v>
      </c>
      <c r="AT239" s="212" t="s">
        <v>153</v>
      </c>
      <c r="AU239" s="212" t="s">
        <v>73</v>
      </c>
      <c r="AY239" s="11" t="s">
        <v>158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1" t="s">
        <v>81</v>
      </c>
      <c r="BK239" s="213">
        <f>ROUND(I239*H239,2)</f>
        <v>0</v>
      </c>
      <c r="BL239" s="11" t="s">
        <v>157</v>
      </c>
      <c r="BM239" s="212" t="s">
        <v>622</v>
      </c>
    </row>
    <row r="240" spans="1:65" s="2" customFormat="1" ht="16.5" customHeight="1">
      <c r="A240" s="32"/>
      <c r="B240" s="33"/>
      <c r="C240" s="200" t="s">
        <v>596</v>
      </c>
      <c r="D240" s="200" t="s">
        <v>153</v>
      </c>
      <c r="E240" s="201" t="s">
        <v>1381</v>
      </c>
      <c r="F240" s="202" t="s">
        <v>1382</v>
      </c>
      <c r="G240" s="203" t="s">
        <v>325</v>
      </c>
      <c r="H240" s="204">
        <v>43.608</v>
      </c>
      <c r="I240" s="205"/>
      <c r="J240" s="206">
        <f>ROUND(I240*H240,2)</f>
        <v>0</v>
      </c>
      <c r="K240" s="207"/>
      <c r="L240" s="38"/>
      <c r="M240" s="208" t="s">
        <v>1</v>
      </c>
      <c r="N240" s="209" t="s">
        <v>38</v>
      </c>
      <c r="O240" s="8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12" t="s">
        <v>157</v>
      </c>
      <c r="AT240" s="212" t="s">
        <v>153</v>
      </c>
      <c r="AU240" s="212" t="s">
        <v>73</v>
      </c>
      <c r="AY240" s="11" t="s">
        <v>158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1" t="s">
        <v>81</v>
      </c>
      <c r="BK240" s="213">
        <f>ROUND(I240*H240,2)</f>
        <v>0</v>
      </c>
      <c r="BL240" s="11" t="s">
        <v>157</v>
      </c>
      <c r="BM240" s="212" t="s">
        <v>625</v>
      </c>
    </row>
    <row r="241" spans="1:65" s="2" customFormat="1" ht="16.5" customHeight="1">
      <c r="A241" s="32"/>
      <c r="B241" s="33"/>
      <c r="C241" s="200" t="s">
        <v>73</v>
      </c>
      <c r="D241" s="200" t="s">
        <v>153</v>
      </c>
      <c r="E241" s="201" t="s">
        <v>1832</v>
      </c>
      <c r="F241" s="202" t="s">
        <v>1833</v>
      </c>
      <c r="G241" s="203" t="s">
        <v>1</v>
      </c>
      <c r="H241" s="204">
        <v>43.608</v>
      </c>
      <c r="I241" s="205"/>
      <c r="J241" s="206">
        <f>ROUND(I241*H241,2)</f>
        <v>0</v>
      </c>
      <c r="K241" s="207"/>
      <c r="L241" s="38"/>
      <c r="M241" s="208" t="s">
        <v>1</v>
      </c>
      <c r="N241" s="209" t="s">
        <v>38</v>
      </c>
      <c r="O241" s="8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12" t="s">
        <v>157</v>
      </c>
      <c r="AT241" s="212" t="s">
        <v>153</v>
      </c>
      <c r="AU241" s="212" t="s">
        <v>73</v>
      </c>
      <c r="AY241" s="11" t="s">
        <v>158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1" t="s">
        <v>81</v>
      </c>
      <c r="BK241" s="213">
        <f>ROUND(I241*H241,2)</f>
        <v>0</v>
      </c>
      <c r="BL241" s="11" t="s">
        <v>157</v>
      </c>
      <c r="BM241" s="212" t="s">
        <v>628</v>
      </c>
    </row>
    <row r="242" spans="1:65" s="2" customFormat="1" ht="16.5" customHeight="1">
      <c r="A242" s="32"/>
      <c r="B242" s="33"/>
      <c r="C242" s="200" t="s">
        <v>255</v>
      </c>
      <c r="D242" s="200" t="s">
        <v>153</v>
      </c>
      <c r="E242" s="201" t="s">
        <v>1384</v>
      </c>
      <c r="F242" s="202" t="s">
        <v>1385</v>
      </c>
      <c r="G242" s="203" t="s">
        <v>325</v>
      </c>
      <c r="H242" s="204">
        <v>5.451</v>
      </c>
      <c r="I242" s="205"/>
      <c r="J242" s="206">
        <f>ROUND(I242*H242,2)</f>
        <v>0</v>
      </c>
      <c r="K242" s="207"/>
      <c r="L242" s="38"/>
      <c r="M242" s="208" t="s">
        <v>1</v>
      </c>
      <c r="N242" s="209" t="s">
        <v>38</v>
      </c>
      <c r="O242" s="8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12" t="s">
        <v>157</v>
      </c>
      <c r="AT242" s="212" t="s">
        <v>153</v>
      </c>
      <c r="AU242" s="212" t="s">
        <v>73</v>
      </c>
      <c r="AY242" s="11" t="s">
        <v>158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1" t="s">
        <v>81</v>
      </c>
      <c r="BK242" s="213">
        <f>ROUND(I242*H242,2)</f>
        <v>0</v>
      </c>
      <c r="BL242" s="11" t="s">
        <v>157</v>
      </c>
      <c r="BM242" s="212" t="s">
        <v>630</v>
      </c>
    </row>
    <row r="243" spans="1:65" s="2" customFormat="1" ht="16.5" customHeight="1">
      <c r="A243" s="32"/>
      <c r="B243" s="33"/>
      <c r="C243" s="200" t="s">
        <v>601</v>
      </c>
      <c r="D243" s="200" t="s">
        <v>153</v>
      </c>
      <c r="E243" s="201" t="s">
        <v>1386</v>
      </c>
      <c r="F243" s="202" t="s">
        <v>1387</v>
      </c>
      <c r="G243" s="203" t="s">
        <v>325</v>
      </c>
      <c r="H243" s="204">
        <v>14.339</v>
      </c>
      <c r="I243" s="205"/>
      <c r="J243" s="206">
        <f>ROUND(I243*H243,2)</f>
        <v>0</v>
      </c>
      <c r="K243" s="207"/>
      <c r="L243" s="38"/>
      <c r="M243" s="208" t="s">
        <v>1</v>
      </c>
      <c r="N243" s="209" t="s">
        <v>38</v>
      </c>
      <c r="O243" s="85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12" t="s">
        <v>157</v>
      </c>
      <c r="AT243" s="212" t="s">
        <v>153</v>
      </c>
      <c r="AU243" s="212" t="s">
        <v>73</v>
      </c>
      <c r="AY243" s="11" t="s">
        <v>158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1" t="s">
        <v>81</v>
      </c>
      <c r="BK243" s="213">
        <f>ROUND(I243*H243,2)</f>
        <v>0</v>
      </c>
      <c r="BL243" s="11" t="s">
        <v>157</v>
      </c>
      <c r="BM243" s="212" t="s">
        <v>631</v>
      </c>
    </row>
    <row r="244" spans="1:65" s="2" customFormat="1" ht="16.5" customHeight="1">
      <c r="A244" s="32"/>
      <c r="B244" s="33"/>
      <c r="C244" s="200" t="s">
        <v>259</v>
      </c>
      <c r="D244" s="200" t="s">
        <v>153</v>
      </c>
      <c r="E244" s="201" t="s">
        <v>1388</v>
      </c>
      <c r="F244" s="202" t="s">
        <v>1389</v>
      </c>
      <c r="G244" s="203" t="s">
        <v>325</v>
      </c>
      <c r="H244" s="204">
        <v>10.902</v>
      </c>
      <c r="I244" s="205"/>
      <c r="J244" s="206">
        <f>ROUND(I244*H244,2)</f>
        <v>0</v>
      </c>
      <c r="K244" s="207"/>
      <c r="L244" s="38"/>
      <c r="M244" s="208" t="s">
        <v>1</v>
      </c>
      <c r="N244" s="209" t="s">
        <v>38</v>
      </c>
      <c r="O244" s="8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12" t="s">
        <v>157</v>
      </c>
      <c r="AT244" s="212" t="s">
        <v>153</v>
      </c>
      <c r="AU244" s="212" t="s">
        <v>73</v>
      </c>
      <c r="AY244" s="11" t="s">
        <v>158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1" t="s">
        <v>81</v>
      </c>
      <c r="BK244" s="213">
        <f>ROUND(I244*H244,2)</f>
        <v>0</v>
      </c>
      <c r="BL244" s="11" t="s">
        <v>157</v>
      </c>
      <c r="BM244" s="212" t="s">
        <v>634</v>
      </c>
    </row>
    <row r="245" spans="1:65" s="2" customFormat="1" ht="16.5" customHeight="1">
      <c r="A245" s="32"/>
      <c r="B245" s="33"/>
      <c r="C245" s="200" t="s">
        <v>73</v>
      </c>
      <c r="D245" s="200" t="s">
        <v>153</v>
      </c>
      <c r="E245" s="201" t="s">
        <v>1834</v>
      </c>
      <c r="F245" s="202" t="s">
        <v>1835</v>
      </c>
      <c r="G245" s="203" t="s">
        <v>1</v>
      </c>
      <c r="H245" s="204">
        <v>10.902</v>
      </c>
      <c r="I245" s="205"/>
      <c r="J245" s="206">
        <f>ROUND(I245*H245,2)</f>
        <v>0</v>
      </c>
      <c r="K245" s="207"/>
      <c r="L245" s="38"/>
      <c r="M245" s="208" t="s">
        <v>1</v>
      </c>
      <c r="N245" s="209" t="s">
        <v>38</v>
      </c>
      <c r="O245" s="85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12" t="s">
        <v>157</v>
      </c>
      <c r="AT245" s="212" t="s">
        <v>153</v>
      </c>
      <c r="AU245" s="212" t="s">
        <v>73</v>
      </c>
      <c r="AY245" s="11" t="s">
        <v>158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1" t="s">
        <v>81</v>
      </c>
      <c r="BK245" s="213">
        <f>ROUND(I245*H245,2)</f>
        <v>0</v>
      </c>
      <c r="BL245" s="11" t="s">
        <v>157</v>
      </c>
      <c r="BM245" s="212" t="s">
        <v>637</v>
      </c>
    </row>
    <row r="246" spans="1:65" s="2" customFormat="1" ht="16.5" customHeight="1">
      <c r="A246" s="32"/>
      <c r="B246" s="33"/>
      <c r="C246" s="200" t="s">
        <v>73</v>
      </c>
      <c r="D246" s="200" t="s">
        <v>153</v>
      </c>
      <c r="E246" s="201" t="s">
        <v>1391</v>
      </c>
      <c r="F246" s="202" t="s">
        <v>1392</v>
      </c>
      <c r="G246" s="203" t="s">
        <v>1</v>
      </c>
      <c r="H246" s="204">
        <v>0</v>
      </c>
      <c r="I246" s="205"/>
      <c r="J246" s="206">
        <f>ROUND(I246*H246,2)</f>
        <v>0</v>
      </c>
      <c r="K246" s="207"/>
      <c r="L246" s="38"/>
      <c r="M246" s="208" t="s">
        <v>1</v>
      </c>
      <c r="N246" s="209" t="s">
        <v>38</v>
      </c>
      <c r="O246" s="85"/>
      <c r="P246" s="210">
        <f>O246*H246</f>
        <v>0</v>
      </c>
      <c r="Q246" s="210">
        <v>0</v>
      </c>
      <c r="R246" s="210">
        <f>Q246*H246</f>
        <v>0</v>
      </c>
      <c r="S246" s="210">
        <v>0</v>
      </c>
      <c r="T246" s="211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12" t="s">
        <v>157</v>
      </c>
      <c r="AT246" s="212" t="s">
        <v>153</v>
      </c>
      <c r="AU246" s="212" t="s">
        <v>73</v>
      </c>
      <c r="AY246" s="11" t="s">
        <v>158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11" t="s">
        <v>81</v>
      </c>
      <c r="BK246" s="213">
        <f>ROUND(I246*H246,2)</f>
        <v>0</v>
      </c>
      <c r="BL246" s="11" t="s">
        <v>157</v>
      </c>
      <c r="BM246" s="212" t="s">
        <v>639</v>
      </c>
    </row>
    <row r="247" spans="1:65" s="2" customFormat="1" ht="24" customHeight="1">
      <c r="A247" s="32"/>
      <c r="B247" s="33"/>
      <c r="C247" s="200" t="s">
        <v>609</v>
      </c>
      <c r="D247" s="200" t="s">
        <v>153</v>
      </c>
      <c r="E247" s="201" t="s">
        <v>1393</v>
      </c>
      <c r="F247" s="202" t="s">
        <v>1394</v>
      </c>
      <c r="G247" s="203" t="s">
        <v>325</v>
      </c>
      <c r="H247" s="204">
        <v>55.413</v>
      </c>
      <c r="I247" s="205"/>
      <c r="J247" s="206">
        <f>ROUND(I247*H247,2)</f>
        <v>0</v>
      </c>
      <c r="K247" s="207"/>
      <c r="L247" s="38"/>
      <c r="M247" s="208" t="s">
        <v>1</v>
      </c>
      <c r="N247" s="209" t="s">
        <v>38</v>
      </c>
      <c r="O247" s="85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12" t="s">
        <v>157</v>
      </c>
      <c r="AT247" s="212" t="s">
        <v>153</v>
      </c>
      <c r="AU247" s="212" t="s">
        <v>73</v>
      </c>
      <c r="AY247" s="11" t="s">
        <v>158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1" t="s">
        <v>81</v>
      </c>
      <c r="BK247" s="213">
        <f>ROUND(I247*H247,2)</f>
        <v>0</v>
      </c>
      <c r="BL247" s="11" t="s">
        <v>157</v>
      </c>
      <c r="BM247" s="212" t="s">
        <v>642</v>
      </c>
    </row>
    <row r="248" spans="1:65" s="2" customFormat="1" ht="24" customHeight="1">
      <c r="A248" s="32"/>
      <c r="B248" s="33"/>
      <c r="C248" s="200" t="s">
        <v>263</v>
      </c>
      <c r="D248" s="200" t="s">
        <v>153</v>
      </c>
      <c r="E248" s="201" t="s">
        <v>1395</v>
      </c>
      <c r="F248" s="202" t="s">
        <v>1396</v>
      </c>
      <c r="G248" s="203" t="s">
        <v>325</v>
      </c>
      <c r="H248" s="204">
        <v>55.413</v>
      </c>
      <c r="I248" s="205"/>
      <c r="J248" s="206">
        <f>ROUND(I248*H248,2)</f>
        <v>0</v>
      </c>
      <c r="K248" s="207"/>
      <c r="L248" s="38"/>
      <c r="M248" s="208" t="s">
        <v>1</v>
      </c>
      <c r="N248" s="209" t="s">
        <v>38</v>
      </c>
      <c r="O248" s="85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12" t="s">
        <v>157</v>
      </c>
      <c r="AT248" s="212" t="s">
        <v>153</v>
      </c>
      <c r="AU248" s="212" t="s">
        <v>73</v>
      </c>
      <c r="AY248" s="11" t="s">
        <v>158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1" t="s">
        <v>81</v>
      </c>
      <c r="BK248" s="213">
        <f>ROUND(I248*H248,2)</f>
        <v>0</v>
      </c>
      <c r="BL248" s="11" t="s">
        <v>157</v>
      </c>
      <c r="BM248" s="212" t="s">
        <v>645</v>
      </c>
    </row>
    <row r="249" spans="1:65" s="2" customFormat="1" ht="16.5" customHeight="1">
      <c r="A249" s="32"/>
      <c r="B249" s="33"/>
      <c r="C249" s="200" t="s">
        <v>73</v>
      </c>
      <c r="D249" s="200" t="s">
        <v>153</v>
      </c>
      <c r="E249" s="201" t="s">
        <v>1397</v>
      </c>
      <c r="F249" s="202" t="s">
        <v>1398</v>
      </c>
      <c r="G249" s="203" t="s">
        <v>1</v>
      </c>
      <c r="H249" s="204">
        <v>0</v>
      </c>
      <c r="I249" s="205"/>
      <c r="J249" s="206">
        <f>ROUND(I249*H249,2)</f>
        <v>0</v>
      </c>
      <c r="K249" s="207"/>
      <c r="L249" s="38"/>
      <c r="M249" s="208" t="s">
        <v>1</v>
      </c>
      <c r="N249" s="209" t="s">
        <v>38</v>
      </c>
      <c r="O249" s="85"/>
      <c r="P249" s="210">
        <f>O249*H249</f>
        <v>0</v>
      </c>
      <c r="Q249" s="210">
        <v>0</v>
      </c>
      <c r="R249" s="210">
        <f>Q249*H249</f>
        <v>0</v>
      </c>
      <c r="S249" s="210">
        <v>0</v>
      </c>
      <c r="T249" s="211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12" t="s">
        <v>157</v>
      </c>
      <c r="AT249" s="212" t="s">
        <v>153</v>
      </c>
      <c r="AU249" s="212" t="s">
        <v>73</v>
      </c>
      <c r="AY249" s="11" t="s">
        <v>158</v>
      </c>
      <c r="BE249" s="213">
        <f>IF(N249="základní",J249,0)</f>
        <v>0</v>
      </c>
      <c r="BF249" s="213">
        <f>IF(N249="snížená",J249,0)</f>
        <v>0</v>
      </c>
      <c r="BG249" s="213">
        <f>IF(N249="zákl. přenesená",J249,0)</f>
        <v>0</v>
      </c>
      <c r="BH249" s="213">
        <f>IF(N249="sníž. přenesená",J249,0)</f>
        <v>0</v>
      </c>
      <c r="BI249" s="213">
        <f>IF(N249="nulová",J249,0)</f>
        <v>0</v>
      </c>
      <c r="BJ249" s="11" t="s">
        <v>81</v>
      </c>
      <c r="BK249" s="213">
        <f>ROUND(I249*H249,2)</f>
        <v>0</v>
      </c>
      <c r="BL249" s="11" t="s">
        <v>157</v>
      </c>
      <c r="BM249" s="212" t="s">
        <v>647</v>
      </c>
    </row>
    <row r="250" spans="1:65" s="2" customFormat="1" ht="16.5" customHeight="1">
      <c r="A250" s="32"/>
      <c r="B250" s="33"/>
      <c r="C250" s="200" t="s">
        <v>73</v>
      </c>
      <c r="D250" s="200" t="s">
        <v>153</v>
      </c>
      <c r="E250" s="201" t="s">
        <v>1399</v>
      </c>
      <c r="F250" s="202" t="s">
        <v>1400</v>
      </c>
      <c r="G250" s="203" t="s">
        <v>1</v>
      </c>
      <c r="H250" s="204">
        <v>0</v>
      </c>
      <c r="I250" s="205"/>
      <c r="J250" s="206">
        <f>ROUND(I250*H250,2)</f>
        <v>0</v>
      </c>
      <c r="K250" s="207"/>
      <c r="L250" s="38"/>
      <c r="M250" s="208" t="s">
        <v>1</v>
      </c>
      <c r="N250" s="209" t="s">
        <v>38</v>
      </c>
      <c r="O250" s="85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12" t="s">
        <v>157</v>
      </c>
      <c r="AT250" s="212" t="s">
        <v>153</v>
      </c>
      <c r="AU250" s="212" t="s">
        <v>73</v>
      </c>
      <c r="AY250" s="11" t="s">
        <v>158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1" t="s">
        <v>81</v>
      </c>
      <c r="BK250" s="213">
        <f>ROUND(I250*H250,2)</f>
        <v>0</v>
      </c>
      <c r="BL250" s="11" t="s">
        <v>157</v>
      </c>
      <c r="BM250" s="212" t="s">
        <v>650</v>
      </c>
    </row>
    <row r="251" spans="1:65" s="2" customFormat="1" ht="24" customHeight="1">
      <c r="A251" s="32"/>
      <c r="B251" s="33"/>
      <c r="C251" s="200" t="s">
        <v>616</v>
      </c>
      <c r="D251" s="200" t="s">
        <v>153</v>
      </c>
      <c r="E251" s="201" t="s">
        <v>1401</v>
      </c>
      <c r="F251" s="202" t="s">
        <v>1402</v>
      </c>
      <c r="G251" s="203" t="s">
        <v>312</v>
      </c>
      <c r="H251" s="204">
        <v>19.797</v>
      </c>
      <c r="I251" s="205"/>
      <c r="J251" s="206">
        <f>ROUND(I251*H251,2)</f>
        <v>0</v>
      </c>
      <c r="K251" s="207"/>
      <c r="L251" s="38"/>
      <c r="M251" s="208" t="s">
        <v>1</v>
      </c>
      <c r="N251" s="209" t="s">
        <v>38</v>
      </c>
      <c r="O251" s="85"/>
      <c r="P251" s="210">
        <f>O251*H251</f>
        <v>0</v>
      </c>
      <c r="Q251" s="210">
        <v>0</v>
      </c>
      <c r="R251" s="210">
        <f>Q251*H251</f>
        <v>0</v>
      </c>
      <c r="S251" s="210">
        <v>0</v>
      </c>
      <c r="T251" s="211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12" t="s">
        <v>157</v>
      </c>
      <c r="AT251" s="212" t="s">
        <v>153</v>
      </c>
      <c r="AU251" s="212" t="s">
        <v>73</v>
      </c>
      <c r="AY251" s="11" t="s">
        <v>158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11" t="s">
        <v>81</v>
      </c>
      <c r="BK251" s="213">
        <f>ROUND(I251*H251,2)</f>
        <v>0</v>
      </c>
      <c r="BL251" s="11" t="s">
        <v>157</v>
      </c>
      <c r="BM251" s="212" t="s">
        <v>651</v>
      </c>
    </row>
    <row r="252" spans="1:65" s="2" customFormat="1" ht="36" customHeight="1">
      <c r="A252" s="32"/>
      <c r="B252" s="33"/>
      <c r="C252" s="200" t="s">
        <v>73</v>
      </c>
      <c r="D252" s="200" t="s">
        <v>153</v>
      </c>
      <c r="E252" s="201" t="s">
        <v>1836</v>
      </c>
      <c r="F252" s="202" t="s">
        <v>1837</v>
      </c>
      <c r="G252" s="203" t="s">
        <v>1</v>
      </c>
      <c r="H252" s="204">
        <v>19.797</v>
      </c>
      <c r="I252" s="205"/>
      <c r="J252" s="206">
        <f>ROUND(I252*H252,2)</f>
        <v>0</v>
      </c>
      <c r="K252" s="207"/>
      <c r="L252" s="38"/>
      <c r="M252" s="214" t="s">
        <v>1</v>
      </c>
      <c r="N252" s="215" t="s">
        <v>38</v>
      </c>
      <c r="O252" s="216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12" t="s">
        <v>157</v>
      </c>
      <c r="AT252" s="212" t="s">
        <v>153</v>
      </c>
      <c r="AU252" s="212" t="s">
        <v>73</v>
      </c>
      <c r="AY252" s="11" t="s">
        <v>158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11" t="s">
        <v>81</v>
      </c>
      <c r="BK252" s="213">
        <f>ROUND(I252*H252,2)</f>
        <v>0</v>
      </c>
      <c r="BL252" s="11" t="s">
        <v>157</v>
      </c>
      <c r="BM252" s="212" t="s">
        <v>654</v>
      </c>
    </row>
    <row r="253" spans="1:31" s="2" customFormat="1" ht="6.95" customHeight="1">
      <c r="A253" s="32"/>
      <c r="B253" s="60"/>
      <c r="C253" s="61"/>
      <c r="D253" s="61"/>
      <c r="E253" s="61"/>
      <c r="F253" s="61"/>
      <c r="G253" s="61"/>
      <c r="H253" s="61"/>
      <c r="I253" s="177"/>
      <c r="J253" s="61"/>
      <c r="K253" s="61"/>
      <c r="L253" s="38"/>
      <c r="M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</row>
  </sheetData>
  <sheetProtection password="CC35" sheet="1" objects="1" scenarios="1" formatColumns="0" formatRows="0" autoFilter="0"/>
  <autoFilter ref="C115:K252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125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1838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ROUND((SUM(BE116:BE186)),2)</f>
        <v>0</v>
      </c>
      <c r="G33" s="32"/>
      <c r="H33" s="32"/>
      <c r="I33" s="156">
        <v>0.21</v>
      </c>
      <c r="J33" s="155">
        <f>ROUND(((SUM(BE116:BE186))*I33),2)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ROUND((SUM(BF116:BF186)),2)</f>
        <v>0</v>
      </c>
      <c r="G34" s="32"/>
      <c r="H34" s="32"/>
      <c r="I34" s="156">
        <v>0.15</v>
      </c>
      <c r="J34" s="155">
        <f>ROUND(((SUM(BF116:BF186))*I34),2)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ROUND((SUM(BG116:BG186)),2)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ROUND((SUM(BH116:BH186)),2)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ROUND((SUM(BI116:BI186)),2)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05.9 - Propustek ev. km 88,406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05.9 - Propustek ev. km 88,406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SUM(P117:P186)</f>
        <v>0</v>
      </c>
      <c r="Q116" s="98"/>
      <c r="R116" s="197">
        <f>SUM(R117:R186)</f>
        <v>0</v>
      </c>
      <c r="S116" s="98"/>
      <c r="T116" s="198">
        <f>SUM(T117:T186)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SUM(BK117:BK186)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1202</v>
      </c>
      <c r="F117" s="202" t="s">
        <v>1203</v>
      </c>
      <c r="G117" s="203" t="s">
        <v>312</v>
      </c>
      <c r="H117" s="204">
        <v>120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460</v>
      </c>
      <c r="F118" s="202" t="s">
        <v>1499</v>
      </c>
      <c r="G118" s="203" t="s">
        <v>1</v>
      </c>
      <c r="H118" s="204">
        <v>120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83</v>
      </c>
      <c r="D119" s="200" t="s">
        <v>153</v>
      </c>
      <c r="E119" s="201" t="s">
        <v>1205</v>
      </c>
      <c r="F119" s="202" t="s">
        <v>1206</v>
      </c>
      <c r="G119" s="203" t="s">
        <v>312</v>
      </c>
      <c r="H119" s="204">
        <v>120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24" customHeight="1">
      <c r="A120" s="32"/>
      <c r="B120" s="33"/>
      <c r="C120" s="200" t="s">
        <v>161</v>
      </c>
      <c r="D120" s="200" t="s">
        <v>153</v>
      </c>
      <c r="E120" s="201" t="s">
        <v>1207</v>
      </c>
      <c r="F120" s="202" t="s">
        <v>1208</v>
      </c>
      <c r="G120" s="203" t="s">
        <v>312</v>
      </c>
      <c r="H120" s="204">
        <v>6.7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00" t="s">
        <v>73</v>
      </c>
      <c r="D121" s="200" t="s">
        <v>153</v>
      </c>
      <c r="E121" s="201" t="s">
        <v>1839</v>
      </c>
      <c r="F121" s="202" t="s">
        <v>1840</v>
      </c>
      <c r="G121" s="203" t="s">
        <v>1</v>
      </c>
      <c r="H121" s="204">
        <v>6.7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24" customHeight="1">
      <c r="A122" s="32"/>
      <c r="B122" s="33"/>
      <c r="C122" s="200" t="s">
        <v>157</v>
      </c>
      <c r="D122" s="200" t="s">
        <v>153</v>
      </c>
      <c r="E122" s="201" t="s">
        <v>1210</v>
      </c>
      <c r="F122" s="202" t="s">
        <v>1211</v>
      </c>
      <c r="G122" s="203" t="s">
        <v>312</v>
      </c>
      <c r="H122" s="204">
        <v>6.7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73</v>
      </c>
      <c r="D123" s="200" t="s">
        <v>153</v>
      </c>
      <c r="E123" s="201" t="s">
        <v>1839</v>
      </c>
      <c r="F123" s="202" t="s">
        <v>1840</v>
      </c>
      <c r="G123" s="203" t="s">
        <v>1</v>
      </c>
      <c r="H123" s="204">
        <v>6.7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24" customHeight="1">
      <c r="A124" s="32"/>
      <c r="B124" s="33"/>
      <c r="C124" s="200" t="s">
        <v>169</v>
      </c>
      <c r="D124" s="200" t="s">
        <v>153</v>
      </c>
      <c r="E124" s="201" t="s">
        <v>1220</v>
      </c>
      <c r="F124" s="202" t="s">
        <v>1221</v>
      </c>
      <c r="G124" s="203" t="s">
        <v>281</v>
      </c>
      <c r="H124" s="204">
        <v>30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24" customHeight="1">
      <c r="A125" s="32"/>
      <c r="B125" s="33"/>
      <c r="C125" s="200" t="s">
        <v>165</v>
      </c>
      <c r="D125" s="200" t="s">
        <v>153</v>
      </c>
      <c r="E125" s="201" t="s">
        <v>1222</v>
      </c>
      <c r="F125" s="202" t="s">
        <v>1223</v>
      </c>
      <c r="G125" s="203" t="s">
        <v>303</v>
      </c>
      <c r="H125" s="204">
        <v>12.5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16.5" customHeight="1">
      <c r="A126" s="32"/>
      <c r="B126" s="33"/>
      <c r="C126" s="200" t="s">
        <v>73</v>
      </c>
      <c r="D126" s="200" t="s">
        <v>153</v>
      </c>
      <c r="E126" s="201" t="s">
        <v>1841</v>
      </c>
      <c r="F126" s="202" t="s">
        <v>1842</v>
      </c>
      <c r="G126" s="203" t="s">
        <v>1</v>
      </c>
      <c r="H126" s="204">
        <v>12.5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177</v>
      </c>
      <c r="D127" s="200" t="s">
        <v>153</v>
      </c>
      <c r="E127" s="201" t="s">
        <v>1225</v>
      </c>
      <c r="F127" s="202" t="s">
        <v>1226</v>
      </c>
      <c r="G127" s="203" t="s">
        <v>303</v>
      </c>
      <c r="H127" s="204">
        <v>12.5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24" customHeight="1">
      <c r="A128" s="32"/>
      <c r="B128" s="33"/>
      <c r="C128" s="200" t="s">
        <v>168</v>
      </c>
      <c r="D128" s="200" t="s">
        <v>153</v>
      </c>
      <c r="E128" s="201" t="s">
        <v>1414</v>
      </c>
      <c r="F128" s="202" t="s">
        <v>1415</v>
      </c>
      <c r="G128" s="203" t="s">
        <v>325</v>
      </c>
      <c r="H128" s="204">
        <v>25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16.5" customHeight="1">
      <c r="A129" s="32"/>
      <c r="B129" s="33"/>
      <c r="C129" s="200" t="s">
        <v>73</v>
      </c>
      <c r="D129" s="200" t="s">
        <v>153</v>
      </c>
      <c r="E129" s="201" t="s">
        <v>1843</v>
      </c>
      <c r="F129" s="202" t="s">
        <v>1844</v>
      </c>
      <c r="G129" s="203" t="s">
        <v>1</v>
      </c>
      <c r="H129" s="204">
        <v>25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24" customHeight="1">
      <c r="A130" s="32"/>
      <c r="B130" s="33"/>
      <c r="C130" s="200" t="s">
        <v>182</v>
      </c>
      <c r="D130" s="200" t="s">
        <v>153</v>
      </c>
      <c r="E130" s="201" t="s">
        <v>1230</v>
      </c>
      <c r="F130" s="202" t="s">
        <v>1231</v>
      </c>
      <c r="G130" s="203" t="s">
        <v>303</v>
      </c>
      <c r="H130" s="204">
        <v>12.5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172</v>
      </c>
      <c r="D131" s="200" t="s">
        <v>153</v>
      </c>
      <c r="E131" s="201" t="s">
        <v>1232</v>
      </c>
      <c r="F131" s="202" t="s">
        <v>1233</v>
      </c>
      <c r="G131" s="203" t="s">
        <v>303</v>
      </c>
      <c r="H131" s="204">
        <v>75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16.5" customHeight="1">
      <c r="A132" s="32"/>
      <c r="B132" s="33"/>
      <c r="C132" s="200" t="s">
        <v>73</v>
      </c>
      <c r="D132" s="200" t="s">
        <v>153</v>
      </c>
      <c r="E132" s="201" t="s">
        <v>1845</v>
      </c>
      <c r="F132" s="202" t="s">
        <v>1846</v>
      </c>
      <c r="G132" s="203" t="s">
        <v>1</v>
      </c>
      <c r="H132" s="204">
        <v>75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16.5" customHeight="1">
      <c r="A133" s="32"/>
      <c r="B133" s="33"/>
      <c r="C133" s="200" t="s">
        <v>187</v>
      </c>
      <c r="D133" s="200" t="s">
        <v>153</v>
      </c>
      <c r="E133" s="201" t="s">
        <v>1235</v>
      </c>
      <c r="F133" s="202" t="s">
        <v>1236</v>
      </c>
      <c r="G133" s="203" t="s">
        <v>303</v>
      </c>
      <c r="H133" s="204">
        <v>12.5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16.5" customHeight="1">
      <c r="A134" s="32"/>
      <c r="B134" s="33"/>
      <c r="C134" s="200" t="s">
        <v>176</v>
      </c>
      <c r="D134" s="200" t="s">
        <v>153</v>
      </c>
      <c r="E134" s="201" t="s">
        <v>1237</v>
      </c>
      <c r="F134" s="202" t="s">
        <v>1238</v>
      </c>
      <c r="G134" s="203" t="s">
        <v>303</v>
      </c>
      <c r="H134" s="204">
        <v>25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16.5" customHeight="1">
      <c r="A135" s="32"/>
      <c r="B135" s="33"/>
      <c r="C135" s="200" t="s">
        <v>73</v>
      </c>
      <c r="D135" s="200" t="s">
        <v>153</v>
      </c>
      <c r="E135" s="201" t="s">
        <v>1843</v>
      </c>
      <c r="F135" s="202" t="s">
        <v>1844</v>
      </c>
      <c r="G135" s="203" t="s">
        <v>1</v>
      </c>
      <c r="H135" s="204">
        <v>25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192</v>
      </c>
      <c r="D136" s="200" t="s">
        <v>153</v>
      </c>
      <c r="E136" s="201" t="s">
        <v>1506</v>
      </c>
      <c r="F136" s="202" t="s">
        <v>1507</v>
      </c>
      <c r="G136" s="203" t="s">
        <v>312</v>
      </c>
      <c r="H136" s="204">
        <v>6.7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16.5" customHeight="1">
      <c r="A137" s="32"/>
      <c r="B137" s="33"/>
      <c r="C137" s="200" t="s">
        <v>73</v>
      </c>
      <c r="D137" s="200" t="s">
        <v>153</v>
      </c>
      <c r="E137" s="201" t="s">
        <v>1839</v>
      </c>
      <c r="F137" s="202" t="s">
        <v>1840</v>
      </c>
      <c r="G137" s="203" t="s">
        <v>1</v>
      </c>
      <c r="H137" s="204">
        <v>6.7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178</v>
      </c>
      <c r="D138" s="200" t="s">
        <v>153</v>
      </c>
      <c r="E138" s="201" t="s">
        <v>1239</v>
      </c>
      <c r="F138" s="202" t="s">
        <v>1240</v>
      </c>
      <c r="G138" s="203" t="s">
        <v>303</v>
      </c>
      <c r="H138" s="204">
        <v>12.5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24" customHeight="1">
      <c r="A139" s="32"/>
      <c r="B139" s="33"/>
      <c r="C139" s="200" t="s">
        <v>8</v>
      </c>
      <c r="D139" s="200" t="s">
        <v>153</v>
      </c>
      <c r="E139" s="201" t="s">
        <v>1241</v>
      </c>
      <c r="F139" s="202" t="s">
        <v>1242</v>
      </c>
      <c r="G139" s="203" t="s">
        <v>303</v>
      </c>
      <c r="H139" s="204">
        <v>30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73</v>
      </c>
      <c r="D140" s="200" t="s">
        <v>153</v>
      </c>
      <c r="E140" s="201" t="s">
        <v>1847</v>
      </c>
      <c r="F140" s="202" t="s">
        <v>1848</v>
      </c>
      <c r="G140" s="203" t="s">
        <v>1</v>
      </c>
      <c r="H140" s="204">
        <v>30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16.5" customHeight="1">
      <c r="A141" s="32"/>
      <c r="B141" s="33"/>
      <c r="C141" s="200" t="s">
        <v>181</v>
      </c>
      <c r="D141" s="200" t="s">
        <v>153</v>
      </c>
      <c r="E141" s="201" t="s">
        <v>1243</v>
      </c>
      <c r="F141" s="202" t="s">
        <v>1244</v>
      </c>
      <c r="G141" s="203" t="s">
        <v>325</v>
      </c>
      <c r="H141" s="204">
        <v>60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16.5" customHeight="1">
      <c r="A142" s="32"/>
      <c r="B142" s="33"/>
      <c r="C142" s="200" t="s">
        <v>73</v>
      </c>
      <c r="D142" s="200" t="s">
        <v>153</v>
      </c>
      <c r="E142" s="201" t="s">
        <v>1849</v>
      </c>
      <c r="F142" s="202" t="s">
        <v>1850</v>
      </c>
      <c r="G142" s="203" t="s">
        <v>1</v>
      </c>
      <c r="H142" s="204">
        <v>60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24" customHeight="1">
      <c r="A143" s="32"/>
      <c r="B143" s="33"/>
      <c r="C143" s="200" t="s">
        <v>203</v>
      </c>
      <c r="D143" s="200" t="s">
        <v>153</v>
      </c>
      <c r="E143" s="201" t="s">
        <v>1246</v>
      </c>
      <c r="F143" s="202" t="s">
        <v>1247</v>
      </c>
      <c r="G143" s="203" t="s">
        <v>312</v>
      </c>
      <c r="H143" s="204">
        <v>96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73</v>
      </c>
      <c r="D144" s="200" t="s">
        <v>153</v>
      </c>
      <c r="E144" s="201" t="s">
        <v>1851</v>
      </c>
      <c r="F144" s="202" t="s">
        <v>1852</v>
      </c>
      <c r="G144" s="203" t="s">
        <v>1</v>
      </c>
      <c r="H144" s="204">
        <v>96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16.5" customHeight="1">
      <c r="A145" s="32"/>
      <c r="B145" s="33"/>
      <c r="C145" s="200" t="s">
        <v>183</v>
      </c>
      <c r="D145" s="200" t="s">
        <v>153</v>
      </c>
      <c r="E145" s="201" t="s">
        <v>1249</v>
      </c>
      <c r="F145" s="202" t="s">
        <v>1250</v>
      </c>
      <c r="G145" s="203" t="s">
        <v>1251</v>
      </c>
      <c r="H145" s="204">
        <v>3.36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16.5" customHeight="1">
      <c r="A146" s="32"/>
      <c r="B146" s="33"/>
      <c r="C146" s="200" t="s">
        <v>73</v>
      </c>
      <c r="D146" s="200" t="s">
        <v>153</v>
      </c>
      <c r="E146" s="201" t="s">
        <v>1853</v>
      </c>
      <c r="F146" s="202" t="s">
        <v>1854</v>
      </c>
      <c r="G146" s="203" t="s">
        <v>1</v>
      </c>
      <c r="H146" s="204">
        <v>3.36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206</v>
      </c>
      <c r="D147" s="200" t="s">
        <v>153</v>
      </c>
      <c r="E147" s="201" t="s">
        <v>1253</v>
      </c>
      <c r="F147" s="202" t="s">
        <v>1254</v>
      </c>
      <c r="G147" s="203" t="s">
        <v>312</v>
      </c>
      <c r="H147" s="204">
        <v>106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16.5" customHeight="1">
      <c r="A148" s="32"/>
      <c r="B148" s="33"/>
      <c r="C148" s="200" t="s">
        <v>73</v>
      </c>
      <c r="D148" s="200" t="s">
        <v>153</v>
      </c>
      <c r="E148" s="201" t="s">
        <v>1432</v>
      </c>
      <c r="F148" s="202" t="s">
        <v>392</v>
      </c>
      <c r="G148" s="203" t="s">
        <v>1</v>
      </c>
      <c r="H148" s="204">
        <v>106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24" customHeight="1">
      <c r="A149" s="32"/>
      <c r="B149" s="33"/>
      <c r="C149" s="200" t="s">
        <v>186</v>
      </c>
      <c r="D149" s="200" t="s">
        <v>153</v>
      </c>
      <c r="E149" s="201" t="s">
        <v>1255</v>
      </c>
      <c r="F149" s="202" t="s">
        <v>1256</v>
      </c>
      <c r="G149" s="203" t="s">
        <v>312</v>
      </c>
      <c r="H149" s="204">
        <v>96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</v>
      </c>
      <c r="D150" s="200" t="s">
        <v>153</v>
      </c>
      <c r="E150" s="201" t="s">
        <v>1257</v>
      </c>
      <c r="F150" s="202" t="s">
        <v>1258</v>
      </c>
      <c r="G150" s="203" t="s">
        <v>325</v>
      </c>
      <c r="H150" s="204">
        <v>25.92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16.5" customHeight="1">
      <c r="A151" s="32"/>
      <c r="B151" s="33"/>
      <c r="C151" s="200" t="s">
        <v>73</v>
      </c>
      <c r="D151" s="200" t="s">
        <v>153</v>
      </c>
      <c r="E151" s="201" t="s">
        <v>1855</v>
      </c>
      <c r="F151" s="202" t="s">
        <v>1856</v>
      </c>
      <c r="G151" s="203" t="s">
        <v>1</v>
      </c>
      <c r="H151" s="204">
        <v>25.92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16.5" customHeight="1">
      <c r="A152" s="32"/>
      <c r="B152" s="33"/>
      <c r="C152" s="200" t="s">
        <v>73</v>
      </c>
      <c r="D152" s="200" t="s">
        <v>153</v>
      </c>
      <c r="E152" s="201" t="s">
        <v>83</v>
      </c>
      <c r="F152" s="202" t="s">
        <v>1260</v>
      </c>
      <c r="G152" s="203" t="s">
        <v>1</v>
      </c>
      <c r="H152" s="204">
        <v>0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24" customHeight="1">
      <c r="A153" s="32"/>
      <c r="B153" s="33"/>
      <c r="C153" s="200" t="s">
        <v>190</v>
      </c>
      <c r="D153" s="200" t="s">
        <v>153</v>
      </c>
      <c r="E153" s="201" t="s">
        <v>1857</v>
      </c>
      <c r="F153" s="202" t="s">
        <v>1858</v>
      </c>
      <c r="G153" s="203" t="s">
        <v>281</v>
      </c>
      <c r="H153" s="204">
        <v>2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16.5" customHeight="1">
      <c r="A154" s="32"/>
      <c r="B154" s="33"/>
      <c r="C154" s="200" t="s">
        <v>73</v>
      </c>
      <c r="D154" s="200" t="s">
        <v>153</v>
      </c>
      <c r="E154" s="201" t="s">
        <v>161</v>
      </c>
      <c r="F154" s="202" t="s">
        <v>1272</v>
      </c>
      <c r="G154" s="203" t="s">
        <v>1</v>
      </c>
      <c r="H154" s="204">
        <v>0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24" customHeight="1">
      <c r="A155" s="32"/>
      <c r="B155" s="33"/>
      <c r="C155" s="200" t="s">
        <v>213</v>
      </c>
      <c r="D155" s="200" t="s">
        <v>153</v>
      </c>
      <c r="E155" s="201" t="s">
        <v>1859</v>
      </c>
      <c r="F155" s="202" t="s">
        <v>1860</v>
      </c>
      <c r="G155" s="203" t="s">
        <v>312</v>
      </c>
      <c r="H155" s="204">
        <v>0.68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16.5" customHeight="1">
      <c r="A156" s="32"/>
      <c r="B156" s="33"/>
      <c r="C156" s="200" t="s">
        <v>73</v>
      </c>
      <c r="D156" s="200" t="s">
        <v>153</v>
      </c>
      <c r="E156" s="201" t="s">
        <v>1861</v>
      </c>
      <c r="F156" s="202" t="s">
        <v>1862</v>
      </c>
      <c r="G156" s="203" t="s">
        <v>1</v>
      </c>
      <c r="H156" s="204">
        <v>0.68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24" customHeight="1">
      <c r="A157" s="32"/>
      <c r="B157" s="33"/>
      <c r="C157" s="200" t="s">
        <v>191</v>
      </c>
      <c r="D157" s="200" t="s">
        <v>153</v>
      </c>
      <c r="E157" s="201" t="s">
        <v>1863</v>
      </c>
      <c r="F157" s="202" t="s">
        <v>1864</v>
      </c>
      <c r="G157" s="203" t="s">
        <v>312</v>
      </c>
      <c r="H157" s="204">
        <v>0.68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16.5" customHeight="1">
      <c r="A158" s="32"/>
      <c r="B158" s="33"/>
      <c r="C158" s="200" t="s">
        <v>73</v>
      </c>
      <c r="D158" s="200" t="s">
        <v>153</v>
      </c>
      <c r="E158" s="201" t="s">
        <v>1861</v>
      </c>
      <c r="F158" s="202" t="s">
        <v>1862</v>
      </c>
      <c r="G158" s="203" t="s">
        <v>1</v>
      </c>
      <c r="H158" s="204">
        <v>0.68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24" customHeight="1">
      <c r="A159" s="32"/>
      <c r="B159" s="33"/>
      <c r="C159" s="200" t="s">
        <v>220</v>
      </c>
      <c r="D159" s="200" t="s">
        <v>153</v>
      </c>
      <c r="E159" s="201" t="s">
        <v>1865</v>
      </c>
      <c r="F159" s="202" t="s">
        <v>1866</v>
      </c>
      <c r="G159" s="203" t="s">
        <v>303</v>
      </c>
      <c r="H159" s="204">
        <v>1.728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16.5" customHeight="1">
      <c r="A160" s="32"/>
      <c r="B160" s="33"/>
      <c r="C160" s="200" t="s">
        <v>73</v>
      </c>
      <c r="D160" s="200" t="s">
        <v>153</v>
      </c>
      <c r="E160" s="201" t="s">
        <v>1867</v>
      </c>
      <c r="F160" s="202" t="s">
        <v>1868</v>
      </c>
      <c r="G160" s="203" t="s">
        <v>1</v>
      </c>
      <c r="H160" s="204">
        <v>1.728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73</v>
      </c>
      <c r="D161" s="200" t="s">
        <v>153</v>
      </c>
      <c r="E161" s="201" t="s">
        <v>182</v>
      </c>
      <c r="F161" s="202" t="s">
        <v>1283</v>
      </c>
      <c r="G161" s="203" t="s">
        <v>1</v>
      </c>
      <c r="H161" s="204">
        <v>0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24" customHeight="1">
      <c r="A162" s="32"/>
      <c r="B162" s="33"/>
      <c r="C162" s="200" t="s">
        <v>193</v>
      </c>
      <c r="D162" s="200" t="s">
        <v>153</v>
      </c>
      <c r="E162" s="201" t="s">
        <v>1284</v>
      </c>
      <c r="F162" s="202" t="s">
        <v>1285</v>
      </c>
      <c r="G162" s="203" t="s">
        <v>281</v>
      </c>
      <c r="H162" s="204">
        <v>60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16.5" customHeight="1">
      <c r="A163" s="32"/>
      <c r="B163" s="33"/>
      <c r="C163" s="200" t="s">
        <v>73</v>
      </c>
      <c r="D163" s="200" t="s">
        <v>153</v>
      </c>
      <c r="E163" s="201" t="s">
        <v>1869</v>
      </c>
      <c r="F163" s="202" t="s">
        <v>240</v>
      </c>
      <c r="G163" s="203" t="s">
        <v>1</v>
      </c>
      <c r="H163" s="204">
        <v>60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24" customHeight="1">
      <c r="A164" s="32"/>
      <c r="B164" s="33"/>
      <c r="C164" s="200" t="s">
        <v>227</v>
      </c>
      <c r="D164" s="200" t="s">
        <v>153</v>
      </c>
      <c r="E164" s="201" t="s">
        <v>1870</v>
      </c>
      <c r="F164" s="202" t="s">
        <v>1871</v>
      </c>
      <c r="G164" s="203" t="s">
        <v>281</v>
      </c>
      <c r="H164" s="204">
        <v>10.07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24" customHeight="1">
      <c r="A165" s="32"/>
      <c r="B165" s="33"/>
      <c r="C165" s="200" t="s">
        <v>196</v>
      </c>
      <c r="D165" s="200" t="s">
        <v>153</v>
      </c>
      <c r="E165" s="201" t="s">
        <v>1289</v>
      </c>
      <c r="F165" s="202" t="s">
        <v>1290</v>
      </c>
      <c r="G165" s="203" t="s">
        <v>281</v>
      </c>
      <c r="H165" s="204">
        <v>10.07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16.5" customHeight="1">
      <c r="A166" s="32"/>
      <c r="B166" s="33"/>
      <c r="C166" s="200" t="s">
        <v>73</v>
      </c>
      <c r="D166" s="200" t="s">
        <v>153</v>
      </c>
      <c r="E166" s="201" t="s">
        <v>1361</v>
      </c>
      <c r="F166" s="202" t="s">
        <v>1362</v>
      </c>
      <c r="G166" s="203" t="s">
        <v>1</v>
      </c>
      <c r="H166" s="204">
        <v>0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24" customHeight="1">
      <c r="A167" s="32"/>
      <c r="B167" s="33"/>
      <c r="C167" s="200" t="s">
        <v>234</v>
      </c>
      <c r="D167" s="200" t="s">
        <v>153</v>
      </c>
      <c r="E167" s="201" t="s">
        <v>1363</v>
      </c>
      <c r="F167" s="202" t="s">
        <v>1364</v>
      </c>
      <c r="G167" s="203" t="s">
        <v>325</v>
      </c>
      <c r="H167" s="204">
        <v>4.188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24" customHeight="1">
      <c r="A168" s="32"/>
      <c r="B168" s="33"/>
      <c r="C168" s="200" t="s">
        <v>199</v>
      </c>
      <c r="D168" s="200" t="s">
        <v>153</v>
      </c>
      <c r="E168" s="201" t="s">
        <v>1365</v>
      </c>
      <c r="F168" s="202" t="s">
        <v>1366</v>
      </c>
      <c r="G168" s="203" t="s">
        <v>325</v>
      </c>
      <c r="H168" s="204">
        <v>8.114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16.5" customHeight="1">
      <c r="A169" s="32"/>
      <c r="B169" s="33"/>
      <c r="C169" s="200" t="s">
        <v>73</v>
      </c>
      <c r="D169" s="200" t="s">
        <v>153</v>
      </c>
      <c r="E169" s="201" t="s">
        <v>1872</v>
      </c>
      <c r="F169" s="202" t="s">
        <v>1873</v>
      </c>
      <c r="G169" s="203" t="s">
        <v>1</v>
      </c>
      <c r="H169" s="204">
        <v>8.114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24" customHeight="1">
      <c r="A170" s="32"/>
      <c r="B170" s="33"/>
      <c r="C170" s="200" t="s">
        <v>241</v>
      </c>
      <c r="D170" s="200" t="s">
        <v>153</v>
      </c>
      <c r="E170" s="201" t="s">
        <v>1368</v>
      </c>
      <c r="F170" s="202" t="s">
        <v>1369</v>
      </c>
      <c r="G170" s="203" t="s">
        <v>325</v>
      </c>
      <c r="H170" s="204">
        <v>28.926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00" t="s">
        <v>73</v>
      </c>
      <c r="D171" s="200" t="s">
        <v>153</v>
      </c>
      <c r="E171" s="201" t="s">
        <v>1874</v>
      </c>
      <c r="F171" s="202" t="s">
        <v>1875</v>
      </c>
      <c r="G171" s="203" t="s">
        <v>1</v>
      </c>
      <c r="H171" s="204">
        <v>28.926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00" t="s">
        <v>202</v>
      </c>
      <c r="D172" s="200" t="s">
        <v>153</v>
      </c>
      <c r="E172" s="201" t="s">
        <v>1371</v>
      </c>
      <c r="F172" s="202" t="s">
        <v>1372</v>
      </c>
      <c r="G172" s="203" t="s">
        <v>325</v>
      </c>
      <c r="H172" s="204">
        <v>8.114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24" customHeight="1">
      <c r="A173" s="32"/>
      <c r="B173" s="33"/>
      <c r="C173" s="200" t="s">
        <v>249</v>
      </c>
      <c r="D173" s="200" t="s">
        <v>153</v>
      </c>
      <c r="E173" s="201" t="s">
        <v>1373</v>
      </c>
      <c r="F173" s="202" t="s">
        <v>1374</v>
      </c>
      <c r="G173" s="203" t="s">
        <v>325</v>
      </c>
      <c r="H173" s="204">
        <v>89.254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16.5" customHeight="1">
      <c r="A174" s="32"/>
      <c r="B174" s="33"/>
      <c r="C174" s="200" t="s">
        <v>73</v>
      </c>
      <c r="D174" s="200" t="s">
        <v>153</v>
      </c>
      <c r="E174" s="201" t="s">
        <v>1876</v>
      </c>
      <c r="F174" s="202" t="s">
        <v>1877</v>
      </c>
      <c r="G174" s="203" t="s">
        <v>1</v>
      </c>
      <c r="H174" s="204">
        <v>89.254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24" customHeight="1">
      <c r="A175" s="32"/>
      <c r="B175" s="33"/>
      <c r="C175" s="200" t="s">
        <v>204</v>
      </c>
      <c r="D175" s="200" t="s">
        <v>153</v>
      </c>
      <c r="E175" s="201" t="s">
        <v>1376</v>
      </c>
      <c r="F175" s="202" t="s">
        <v>1377</v>
      </c>
      <c r="G175" s="203" t="s">
        <v>325</v>
      </c>
      <c r="H175" s="204">
        <v>8.114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16.5" customHeight="1">
      <c r="A176" s="32"/>
      <c r="B176" s="33"/>
      <c r="C176" s="200" t="s">
        <v>256</v>
      </c>
      <c r="D176" s="200" t="s">
        <v>153</v>
      </c>
      <c r="E176" s="201" t="s">
        <v>1378</v>
      </c>
      <c r="F176" s="202" t="s">
        <v>1379</v>
      </c>
      <c r="G176" s="203" t="s">
        <v>325</v>
      </c>
      <c r="H176" s="204">
        <v>12.939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16.5" customHeight="1">
      <c r="A177" s="32"/>
      <c r="B177" s="33"/>
      <c r="C177" s="200" t="s">
        <v>73</v>
      </c>
      <c r="D177" s="200" t="s">
        <v>153</v>
      </c>
      <c r="E177" s="201" t="s">
        <v>1878</v>
      </c>
      <c r="F177" s="202" t="s">
        <v>1879</v>
      </c>
      <c r="G177" s="203" t="s">
        <v>1</v>
      </c>
      <c r="H177" s="204">
        <v>12.939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16.5" customHeight="1">
      <c r="A178" s="32"/>
      <c r="B178" s="33"/>
      <c r="C178" s="200" t="s">
        <v>205</v>
      </c>
      <c r="D178" s="200" t="s">
        <v>153</v>
      </c>
      <c r="E178" s="201" t="s">
        <v>1381</v>
      </c>
      <c r="F178" s="202" t="s">
        <v>1382</v>
      </c>
      <c r="G178" s="203" t="s">
        <v>325</v>
      </c>
      <c r="H178" s="204">
        <v>116.451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16.5" customHeight="1">
      <c r="A179" s="32"/>
      <c r="B179" s="33"/>
      <c r="C179" s="200" t="s">
        <v>73</v>
      </c>
      <c r="D179" s="200" t="s">
        <v>153</v>
      </c>
      <c r="E179" s="201" t="s">
        <v>1880</v>
      </c>
      <c r="F179" s="202" t="s">
        <v>1881</v>
      </c>
      <c r="G179" s="203" t="s">
        <v>1</v>
      </c>
      <c r="H179" s="204">
        <v>116.451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16.5" customHeight="1">
      <c r="A180" s="32"/>
      <c r="B180" s="33"/>
      <c r="C180" s="200" t="s">
        <v>264</v>
      </c>
      <c r="D180" s="200" t="s">
        <v>153</v>
      </c>
      <c r="E180" s="201" t="s">
        <v>1384</v>
      </c>
      <c r="F180" s="202" t="s">
        <v>1385</v>
      </c>
      <c r="G180" s="203" t="s">
        <v>325</v>
      </c>
      <c r="H180" s="204">
        <v>12.939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16.5" customHeight="1">
      <c r="A181" s="32"/>
      <c r="B181" s="33"/>
      <c r="C181" s="200" t="s">
        <v>207</v>
      </c>
      <c r="D181" s="200" t="s">
        <v>153</v>
      </c>
      <c r="E181" s="201" t="s">
        <v>1386</v>
      </c>
      <c r="F181" s="202" t="s">
        <v>1387</v>
      </c>
      <c r="G181" s="203" t="s">
        <v>325</v>
      </c>
      <c r="H181" s="204">
        <v>8.114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16.5" customHeight="1">
      <c r="A182" s="32"/>
      <c r="B182" s="33"/>
      <c r="C182" s="200" t="s">
        <v>506</v>
      </c>
      <c r="D182" s="200" t="s">
        <v>153</v>
      </c>
      <c r="E182" s="201" t="s">
        <v>1388</v>
      </c>
      <c r="F182" s="202" t="s">
        <v>1389</v>
      </c>
      <c r="G182" s="203" t="s">
        <v>325</v>
      </c>
      <c r="H182" s="204">
        <v>25.878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16.5" customHeight="1">
      <c r="A183" s="32"/>
      <c r="B183" s="33"/>
      <c r="C183" s="200" t="s">
        <v>73</v>
      </c>
      <c r="D183" s="200" t="s">
        <v>153</v>
      </c>
      <c r="E183" s="201" t="s">
        <v>1882</v>
      </c>
      <c r="F183" s="202" t="s">
        <v>1883</v>
      </c>
      <c r="G183" s="203" t="s">
        <v>1</v>
      </c>
      <c r="H183" s="204">
        <v>25.878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16.5" customHeight="1">
      <c r="A184" s="32"/>
      <c r="B184" s="33"/>
      <c r="C184" s="200" t="s">
        <v>73</v>
      </c>
      <c r="D184" s="200" t="s">
        <v>153</v>
      </c>
      <c r="E184" s="201" t="s">
        <v>1391</v>
      </c>
      <c r="F184" s="202" t="s">
        <v>1392</v>
      </c>
      <c r="G184" s="203" t="s">
        <v>1</v>
      </c>
      <c r="H184" s="204">
        <v>0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24" customHeight="1">
      <c r="A185" s="32"/>
      <c r="B185" s="33"/>
      <c r="C185" s="200" t="s">
        <v>208</v>
      </c>
      <c r="D185" s="200" t="s">
        <v>153</v>
      </c>
      <c r="E185" s="201" t="s">
        <v>1393</v>
      </c>
      <c r="F185" s="202" t="s">
        <v>1394</v>
      </c>
      <c r="G185" s="203" t="s">
        <v>325</v>
      </c>
      <c r="H185" s="204">
        <v>87.065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24" customHeight="1">
      <c r="A186" s="32"/>
      <c r="B186" s="33"/>
      <c r="C186" s="200" t="s">
        <v>514</v>
      </c>
      <c r="D186" s="200" t="s">
        <v>153</v>
      </c>
      <c r="E186" s="201" t="s">
        <v>1395</v>
      </c>
      <c r="F186" s="202" t="s">
        <v>1396</v>
      </c>
      <c r="G186" s="203" t="s">
        <v>325</v>
      </c>
      <c r="H186" s="204">
        <v>87.065</v>
      </c>
      <c r="I186" s="205"/>
      <c r="J186" s="206">
        <f>ROUND(I186*H186,2)</f>
        <v>0</v>
      </c>
      <c r="K186" s="207"/>
      <c r="L186" s="38"/>
      <c r="M186" s="214" t="s">
        <v>1</v>
      </c>
      <c r="N186" s="215" t="s">
        <v>38</v>
      </c>
      <c r="O186" s="216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31" s="2" customFormat="1" ht="6.95" customHeight="1">
      <c r="A187" s="32"/>
      <c r="B187" s="60"/>
      <c r="C187" s="61"/>
      <c r="D187" s="61"/>
      <c r="E187" s="61"/>
      <c r="F187" s="61"/>
      <c r="G187" s="61"/>
      <c r="H187" s="61"/>
      <c r="I187" s="177"/>
      <c r="J187" s="61"/>
      <c r="K187" s="61"/>
      <c r="L187" s="38"/>
      <c r="M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</sheetData>
  <sheetProtection password="CC35" sheet="1" objects="1" scenarios="1" formatColumns="0" formatRows="0" autoFilter="0"/>
  <autoFilter ref="C115:K186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128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1884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ROUND((SUM(BE116:BE125)),2)</f>
        <v>0</v>
      </c>
      <c r="G33" s="32"/>
      <c r="H33" s="32"/>
      <c r="I33" s="156">
        <v>0.21</v>
      </c>
      <c r="J33" s="155">
        <f>ROUND(((SUM(BE116:BE125))*I33),2)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ROUND((SUM(BF116:BF125)),2)</f>
        <v>0</v>
      </c>
      <c r="G34" s="32"/>
      <c r="H34" s="32"/>
      <c r="I34" s="156">
        <v>0.15</v>
      </c>
      <c r="J34" s="155">
        <f>ROUND(((SUM(BF116:BF125))*I34),2)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ROUND((SUM(BG116:BG125)),2)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ROUND((SUM(BH116:BH125)),2)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ROUND((SUM(BI116:BI125)),2)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06 - VRN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06 - VRN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SUM(P117:P125)</f>
        <v>0</v>
      </c>
      <c r="Q116" s="98"/>
      <c r="R116" s="197">
        <f>SUM(R117:R125)</f>
        <v>0</v>
      </c>
      <c r="S116" s="98"/>
      <c r="T116" s="198">
        <f>SUM(T117:T125)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SUM(BK117:BK125)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1885</v>
      </c>
      <c r="F117" s="202" t="s">
        <v>1886</v>
      </c>
      <c r="G117" s="203" t="s">
        <v>1887</v>
      </c>
      <c r="H117" s="204">
        <v>1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83</v>
      </c>
      <c r="D118" s="200" t="s">
        <v>153</v>
      </c>
      <c r="E118" s="201" t="s">
        <v>1888</v>
      </c>
      <c r="F118" s="202" t="s">
        <v>1889</v>
      </c>
      <c r="G118" s="203" t="s">
        <v>1887</v>
      </c>
      <c r="H118" s="204">
        <v>1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161</v>
      </c>
      <c r="D119" s="200" t="s">
        <v>153</v>
      </c>
      <c r="E119" s="201" t="s">
        <v>1890</v>
      </c>
      <c r="F119" s="202" t="s">
        <v>1891</v>
      </c>
      <c r="G119" s="203" t="s">
        <v>1887</v>
      </c>
      <c r="H119" s="204">
        <v>1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16.5" customHeight="1">
      <c r="A120" s="32"/>
      <c r="B120" s="33"/>
      <c r="C120" s="200" t="s">
        <v>157</v>
      </c>
      <c r="D120" s="200" t="s">
        <v>153</v>
      </c>
      <c r="E120" s="201" t="s">
        <v>1892</v>
      </c>
      <c r="F120" s="202" t="s">
        <v>1893</v>
      </c>
      <c r="G120" s="203" t="s">
        <v>1887</v>
      </c>
      <c r="H120" s="204">
        <v>1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00" t="s">
        <v>169</v>
      </c>
      <c r="D121" s="200" t="s">
        <v>153</v>
      </c>
      <c r="E121" s="201" t="s">
        <v>1894</v>
      </c>
      <c r="F121" s="202" t="s">
        <v>1895</v>
      </c>
      <c r="G121" s="203" t="s">
        <v>1887</v>
      </c>
      <c r="H121" s="204">
        <v>1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16.5" customHeight="1">
      <c r="A122" s="32"/>
      <c r="B122" s="33"/>
      <c r="C122" s="200" t="s">
        <v>165</v>
      </c>
      <c r="D122" s="200" t="s">
        <v>153</v>
      </c>
      <c r="E122" s="201" t="s">
        <v>1896</v>
      </c>
      <c r="F122" s="202" t="s">
        <v>1897</v>
      </c>
      <c r="G122" s="203" t="s">
        <v>1887</v>
      </c>
      <c r="H122" s="204">
        <v>1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177</v>
      </c>
      <c r="D123" s="200" t="s">
        <v>153</v>
      </c>
      <c r="E123" s="201" t="s">
        <v>1898</v>
      </c>
      <c r="F123" s="202" t="s">
        <v>1899</v>
      </c>
      <c r="G123" s="203" t="s">
        <v>1887</v>
      </c>
      <c r="H123" s="204">
        <v>1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16.5" customHeight="1">
      <c r="A124" s="32"/>
      <c r="B124" s="33"/>
      <c r="C124" s="200" t="s">
        <v>168</v>
      </c>
      <c r="D124" s="200" t="s">
        <v>153</v>
      </c>
      <c r="E124" s="201" t="s">
        <v>1900</v>
      </c>
      <c r="F124" s="202" t="s">
        <v>1901</v>
      </c>
      <c r="G124" s="203" t="s">
        <v>1887</v>
      </c>
      <c r="H124" s="204">
        <v>1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16.5" customHeight="1">
      <c r="A125" s="32"/>
      <c r="B125" s="33"/>
      <c r="C125" s="200" t="s">
        <v>182</v>
      </c>
      <c r="D125" s="200" t="s">
        <v>153</v>
      </c>
      <c r="E125" s="201" t="s">
        <v>1902</v>
      </c>
      <c r="F125" s="202" t="s">
        <v>1903</v>
      </c>
      <c r="G125" s="203" t="s">
        <v>1887</v>
      </c>
      <c r="H125" s="204">
        <v>3</v>
      </c>
      <c r="I125" s="205"/>
      <c r="J125" s="206">
        <f>ROUND(I125*H125,2)</f>
        <v>0</v>
      </c>
      <c r="K125" s="207"/>
      <c r="L125" s="38"/>
      <c r="M125" s="214" t="s">
        <v>1</v>
      </c>
      <c r="N125" s="215" t="s">
        <v>38</v>
      </c>
      <c r="O125" s="216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31" s="2" customFormat="1" ht="6.95" customHeight="1">
      <c r="A126" s="32"/>
      <c r="B126" s="60"/>
      <c r="C126" s="61"/>
      <c r="D126" s="61"/>
      <c r="E126" s="61"/>
      <c r="F126" s="61"/>
      <c r="G126" s="61"/>
      <c r="H126" s="61"/>
      <c r="I126" s="177"/>
      <c r="J126" s="61"/>
      <c r="K126" s="61"/>
      <c r="L126" s="38"/>
      <c r="M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</sheetData>
  <sheetProtection password="CC35" sheet="1" objects="1" scenarios="1" formatColumns="0" formatRows="0" autoFilter="0"/>
  <autoFilter ref="C115:K125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131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1904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ROUND((SUM(BE116:BE125)),2)</f>
        <v>0</v>
      </c>
      <c r="G33" s="32"/>
      <c r="H33" s="32"/>
      <c r="I33" s="156">
        <v>0.21</v>
      </c>
      <c r="J33" s="155">
        <f>ROUND(((SUM(BE116:BE125))*I33),2)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ROUND((SUM(BF116:BF125)),2)</f>
        <v>0</v>
      </c>
      <c r="G34" s="32"/>
      <c r="H34" s="32"/>
      <c r="I34" s="156">
        <v>0.15</v>
      </c>
      <c r="J34" s="155">
        <f>ROUND(((SUM(BF116:BF125))*I34),2)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ROUND((SUM(BG116:BG125)),2)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ROUND((SUM(BH116:BH125)),2)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ROUND((SUM(BI116:BI125)),2)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Materiál dodávaný OŘ - Nevyplňovat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Materiál dodávaný OŘ - Nevyplňovat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SUM(P117:P125)</f>
        <v>0</v>
      </c>
      <c r="Q116" s="98"/>
      <c r="R116" s="197">
        <f>SUM(R117:R125)</f>
        <v>0</v>
      </c>
      <c r="S116" s="98"/>
      <c r="T116" s="198">
        <f>SUM(T117:T125)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SUM(BK117:BK125)</f>
        <v>0</v>
      </c>
    </row>
    <row r="117" spans="1:65" s="2" customFormat="1" ht="24" customHeight="1">
      <c r="A117" s="32"/>
      <c r="B117" s="33"/>
      <c r="C117" s="219" t="s">
        <v>81</v>
      </c>
      <c r="D117" s="219" t="s">
        <v>368</v>
      </c>
      <c r="E117" s="220" t="s">
        <v>1905</v>
      </c>
      <c r="F117" s="221" t="s">
        <v>1906</v>
      </c>
      <c r="G117" s="222" t="s">
        <v>156</v>
      </c>
      <c r="H117" s="223">
        <v>709</v>
      </c>
      <c r="I117" s="224"/>
      <c r="J117" s="225">
        <f>ROUND(I117*H117,2)</f>
        <v>0</v>
      </c>
      <c r="K117" s="226"/>
      <c r="L117" s="227"/>
      <c r="M117" s="228" t="s">
        <v>1</v>
      </c>
      <c r="N117" s="22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168</v>
      </c>
      <c r="AT117" s="212" t="s">
        <v>368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19" t="s">
        <v>83</v>
      </c>
      <c r="D118" s="219" t="s">
        <v>368</v>
      </c>
      <c r="E118" s="220" t="s">
        <v>1907</v>
      </c>
      <c r="F118" s="221" t="s">
        <v>1908</v>
      </c>
      <c r="G118" s="222" t="s">
        <v>281</v>
      </c>
      <c r="H118" s="223">
        <v>40</v>
      </c>
      <c r="I118" s="224"/>
      <c r="J118" s="225">
        <f>ROUND(I118*H118,2)</f>
        <v>0</v>
      </c>
      <c r="K118" s="226"/>
      <c r="L118" s="227"/>
      <c r="M118" s="228" t="s">
        <v>1</v>
      </c>
      <c r="N118" s="22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168</v>
      </c>
      <c r="AT118" s="212" t="s">
        <v>368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19" t="s">
        <v>161</v>
      </c>
      <c r="D119" s="219" t="s">
        <v>368</v>
      </c>
      <c r="E119" s="220" t="s">
        <v>1909</v>
      </c>
      <c r="F119" s="221" t="s">
        <v>1910</v>
      </c>
      <c r="G119" s="222" t="s">
        <v>156</v>
      </c>
      <c r="H119" s="223">
        <v>123</v>
      </c>
      <c r="I119" s="224"/>
      <c r="J119" s="225">
        <f>ROUND(I119*H119,2)</f>
        <v>0</v>
      </c>
      <c r="K119" s="226"/>
      <c r="L119" s="227"/>
      <c r="M119" s="228" t="s">
        <v>1</v>
      </c>
      <c r="N119" s="22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168</v>
      </c>
      <c r="AT119" s="212" t="s">
        <v>368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16.5" customHeight="1">
      <c r="A120" s="32"/>
      <c r="B120" s="33"/>
      <c r="C120" s="219" t="s">
        <v>157</v>
      </c>
      <c r="D120" s="219" t="s">
        <v>368</v>
      </c>
      <c r="E120" s="220" t="s">
        <v>1911</v>
      </c>
      <c r="F120" s="221" t="s">
        <v>1912</v>
      </c>
      <c r="G120" s="222" t="s">
        <v>156</v>
      </c>
      <c r="H120" s="223">
        <v>124</v>
      </c>
      <c r="I120" s="224"/>
      <c r="J120" s="225">
        <f>ROUND(I120*H120,2)</f>
        <v>0</v>
      </c>
      <c r="K120" s="226"/>
      <c r="L120" s="227"/>
      <c r="M120" s="228" t="s">
        <v>1</v>
      </c>
      <c r="N120" s="22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168</v>
      </c>
      <c r="AT120" s="212" t="s">
        <v>368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19" t="s">
        <v>169</v>
      </c>
      <c r="D121" s="219" t="s">
        <v>368</v>
      </c>
      <c r="E121" s="220" t="s">
        <v>1913</v>
      </c>
      <c r="F121" s="221" t="s">
        <v>1914</v>
      </c>
      <c r="G121" s="222" t="s">
        <v>156</v>
      </c>
      <c r="H121" s="223">
        <v>82</v>
      </c>
      <c r="I121" s="224"/>
      <c r="J121" s="225">
        <f>ROUND(I121*H121,2)</f>
        <v>0</v>
      </c>
      <c r="K121" s="226"/>
      <c r="L121" s="227"/>
      <c r="M121" s="228" t="s">
        <v>1</v>
      </c>
      <c r="N121" s="22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168</v>
      </c>
      <c r="AT121" s="212" t="s">
        <v>368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16.5" customHeight="1">
      <c r="A122" s="32"/>
      <c r="B122" s="33"/>
      <c r="C122" s="219" t="s">
        <v>165</v>
      </c>
      <c r="D122" s="219" t="s">
        <v>368</v>
      </c>
      <c r="E122" s="220" t="s">
        <v>1907</v>
      </c>
      <c r="F122" s="221" t="s">
        <v>1908</v>
      </c>
      <c r="G122" s="222" t="s">
        <v>281</v>
      </c>
      <c r="H122" s="223">
        <v>40</v>
      </c>
      <c r="I122" s="224"/>
      <c r="J122" s="225">
        <f>ROUND(I122*H122,2)</f>
        <v>0</v>
      </c>
      <c r="K122" s="226"/>
      <c r="L122" s="227"/>
      <c r="M122" s="228" t="s">
        <v>1</v>
      </c>
      <c r="N122" s="22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168</v>
      </c>
      <c r="AT122" s="212" t="s">
        <v>368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24" customHeight="1">
      <c r="A123" s="32"/>
      <c r="B123" s="33"/>
      <c r="C123" s="219" t="s">
        <v>177</v>
      </c>
      <c r="D123" s="219" t="s">
        <v>368</v>
      </c>
      <c r="E123" s="220" t="s">
        <v>1915</v>
      </c>
      <c r="F123" s="221" t="s">
        <v>1916</v>
      </c>
      <c r="G123" s="222" t="s">
        <v>156</v>
      </c>
      <c r="H123" s="223">
        <v>4619</v>
      </c>
      <c r="I123" s="224"/>
      <c r="J123" s="225">
        <f>ROUND(I123*H123,2)</f>
        <v>0</v>
      </c>
      <c r="K123" s="226"/>
      <c r="L123" s="227"/>
      <c r="M123" s="228" t="s">
        <v>1</v>
      </c>
      <c r="N123" s="22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168</v>
      </c>
      <c r="AT123" s="212" t="s">
        <v>368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16.5" customHeight="1">
      <c r="A124" s="32"/>
      <c r="B124" s="33"/>
      <c r="C124" s="219" t="s">
        <v>168</v>
      </c>
      <c r="D124" s="219" t="s">
        <v>368</v>
      </c>
      <c r="E124" s="220" t="s">
        <v>1917</v>
      </c>
      <c r="F124" s="221" t="s">
        <v>1918</v>
      </c>
      <c r="G124" s="222" t="s">
        <v>156</v>
      </c>
      <c r="H124" s="223">
        <v>179</v>
      </c>
      <c r="I124" s="224"/>
      <c r="J124" s="225">
        <f>ROUND(I124*H124,2)</f>
        <v>0</v>
      </c>
      <c r="K124" s="226"/>
      <c r="L124" s="227"/>
      <c r="M124" s="228" t="s">
        <v>1</v>
      </c>
      <c r="N124" s="22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168</v>
      </c>
      <c r="AT124" s="212" t="s">
        <v>368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16.5" customHeight="1">
      <c r="A125" s="32"/>
      <c r="B125" s="33"/>
      <c r="C125" s="219" t="s">
        <v>182</v>
      </c>
      <c r="D125" s="219" t="s">
        <v>368</v>
      </c>
      <c r="E125" s="220" t="s">
        <v>1919</v>
      </c>
      <c r="F125" s="221" t="s">
        <v>1920</v>
      </c>
      <c r="G125" s="222" t="s">
        <v>156</v>
      </c>
      <c r="H125" s="223">
        <v>13</v>
      </c>
      <c r="I125" s="224"/>
      <c r="J125" s="225">
        <f>ROUND(I125*H125,2)</f>
        <v>0</v>
      </c>
      <c r="K125" s="226"/>
      <c r="L125" s="227"/>
      <c r="M125" s="230" t="s">
        <v>1</v>
      </c>
      <c r="N125" s="231" t="s">
        <v>38</v>
      </c>
      <c r="O125" s="216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168</v>
      </c>
      <c r="AT125" s="212" t="s">
        <v>368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31" s="2" customFormat="1" ht="6.95" customHeight="1">
      <c r="A126" s="32"/>
      <c r="B126" s="60"/>
      <c r="C126" s="61"/>
      <c r="D126" s="61"/>
      <c r="E126" s="61"/>
      <c r="F126" s="61"/>
      <c r="G126" s="61"/>
      <c r="H126" s="61"/>
      <c r="I126" s="177"/>
      <c r="J126" s="61"/>
      <c r="K126" s="61"/>
      <c r="L126" s="38"/>
      <c r="M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</sheetData>
  <sheetProtection password="CC35" sheet="1" objects="1" scenarios="1" formatColumns="0" formatRows="0" autoFilter="0"/>
  <autoFilter ref="C115:K125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82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134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ROUND((SUM(BE116:BE153)),2)</f>
        <v>0</v>
      </c>
      <c r="G33" s="32"/>
      <c r="H33" s="32"/>
      <c r="I33" s="156">
        <v>0.21</v>
      </c>
      <c r="J33" s="155">
        <f>ROUND(((SUM(BE116:BE153))*I33),2)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ROUND((SUM(BF116:BF153)),2)</f>
        <v>0</v>
      </c>
      <c r="G34" s="32"/>
      <c r="H34" s="32"/>
      <c r="I34" s="156">
        <v>0.15</v>
      </c>
      <c r="J34" s="155">
        <f>ROUND(((SUM(BF116:BF153))*I34),2)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ROUND((SUM(BG116:BG153)),2)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ROUND((SUM(BH116:BH153)),2)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ROUND((SUM(BI116:BI153)),2)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PS 01 - Úpravy zabezpečovacího zařízní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PS 01 - Úpravy zabezpečovacího zařízní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SUM(P117:P153)</f>
        <v>0</v>
      </c>
      <c r="Q116" s="98"/>
      <c r="R116" s="197">
        <f>SUM(R117:R153)</f>
        <v>0</v>
      </c>
      <c r="S116" s="98"/>
      <c r="T116" s="198">
        <f>SUM(T117:T153)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SUM(BK117:BK153)</f>
        <v>0</v>
      </c>
    </row>
    <row r="117" spans="1:65" s="2" customFormat="1" ht="16.5" customHeight="1">
      <c r="A117" s="32"/>
      <c r="B117" s="33"/>
      <c r="C117" s="200" t="s">
        <v>81</v>
      </c>
      <c r="D117" s="200" t="s">
        <v>153</v>
      </c>
      <c r="E117" s="201" t="s">
        <v>154</v>
      </c>
      <c r="F117" s="202" t="s">
        <v>155</v>
      </c>
      <c r="G117" s="203" t="s">
        <v>156</v>
      </c>
      <c r="H117" s="204">
        <v>2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36" customHeight="1">
      <c r="A118" s="32"/>
      <c r="B118" s="33"/>
      <c r="C118" s="200" t="s">
        <v>83</v>
      </c>
      <c r="D118" s="200" t="s">
        <v>153</v>
      </c>
      <c r="E118" s="201" t="s">
        <v>159</v>
      </c>
      <c r="F118" s="202" t="s">
        <v>160</v>
      </c>
      <c r="G118" s="203" t="s">
        <v>156</v>
      </c>
      <c r="H118" s="204">
        <v>2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24" customHeight="1">
      <c r="A119" s="32"/>
      <c r="B119" s="33"/>
      <c r="C119" s="200" t="s">
        <v>161</v>
      </c>
      <c r="D119" s="200" t="s">
        <v>153</v>
      </c>
      <c r="E119" s="201" t="s">
        <v>162</v>
      </c>
      <c r="F119" s="202" t="s">
        <v>163</v>
      </c>
      <c r="G119" s="203" t="s">
        <v>164</v>
      </c>
      <c r="H119" s="204">
        <v>1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48" customHeight="1">
      <c r="A120" s="32"/>
      <c r="B120" s="33"/>
      <c r="C120" s="200" t="s">
        <v>157</v>
      </c>
      <c r="D120" s="200" t="s">
        <v>153</v>
      </c>
      <c r="E120" s="201" t="s">
        <v>166</v>
      </c>
      <c r="F120" s="202" t="s">
        <v>167</v>
      </c>
      <c r="G120" s="203" t="s">
        <v>156</v>
      </c>
      <c r="H120" s="204">
        <v>2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48" customHeight="1">
      <c r="A121" s="32"/>
      <c r="B121" s="33"/>
      <c r="C121" s="200" t="s">
        <v>169</v>
      </c>
      <c r="D121" s="200" t="s">
        <v>153</v>
      </c>
      <c r="E121" s="201" t="s">
        <v>170</v>
      </c>
      <c r="F121" s="202" t="s">
        <v>171</v>
      </c>
      <c r="G121" s="203" t="s">
        <v>156</v>
      </c>
      <c r="H121" s="204">
        <v>3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24" customHeight="1">
      <c r="A122" s="32"/>
      <c r="B122" s="33"/>
      <c r="C122" s="200" t="s">
        <v>165</v>
      </c>
      <c r="D122" s="200" t="s">
        <v>153</v>
      </c>
      <c r="E122" s="201" t="s">
        <v>173</v>
      </c>
      <c r="F122" s="202" t="s">
        <v>174</v>
      </c>
      <c r="G122" s="203" t="s">
        <v>175</v>
      </c>
      <c r="H122" s="204">
        <v>5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177</v>
      </c>
      <c r="D123" s="200" t="s">
        <v>153</v>
      </c>
      <c r="E123" s="201" t="s">
        <v>154</v>
      </c>
      <c r="F123" s="202" t="s">
        <v>155</v>
      </c>
      <c r="G123" s="203" t="s">
        <v>156</v>
      </c>
      <c r="H123" s="204">
        <v>10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24" customHeight="1">
      <c r="A124" s="32"/>
      <c r="B124" s="33"/>
      <c r="C124" s="200" t="s">
        <v>168</v>
      </c>
      <c r="D124" s="200" t="s">
        <v>153</v>
      </c>
      <c r="E124" s="201" t="s">
        <v>179</v>
      </c>
      <c r="F124" s="202" t="s">
        <v>180</v>
      </c>
      <c r="G124" s="203" t="s">
        <v>156</v>
      </c>
      <c r="H124" s="204">
        <v>7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36" customHeight="1">
      <c r="A125" s="32"/>
      <c r="B125" s="33"/>
      <c r="C125" s="200" t="s">
        <v>182</v>
      </c>
      <c r="D125" s="200" t="s">
        <v>153</v>
      </c>
      <c r="E125" s="201" t="s">
        <v>159</v>
      </c>
      <c r="F125" s="202" t="s">
        <v>160</v>
      </c>
      <c r="G125" s="203" t="s">
        <v>156</v>
      </c>
      <c r="H125" s="204">
        <v>10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24" customHeight="1">
      <c r="A126" s="32"/>
      <c r="B126" s="33"/>
      <c r="C126" s="200" t="s">
        <v>172</v>
      </c>
      <c r="D126" s="200" t="s">
        <v>153</v>
      </c>
      <c r="E126" s="201" t="s">
        <v>184</v>
      </c>
      <c r="F126" s="202" t="s">
        <v>185</v>
      </c>
      <c r="G126" s="203" t="s">
        <v>156</v>
      </c>
      <c r="H126" s="204">
        <v>7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187</v>
      </c>
      <c r="D127" s="200" t="s">
        <v>153</v>
      </c>
      <c r="E127" s="201" t="s">
        <v>188</v>
      </c>
      <c r="F127" s="202" t="s">
        <v>189</v>
      </c>
      <c r="G127" s="203" t="s">
        <v>156</v>
      </c>
      <c r="H127" s="204">
        <v>7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48" customHeight="1">
      <c r="A128" s="32"/>
      <c r="B128" s="33"/>
      <c r="C128" s="200" t="s">
        <v>176</v>
      </c>
      <c r="D128" s="200" t="s">
        <v>153</v>
      </c>
      <c r="E128" s="201" t="s">
        <v>166</v>
      </c>
      <c r="F128" s="202" t="s">
        <v>167</v>
      </c>
      <c r="G128" s="203" t="s">
        <v>156</v>
      </c>
      <c r="H128" s="204">
        <v>10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48" customHeight="1">
      <c r="A129" s="32"/>
      <c r="B129" s="33"/>
      <c r="C129" s="200" t="s">
        <v>192</v>
      </c>
      <c r="D129" s="200" t="s">
        <v>153</v>
      </c>
      <c r="E129" s="201" t="s">
        <v>170</v>
      </c>
      <c r="F129" s="202" t="s">
        <v>171</v>
      </c>
      <c r="G129" s="203" t="s">
        <v>156</v>
      </c>
      <c r="H129" s="204">
        <v>9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24" customHeight="1">
      <c r="A130" s="32"/>
      <c r="B130" s="33"/>
      <c r="C130" s="200" t="s">
        <v>178</v>
      </c>
      <c r="D130" s="200" t="s">
        <v>153</v>
      </c>
      <c r="E130" s="201" t="s">
        <v>194</v>
      </c>
      <c r="F130" s="202" t="s">
        <v>195</v>
      </c>
      <c r="G130" s="203" t="s">
        <v>156</v>
      </c>
      <c r="H130" s="204">
        <v>7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8</v>
      </c>
      <c r="D131" s="200" t="s">
        <v>153</v>
      </c>
      <c r="E131" s="201" t="s">
        <v>197</v>
      </c>
      <c r="F131" s="202" t="s">
        <v>198</v>
      </c>
      <c r="G131" s="203" t="s">
        <v>156</v>
      </c>
      <c r="H131" s="204">
        <v>7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24" customHeight="1">
      <c r="A132" s="32"/>
      <c r="B132" s="33"/>
      <c r="C132" s="200" t="s">
        <v>181</v>
      </c>
      <c r="D132" s="200" t="s">
        <v>153</v>
      </c>
      <c r="E132" s="201" t="s">
        <v>200</v>
      </c>
      <c r="F132" s="202" t="s">
        <v>201</v>
      </c>
      <c r="G132" s="203" t="s">
        <v>156</v>
      </c>
      <c r="H132" s="204">
        <v>1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24" customHeight="1">
      <c r="A133" s="32"/>
      <c r="B133" s="33"/>
      <c r="C133" s="200" t="s">
        <v>203</v>
      </c>
      <c r="D133" s="200" t="s">
        <v>153</v>
      </c>
      <c r="E133" s="201" t="s">
        <v>173</v>
      </c>
      <c r="F133" s="202" t="s">
        <v>174</v>
      </c>
      <c r="G133" s="203" t="s">
        <v>175</v>
      </c>
      <c r="H133" s="204">
        <v>5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16.5" customHeight="1">
      <c r="A134" s="32"/>
      <c r="B134" s="33"/>
      <c r="C134" s="200" t="s">
        <v>183</v>
      </c>
      <c r="D134" s="200" t="s">
        <v>153</v>
      </c>
      <c r="E134" s="201" t="s">
        <v>154</v>
      </c>
      <c r="F134" s="202" t="s">
        <v>155</v>
      </c>
      <c r="G134" s="203" t="s">
        <v>156</v>
      </c>
      <c r="H134" s="204">
        <v>4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48" customHeight="1">
      <c r="A135" s="32"/>
      <c r="B135" s="33"/>
      <c r="C135" s="200" t="s">
        <v>206</v>
      </c>
      <c r="D135" s="200" t="s">
        <v>153</v>
      </c>
      <c r="E135" s="201" t="s">
        <v>166</v>
      </c>
      <c r="F135" s="202" t="s">
        <v>167</v>
      </c>
      <c r="G135" s="203" t="s">
        <v>156</v>
      </c>
      <c r="H135" s="204">
        <v>4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48" customHeight="1">
      <c r="A136" s="32"/>
      <c r="B136" s="33"/>
      <c r="C136" s="200" t="s">
        <v>186</v>
      </c>
      <c r="D136" s="200" t="s">
        <v>153</v>
      </c>
      <c r="E136" s="201" t="s">
        <v>170</v>
      </c>
      <c r="F136" s="202" t="s">
        <v>171</v>
      </c>
      <c r="G136" s="203" t="s">
        <v>156</v>
      </c>
      <c r="H136" s="204">
        <v>4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24" customHeight="1">
      <c r="A137" s="32"/>
      <c r="B137" s="33"/>
      <c r="C137" s="200" t="s">
        <v>7</v>
      </c>
      <c r="D137" s="200" t="s">
        <v>153</v>
      </c>
      <c r="E137" s="201" t="s">
        <v>173</v>
      </c>
      <c r="F137" s="202" t="s">
        <v>174</v>
      </c>
      <c r="G137" s="203" t="s">
        <v>175</v>
      </c>
      <c r="H137" s="204">
        <v>5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190</v>
      </c>
      <c r="D138" s="200" t="s">
        <v>153</v>
      </c>
      <c r="E138" s="201" t="s">
        <v>210</v>
      </c>
      <c r="F138" s="202" t="s">
        <v>211</v>
      </c>
      <c r="G138" s="203" t="s">
        <v>156</v>
      </c>
      <c r="H138" s="204">
        <v>1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72" customHeight="1">
      <c r="A139" s="32"/>
      <c r="B139" s="33"/>
      <c r="C139" s="200" t="s">
        <v>213</v>
      </c>
      <c r="D139" s="200" t="s">
        <v>153</v>
      </c>
      <c r="E139" s="201" t="s">
        <v>214</v>
      </c>
      <c r="F139" s="202" t="s">
        <v>215</v>
      </c>
      <c r="G139" s="203" t="s">
        <v>156</v>
      </c>
      <c r="H139" s="204">
        <v>1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191</v>
      </c>
      <c r="D140" s="200" t="s">
        <v>153</v>
      </c>
      <c r="E140" s="201" t="s">
        <v>217</v>
      </c>
      <c r="F140" s="202" t="s">
        <v>218</v>
      </c>
      <c r="G140" s="203" t="s">
        <v>156</v>
      </c>
      <c r="H140" s="204">
        <v>1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24" customHeight="1">
      <c r="A141" s="32"/>
      <c r="B141" s="33"/>
      <c r="C141" s="200" t="s">
        <v>220</v>
      </c>
      <c r="D141" s="200" t="s">
        <v>153</v>
      </c>
      <c r="E141" s="201" t="s">
        <v>221</v>
      </c>
      <c r="F141" s="202" t="s">
        <v>222</v>
      </c>
      <c r="G141" s="203" t="s">
        <v>156</v>
      </c>
      <c r="H141" s="204">
        <v>1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24" customHeight="1">
      <c r="A142" s="32"/>
      <c r="B142" s="33"/>
      <c r="C142" s="200" t="s">
        <v>193</v>
      </c>
      <c r="D142" s="200" t="s">
        <v>153</v>
      </c>
      <c r="E142" s="201" t="s">
        <v>224</v>
      </c>
      <c r="F142" s="202" t="s">
        <v>225</v>
      </c>
      <c r="G142" s="203" t="s">
        <v>156</v>
      </c>
      <c r="H142" s="204">
        <v>1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16.5" customHeight="1">
      <c r="A143" s="32"/>
      <c r="B143" s="33"/>
      <c r="C143" s="200" t="s">
        <v>227</v>
      </c>
      <c r="D143" s="200" t="s">
        <v>153</v>
      </c>
      <c r="E143" s="201" t="s">
        <v>228</v>
      </c>
      <c r="F143" s="202" t="s">
        <v>229</v>
      </c>
      <c r="G143" s="203" t="s">
        <v>156</v>
      </c>
      <c r="H143" s="204">
        <v>2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196</v>
      </c>
      <c r="D144" s="200" t="s">
        <v>153</v>
      </c>
      <c r="E144" s="201" t="s">
        <v>231</v>
      </c>
      <c r="F144" s="202" t="s">
        <v>232</v>
      </c>
      <c r="G144" s="203" t="s">
        <v>156</v>
      </c>
      <c r="H144" s="204">
        <v>2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24" customHeight="1">
      <c r="A145" s="32"/>
      <c r="B145" s="33"/>
      <c r="C145" s="200" t="s">
        <v>234</v>
      </c>
      <c r="D145" s="200" t="s">
        <v>153</v>
      </c>
      <c r="E145" s="201" t="s">
        <v>235</v>
      </c>
      <c r="F145" s="202" t="s">
        <v>236</v>
      </c>
      <c r="G145" s="203" t="s">
        <v>156</v>
      </c>
      <c r="H145" s="204">
        <v>2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36" customHeight="1">
      <c r="A146" s="32"/>
      <c r="B146" s="33"/>
      <c r="C146" s="200" t="s">
        <v>199</v>
      </c>
      <c r="D146" s="200" t="s">
        <v>153</v>
      </c>
      <c r="E146" s="201" t="s">
        <v>238</v>
      </c>
      <c r="F146" s="202" t="s">
        <v>239</v>
      </c>
      <c r="G146" s="203" t="s">
        <v>156</v>
      </c>
      <c r="H146" s="204">
        <v>2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241</v>
      </c>
      <c r="D147" s="200" t="s">
        <v>153</v>
      </c>
      <c r="E147" s="201" t="s">
        <v>242</v>
      </c>
      <c r="F147" s="202" t="s">
        <v>243</v>
      </c>
      <c r="G147" s="203" t="s">
        <v>164</v>
      </c>
      <c r="H147" s="204">
        <v>8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24" customHeight="1">
      <c r="A148" s="32"/>
      <c r="B148" s="33"/>
      <c r="C148" s="200" t="s">
        <v>202</v>
      </c>
      <c r="D148" s="200" t="s">
        <v>153</v>
      </c>
      <c r="E148" s="201" t="s">
        <v>245</v>
      </c>
      <c r="F148" s="202" t="s">
        <v>246</v>
      </c>
      <c r="G148" s="203" t="s">
        <v>247</v>
      </c>
      <c r="H148" s="204">
        <v>1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24" customHeight="1">
      <c r="A149" s="32"/>
      <c r="B149" s="33"/>
      <c r="C149" s="200" t="s">
        <v>249</v>
      </c>
      <c r="D149" s="200" t="s">
        <v>153</v>
      </c>
      <c r="E149" s="201" t="s">
        <v>250</v>
      </c>
      <c r="F149" s="202" t="s">
        <v>251</v>
      </c>
      <c r="G149" s="203" t="s">
        <v>247</v>
      </c>
      <c r="H149" s="204">
        <v>1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24" customHeight="1">
      <c r="A150" s="32"/>
      <c r="B150" s="33"/>
      <c r="C150" s="200" t="s">
        <v>204</v>
      </c>
      <c r="D150" s="200" t="s">
        <v>153</v>
      </c>
      <c r="E150" s="201" t="s">
        <v>253</v>
      </c>
      <c r="F150" s="202" t="s">
        <v>254</v>
      </c>
      <c r="G150" s="203" t="s">
        <v>156</v>
      </c>
      <c r="H150" s="204">
        <v>1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24" customHeight="1">
      <c r="A151" s="32"/>
      <c r="B151" s="33"/>
      <c r="C151" s="200" t="s">
        <v>256</v>
      </c>
      <c r="D151" s="200" t="s">
        <v>153</v>
      </c>
      <c r="E151" s="201" t="s">
        <v>257</v>
      </c>
      <c r="F151" s="202" t="s">
        <v>258</v>
      </c>
      <c r="G151" s="203" t="s">
        <v>156</v>
      </c>
      <c r="H151" s="204">
        <v>1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24" customHeight="1">
      <c r="A152" s="32"/>
      <c r="B152" s="33"/>
      <c r="C152" s="200" t="s">
        <v>205</v>
      </c>
      <c r="D152" s="200" t="s">
        <v>153</v>
      </c>
      <c r="E152" s="201" t="s">
        <v>260</v>
      </c>
      <c r="F152" s="202" t="s">
        <v>261</v>
      </c>
      <c r="G152" s="203" t="s">
        <v>262</v>
      </c>
      <c r="H152" s="204">
        <v>24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24" customHeight="1">
      <c r="A153" s="32"/>
      <c r="B153" s="33"/>
      <c r="C153" s="200" t="s">
        <v>264</v>
      </c>
      <c r="D153" s="200" t="s">
        <v>153</v>
      </c>
      <c r="E153" s="201" t="s">
        <v>265</v>
      </c>
      <c r="F153" s="202" t="s">
        <v>266</v>
      </c>
      <c r="G153" s="203" t="s">
        <v>262</v>
      </c>
      <c r="H153" s="204">
        <v>24</v>
      </c>
      <c r="I153" s="205"/>
      <c r="J153" s="206">
        <f>ROUND(I153*H153,2)</f>
        <v>0</v>
      </c>
      <c r="K153" s="207"/>
      <c r="L153" s="38"/>
      <c r="M153" s="214" t="s">
        <v>1</v>
      </c>
      <c r="N153" s="215" t="s">
        <v>38</v>
      </c>
      <c r="O153" s="216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31" s="2" customFormat="1" ht="6.95" customHeight="1">
      <c r="A154" s="32"/>
      <c r="B154" s="60"/>
      <c r="C154" s="61"/>
      <c r="D154" s="61"/>
      <c r="E154" s="61"/>
      <c r="F154" s="61"/>
      <c r="G154" s="61"/>
      <c r="H154" s="61"/>
      <c r="I154" s="177"/>
      <c r="J154" s="61"/>
      <c r="K154" s="61"/>
      <c r="L154" s="38"/>
      <c r="M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</sheetData>
  <sheetProtection password="CC35" sheet="1" objects="1" scenarios="1" formatColumns="0" formatRows="0" autoFilter="0"/>
  <autoFilter ref="C115:K153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86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27" customHeight="1">
      <c r="A9" s="32"/>
      <c r="B9" s="38"/>
      <c r="C9" s="32"/>
      <c r="D9" s="32"/>
      <c r="E9" s="139" t="s">
        <v>268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ROUND((SUM(BE116:BE180)),2)</f>
        <v>0</v>
      </c>
      <c r="G33" s="32"/>
      <c r="H33" s="32"/>
      <c r="I33" s="156">
        <v>0.21</v>
      </c>
      <c r="J33" s="155">
        <f>ROUND(((SUM(BE116:BE180))*I33),2)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ROUND((SUM(BF116:BF180)),2)</f>
        <v>0</v>
      </c>
      <c r="G34" s="32"/>
      <c r="H34" s="32"/>
      <c r="I34" s="156">
        <v>0.15</v>
      </c>
      <c r="J34" s="155">
        <f>ROUND(((SUM(BF116:BF180))*I34),2)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ROUND((SUM(BG116:BG180)),2)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ROUND((SUM(BH116:BH180)),2)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ROUND((SUM(BI116:BI180)),2)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27" customHeight="1">
      <c r="A87" s="32"/>
      <c r="B87" s="33"/>
      <c r="C87" s="34"/>
      <c r="D87" s="34"/>
      <c r="E87" s="70" t="str">
        <f>E9</f>
        <v>SO 01 - Oprava železničního svršku staniční koleje č. 3 žst. Litice n.O.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7" customHeight="1">
      <c r="A108" s="32"/>
      <c r="B108" s="33"/>
      <c r="C108" s="34"/>
      <c r="D108" s="34"/>
      <c r="E108" s="70" t="str">
        <f>E9</f>
        <v>SO 01 - Oprava železničního svršku staniční koleje č. 3 žst. Litice n.O.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SUM(P117:P180)</f>
        <v>0</v>
      </c>
      <c r="Q116" s="98"/>
      <c r="R116" s="197">
        <f>SUM(R117:R180)</f>
        <v>0</v>
      </c>
      <c r="S116" s="98"/>
      <c r="T116" s="198">
        <f>SUM(T117:T180)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SUM(BK117:BK180)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269</v>
      </c>
      <c r="F117" s="202" t="s">
        <v>270</v>
      </c>
      <c r="G117" s="203" t="s">
        <v>156</v>
      </c>
      <c r="H117" s="204">
        <v>709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271</v>
      </c>
      <c r="F118" s="202" t="s">
        <v>272</v>
      </c>
      <c r="G118" s="203" t="s">
        <v>1</v>
      </c>
      <c r="H118" s="204">
        <v>0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36" customHeight="1">
      <c r="A119" s="32"/>
      <c r="B119" s="33"/>
      <c r="C119" s="200" t="s">
        <v>83</v>
      </c>
      <c r="D119" s="200" t="s">
        <v>153</v>
      </c>
      <c r="E119" s="201" t="s">
        <v>273</v>
      </c>
      <c r="F119" s="202" t="s">
        <v>274</v>
      </c>
      <c r="G119" s="203" t="s">
        <v>156</v>
      </c>
      <c r="H119" s="204">
        <v>709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16.5" customHeight="1">
      <c r="A120" s="32"/>
      <c r="B120" s="33"/>
      <c r="C120" s="200" t="s">
        <v>161</v>
      </c>
      <c r="D120" s="200" t="s">
        <v>153</v>
      </c>
      <c r="E120" s="201" t="s">
        <v>275</v>
      </c>
      <c r="F120" s="202" t="s">
        <v>276</v>
      </c>
      <c r="G120" s="203" t="s">
        <v>156</v>
      </c>
      <c r="H120" s="204">
        <v>72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00" t="s">
        <v>73</v>
      </c>
      <c r="D121" s="200" t="s">
        <v>153</v>
      </c>
      <c r="E121" s="201" t="s">
        <v>277</v>
      </c>
      <c r="F121" s="202" t="s">
        <v>278</v>
      </c>
      <c r="G121" s="203" t="s">
        <v>1</v>
      </c>
      <c r="H121" s="204">
        <v>0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16.5" customHeight="1">
      <c r="A122" s="32"/>
      <c r="B122" s="33"/>
      <c r="C122" s="200" t="s">
        <v>157</v>
      </c>
      <c r="D122" s="200" t="s">
        <v>153</v>
      </c>
      <c r="E122" s="201" t="s">
        <v>279</v>
      </c>
      <c r="F122" s="202" t="s">
        <v>280</v>
      </c>
      <c r="G122" s="203" t="s">
        <v>281</v>
      </c>
      <c r="H122" s="204">
        <v>850.6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73</v>
      </c>
      <c r="D123" s="200" t="s">
        <v>153</v>
      </c>
      <c r="E123" s="201" t="s">
        <v>282</v>
      </c>
      <c r="F123" s="202" t="s">
        <v>283</v>
      </c>
      <c r="G123" s="203" t="s">
        <v>1</v>
      </c>
      <c r="H123" s="204">
        <v>0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24" customHeight="1">
      <c r="A124" s="32"/>
      <c r="B124" s="33"/>
      <c r="C124" s="200" t="s">
        <v>169</v>
      </c>
      <c r="D124" s="200" t="s">
        <v>153</v>
      </c>
      <c r="E124" s="201" t="s">
        <v>284</v>
      </c>
      <c r="F124" s="202" t="s">
        <v>285</v>
      </c>
      <c r="G124" s="203" t="s">
        <v>156</v>
      </c>
      <c r="H124" s="204">
        <v>44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16.5" customHeight="1">
      <c r="A125" s="32"/>
      <c r="B125" s="33"/>
      <c r="C125" s="200" t="s">
        <v>73</v>
      </c>
      <c r="D125" s="200" t="s">
        <v>153</v>
      </c>
      <c r="E125" s="201" t="s">
        <v>286</v>
      </c>
      <c r="F125" s="202" t="s">
        <v>287</v>
      </c>
      <c r="G125" s="203" t="s">
        <v>1</v>
      </c>
      <c r="H125" s="204">
        <v>0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24" customHeight="1">
      <c r="A126" s="32"/>
      <c r="B126" s="33"/>
      <c r="C126" s="200" t="s">
        <v>165</v>
      </c>
      <c r="D126" s="200" t="s">
        <v>153</v>
      </c>
      <c r="E126" s="201" t="s">
        <v>288</v>
      </c>
      <c r="F126" s="202" t="s">
        <v>289</v>
      </c>
      <c r="G126" s="203" t="s">
        <v>156</v>
      </c>
      <c r="H126" s="204">
        <v>4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36" customHeight="1">
      <c r="A127" s="32"/>
      <c r="B127" s="33"/>
      <c r="C127" s="200" t="s">
        <v>177</v>
      </c>
      <c r="D127" s="200" t="s">
        <v>153</v>
      </c>
      <c r="E127" s="201" t="s">
        <v>290</v>
      </c>
      <c r="F127" s="202" t="s">
        <v>291</v>
      </c>
      <c r="G127" s="203" t="s">
        <v>281</v>
      </c>
      <c r="H127" s="204">
        <v>852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16.5" customHeight="1">
      <c r="A128" s="32"/>
      <c r="B128" s="33"/>
      <c r="C128" s="200" t="s">
        <v>73</v>
      </c>
      <c r="D128" s="200" t="s">
        <v>153</v>
      </c>
      <c r="E128" s="201" t="s">
        <v>292</v>
      </c>
      <c r="F128" s="202" t="s">
        <v>293</v>
      </c>
      <c r="G128" s="203" t="s">
        <v>1</v>
      </c>
      <c r="H128" s="204">
        <v>0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36" customHeight="1">
      <c r="A129" s="32"/>
      <c r="B129" s="33"/>
      <c r="C129" s="200" t="s">
        <v>168</v>
      </c>
      <c r="D129" s="200" t="s">
        <v>153</v>
      </c>
      <c r="E129" s="201" t="s">
        <v>294</v>
      </c>
      <c r="F129" s="202" t="s">
        <v>295</v>
      </c>
      <c r="G129" s="203" t="s">
        <v>281</v>
      </c>
      <c r="H129" s="204">
        <v>852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16.5" customHeight="1">
      <c r="A130" s="32"/>
      <c r="B130" s="33"/>
      <c r="C130" s="200" t="s">
        <v>73</v>
      </c>
      <c r="D130" s="200" t="s">
        <v>153</v>
      </c>
      <c r="E130" s="201" t="s">
        <v>292</v>
      </c>
      <c r="F130" s="202" t="s">
        <v>293</v>
      </c>
      <c r="G130" s="203" t="s">
        <v>1</v>
      </c>
      <c r="H130" s="204">
        <v>0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182</v>
      </c>
      <c r="D131" s="200" t="s">
        <v>153</v>
      </c>
      <c r="E131" s="201" t="s">
        <v>296</v>
      </c>
      <c r="F131" s="202" t="s">
        <v>297</v>
      </c>
      <c r="G131" s="203" t="s">
        <v>298</v>
      </c>
      <c r="H131" s="204">
        <v>0.439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16.5" customHeight="1">
      <c r="A132" s="32"/>
      <c r="B132" s="33"/>
      <c r="C132" s="200" t="s">
        <v>73</v>
      </c>
      <c r="D132" s="200" t="s">
        <v>153</v>
      </c>
      <c r="E132" s="201" t="s">
        <v>299</v>
      </c>
      <c r="F132" s="202" t="s">
        <v>300</v>
      </c>
      <c r="G132" s="203" t="s">
        <v>1</v>
      </c>
      <c r="H132" s="204">
        <v>0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16.5" customHeight="1">
      <c r="A133" s="32"/>
      <c r="B133" s="33"/>
      <c r="C133" s="200" t="s">
        <v>172</v>
      </c>
      <c r="D133" s="200" t="s">
        <v>153</v>
      </c>
      <c r="E133" s="201" t="s">
        <v>301</v>
      </c>
      <c r="F133" s="202" t="s">
        <v>302</v>
      </c>
      <c r="G133" s="203" t="s">
        <v>303</v>
      </c>
      <c r="H133" s="204">
        <v>44.778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16.5" customHeight="1">
      <c r="A134" s="32"/>
      <c r="B134" s="33"/>
      <c r="C134" s="200" t="s">
        <v>73</v>
      </c>
      <c r="D134" s="200" t="s">
        <v>153</v>
      </c>
      <c r="E134" s="201" t="s">
        <v>304</v>
      </c>
      <c r="F134" s="202" t="s">
        <v>305</v>
      </c>
      <c r="G134" s="203" t="s">
        <v>1</v>
      </c>
      <c r="H134" s="204">
        <v>0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16.5" customHeight="1">
      <c r="A135" s="32"/>
      <c r="B135" s="33"/>
      <c r="C135" s="200" t="s">
        <v>187</v>
      </c>
      <c r="D135" s="200" t="s">
        <v>153</v>
      </c>
      <c r="E135" s="201" t="s">
        <v>306</v>
      </c>
      <c r="F135" s="202" t="s">
        <v>307</v>
      </c>
      <c r="G135" s="203" t="s">
        <v>156</v>
      </c>
      <c r="H135" s="204">
        <v>129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73</v>
      </c>
      <c r="D136" s="200" t="s">
        <v>153</v>
      </c>
      <c r="E136" s="201" t="s">
        <v>308</v>
      </c>
      <c r="F136" s="202" t="s">
        <v>309</v>
      </c>
      <c r="G136" s="203" t="s">
        <v>1</v>
      </c>
      <c r="H136" s="204">
        <v>0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24" customHeight="1">
      <c r="A137" s="32"/>
      <c r="B137" s="33"/>
      <c r="C137" s="200" t="s">
        <v>176</v>
      </c>
      <c r="D137" s="200" t="s">
        <v>153</v>
      </c>
      <c r="E137" s="201" t="s">
        <v>310</v>
      </c>
      <c r="F137" s="202" t="s">
        <v>311</v>
      </c>
      <c r="G137" s="203" t="s">
        <v>312</v>
      </c>
      <c r="H137" s="204">
        <v>916.5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73</v>
      </c>
      <c r="D138" s="200" t="s">
        <v>153</v>
      </c>
      <c r="E138" s="201" t="s">
        <v>313</v>
      </c>
      <c r="F138" s="202" t="s">
        <v>314</v>
      </c>
      <c r="G138" s="203" t="s">
        <v>1</v>
      </c>
      <c r="H138" s="204">
        <v>0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192</v>
      </c>
      <c r="D139" s="200" t="s">
        <v>153</v>
      </c>
      <c r="E139" s="201" t="s">
        <v>315</v>
      </c>
      <c r="F139" s="202" t="s">
        <v>316</v>
      </c>
      <c r="G139" s="203" t="s">
        <v>303</v>
      </c>
      <c r="H139" s="204">
        <v>45.825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73</v>
      </c>
      <c r="D140" s="200" t="s">
        <v>153</v>
      </c>
      <c r="E140" s="201" t="s">
        <v>317</v>
      </c>
      <c r="F140" s="202" t="s">
        <v>318</v>
      </c>
      <c r="G140" s="203" t="s">
        <v>1</v>
      </c>
      <c r="H140" s="204">
        <v>0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16.5" customHeight="1">
      <c r="A141" s="32"/>
      <c r="B141" s="33"/>
      <c r="C141" s="200" t="s">
        <v>178</v>
      </c>
      <c r="D141" s="200" t="s">
        <v>153</v>
      </c>
      <c r="E141" s="201" t="s">
        <v>319</v>
      </c>
      <c r="F141" s="202" t="s">
        <v>320</v>
      </c>
      <c r="G141" s="203" t="s">
        <v>281</v>
      </c>
      <c r="H141" s="204">
        <v>147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16.5" customHeight="1">
      <c r="A142" s="32"/>
      <c r="B142" s="33"/>
      <c r="C142" s="200" t="s">
        <v>73</v>
      </c>
      <c r="D142" s="200" t="s">
        <v>153</v>
      </c>
      <c r="E142" s="201" t="s">
        <v>321</v>
      </c>
      <c r="F142" s="202" t="s">
        <v>322</v>
      </c>
      <c r="G142" s="203" t="s">
        <v>1</v>
      </c>
      <c r="H142" s="204">
        <v>0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24" customHeight="1">
      <c r="A143" s="32"/>
      <c r="B143" s="33"/>
      <c r="C143" s="200" t="s">
        <v>8</v>
      </c>
      <c r="D143" s="200" t="s">
        <v>153</v>
      </c>
      <c r="E143" s="201" t="s">
        <v>323</v>
      </c>
      <c r="F143" s="202" t="s">
        <v>324</v>
      </c>
      <c r="G143" s="203" t="s">
        <v>325</v>
      </c>
      <c r="H143" s="204">
        <v>314.58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73</v>
      </c>
      <c r="D144" s="200" t="s">
        <v>153</v>
      </c>
      <c r="E144" s="201" t="s">
        <v>326</v>
      </c>
      <c r="F144" s="202" t="s">
        <v>327</v>
      </c>
      <c r="G144" s="203" t="s">
        <v>1</v>
      </c>
      <c r="H144" s="204">
        <v>0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24" customHeight="1">
      <c r="A145" s="32"/>
      <c r="B145" s="33"/>
      <c r="C145" s="200" t="s">
        <v>181</v>
      </c>
      <c r="D145" s="200" t="s">
        <v>153</v>
      </c>
      <c r="E145" s="201" t="s">
        <v>328</v>
      </c>
      <c r="F145" s="202" t="s">
        <v>329</v>
      </c>
      <c r="G145" s="203" t="s">
        <v>312</v>
      </c>
      <c r="H145" s="204">
        <v>25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16.5" customHeight="1">
      <c r="A146" s="32"/>
      <c r="B146" s="33"/>
      <c r="C146" s="200" t="s">
        <v>203</v>
      </c>
      <c r="D146" s="200" t="s">
        <v>153</v>
      </c>
      <c r="E146" s="201" t="s">
        <v>330</v>
      </c>
      <c r="F146" s="202" t="s">
        <v>331</v>
      </c>
      <c r="G146" s="203" t="s">
        <v>281</v>
      </c>
      <c r="H146" s="204">
        <v>124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73</v>
      </c>
      <c r="D147" s="200" t="s">
        <v>153</v>
      </c>
      <c r="E147" s="201" t="s">
        <v>321</v>
      </c>
      <c r="F147" s="202" t="s">
        <v>322</v>
      </c>
      <c r="G147" s="203" t="s">
        <v>1</v>
      </c>
      <c r="H147" s="204">
        <v>0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24" customHeight="1">
      <c r="A148" s="32"/>
      <c r="B148" s="33"/>
      <c r="C148" s="200" t="s">
        <v>183</v>
      </c>
      <c r="D148" s="200" t="s">
        <v>153</v>
      </c>
      <c r="E148" s="201" t="s">
        <v>332</v>
      </c>
      <c r="F148" s="202" t="s">
        <v>333</v>
      </c>
      <c r="G148" s="203" t="s">
        <v>312</v>
      </c>
      <c r="H148" s="204">
        <v>2.5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16.5" customHeight="1">
      <c r="A149" s="32"/>
      <c r="B149" s="33"/>
      <c r="C149" s="200" t="s">
        <v>206</v>
      </c>
      <c r="D149" s="200" t="s">
        <v>153</v>
      </c>
      <c r="E149" s="201" t="s">
        <v>334</v>
      </c>
      <c r="F149" s="202" t="s">
        <v>335</v>
      </c>
      <c r="G149" s="203" t="s">
        <v>156</v>
      </c>
      <c r="H149" s="204">
        <v>697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73</v>
      </c>
      <c r="D150" s="200" t="s">
        <v>153</v>
      </c>
      <c r="E150" s="201" t="s">
        <v>336</v>
      </c>
      <c r="F150" s="202" t="s">
        <v>337</v>
      </c>
      <c r="G150" s="203" t="s">
        <v>1</v>
      </c>
      <c r="H150" s="204">
        <v>0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16.5" customHeight="1">
      <c r="A151" s="32"/>
      <c r="B151" s="33"/>
      <c r="C151" s="200" t="s">
        <v>186</v>
      </c>
      <c r="D151" s="200" t="s">
        <v>153</v>
      </c>
      <c r="E151" s="201" t="s">
        <v>338</v>
      </c>
      <c r="F151" s="202" t="s">
        <v>339</v>
      </c>
      <c r="G151" s="203" t="s">
        <v>325</v>
      </c>
      <c r="H151" s="204">
        <v>13.94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16.5" customHeight="1">
      <c r="A152" s="32"/>
      <c r="B152" s="33"/>
      <c r="C152" s="200" t="s">
        <v>73</v>
      </c>
      <c r="D152" s="200" t="s">
        <v>153</v>
      </c>
      <c r="E152" s="201" t="s">
        <v>340</v>
      </c>
      <c r="F152" s="202" t="s">
        <v>341</v>
      </c>
      <c r="G152" s="203" t="s">
        <v>1</v>
      </c>
      <c r="H152" s="204">
        <v>0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7</v>
      </c>
      <c r="D153" s="200" t="s">
        <v>153</v>
      </c>
      <c r="E153" s="201" t="s">
        <v>342</v>
      </c>
      <c r="F153" s="202" t="s">
        <v>343</v>
      </c>
      <c r="G153" s="203" t="s">
        <v>325</v>
      </c>
      <c r="H153" s="204">
        <v>55.76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16.5" customHeight="1">
      <c r="A154" s="32"/>
      <c r="B154" s="33"/>
      <c r="C154" s="200" t="s">
        <v>73</v>
      </c>
      <c r="D154" s="200" t="s">
        <v>153</v>
      </c>
      <c r="E154" s="201" t="s">
        <v>344</v>
      </c>
      <c r="F154" s="202" t="s">
        <v>345</v>
      </c>
      <c r="G154" s="203" t="s">
        <v>1</v>
      </c>
      <c r="H154" s="204">
        <v>0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24" customHeight="1">
      <c r="A155" s="32"/>
      <c r="B155" s="33"/>
      <c r="C155" s="200" t="s">
        <v>190</v>
      </c>
      <c r="D155" s="200" t="s">
        <v>153</v>
      </c>
      <c r="E155" s="201" t="s">
        <v>347</v>
      </c>
      <c r="F155" s="202" t="s">
        <v>348</v>
      </c>
      <c r="G155" s="203" t="s">
        <v>325</v>
      </c>
      <c r="H155" s="204">
        <v>55.969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36" customHeight="1">
      <c r="A156" s="32"/>
      <c r="B156" s="33"/>
      <c r="C156" s="200" t="s">
        <v>213</v>
      </c>
      <c r="D156" s="200" t="s">
        <v>153</v>
      </c>
      <c r="E156" s="201" t="s">
        <v>350</v>
      </c>
      <c r="F156" s="202" t="s">
        <v>351</v>
      </c>
      <c r="G156" s="203" t="s">
        <v>325</v>
      </c>
      <c r="H156" s="204">
        <v>55.969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16.5" customHeight="1">
      <c r="A157" s="32"/>
      <c r="B157" s="33"/>
      <c r="C157" s="200" t="s">
        <v>191</v>
      </c>
      <c r="D157" s="200" t="s">
        <v>153</v>
      </c>
      <c r="E157" s="201" t="s">
        <v>353</v>
      </c>
      <c r="F157" s="202" t="s">
        <v>354</v>
      </c>
      <c r="G157" s="203" t="s">
        <v>325</v>
      </c>
      <c r="H157" s="204">
        <v>55.76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16.5" customHeight="1">
      <c r="A158" s="32"/>
      <c r="B158" s="33"/>
      <c r="C158" s="200" t="s">
        <v>220</v>
      </c>
      <c r="D158" s="200" t="s">
        <v>153</v>
      </c>
      <c r="E158" s="201" t="s">
        <v>356</v>
      </c>
      <c r="F158" s="202" t="s">
        <v>357</v>
      </c>
      <c r="G158" s="203" t="s">
        <v>325</v>
      </c>
      <c r="H158" s="204">
        <v>0.209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16.5" customHeight="1">
      <c r="A159" s="32"/>
      <c r="B159" s="33"/>
      <c r="C159" s="200" t="s">
        <v>73</v>
      </c>
      <c r="D159" s="200" t="s">
        <v>153</v>
      </c>
      <c r="E159" s="201" t="s">
        <v>359</v>
      </c>
      <c r="F159" s="202" t="s">
        <v>360</v>
      </c>
      <c r="G159" s="203" t="s">
        <v>1</v>
      </c>
      <c r="H159" s="204">
        <v>0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24" customHeight="1">
      <c r="A160" s="32"/>
      <c r="B160" s="33"/>
      <c r="C160" s="200" t="s">
        <v>193</v>
      </c>
      <c r="D160" s="200" t="s">
        <v>153</v>
      </c>
      <c r="E160" s="201" t="s">
        <v>362</v>
      </c>
      <c r="F160" s="202" t="s">
        <v>363</v>
      </c>
      <c r="G160" s="203" t="s">
        <v>156</v>
      </c>
      <c r="H160" s="204">
        <v>4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24" customHeight="1">
      <c r="A161" s="32"/>
      <c r="B161" s="33"/>
      <c r="C161" s="200" t="s">
        <v>227</v>
      </c>
      <c r="D161" s="200" t="s">
        <v>153</v>
      </c>
      <c r="E161" s="201" t="s">
        <v>365</v>
      </c>
      <c r="F161" s="202" t="s">
        <v>366</v>
      </c>
      <c r="G161" s="203" t="s">
        <v>156</v>
      </c>
      <c r="H161" s="204">
        <v>2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16.5" customHeight="1">
      <c r="A162" s="32"/>
      <c r="B162" s="33"/>
      <c r="C162" s="219" t="s">
        <v>196</v>
      </c>
      <c r="D162" s="219" t="s">
        <v>368</v>
      </c>
      <c r="E162" s="220" t="s">
        <v>369</v>
      </c>
      <c r="F162" s="221" t="s">
        <v>370</v>
      </c>
      <c r="G162" s="222" t="s">
        <v>325</v>
      </c>
      <c r="H162" s="223">
        <v>91.123</v>
      </c>
      <c r="I162" s="224"/>
      <c r="J162" s="225">
        <f>ROUND(I162*H162,2)</f>
        <v>0</v>
      </c>
      <c r="K162" s="226"/>
      <c r="L162" s="227"/>
      <c r="M162" s="228" t="s">
        <v>1</v>
      </c>
      <c r="N162" s="22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168</v>
      </c>
      <c r="AT162" s="212" t="s">
        <v>368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16.5" customHeight="1">
      <c r="A163" s="32"/>
      <c r="B163" s="33"/>
      <c r="C163" s="200" t="s">
        <v>73</v>
      </c>
      <c r="D163" s="200" t="s">
        <v>153</v>
      </c>
      <c r="E163" s="201" t="s">
        <v>372</v>
      </c>
      <c r="F163" s="202" t="s">
        <v>373</v>
      </c>
      <c r="G163" s="203" t="s">
        <v>1</v>
      </c>
      <c r="H163" s="204">
        <v>0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19" t="s">
        <v>234</v>
      </c>
      <c r="D164" s="219" t="s">
        <v>368</v>
      </c>
      <c r="E164" s="220" t="s">
        <v>375</v>
      </c>
      <c r="F164" s="221" t="s">
        <v>376</v>
      </c>
      <c r="G164" s="222" t="s">
        <v>325</v>
      </c>
      <c r="H164" s="223">
        <v>86.053</v>
      </c>
      <c r="I164" s="224"/>
      <c r="J164" s="225">
        <f>ROUND(I164*H164,2)</f>
        <v>0</v>
      </c>
      <c r="K164" s="226"/>
      <c r="L164" s="227"/>
      <c r="M164" s="228" t="s">
        <v>1</v>
      </c>
      <c r="N164" s="22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168</v>
      </c>
      <c r="AT164" s="212" t="s">
        <v>368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16.5" customHeight="1">
      <c r="A165" s="32"/>
      <c r="B165" s="33"/>
      <c r="C165" s="200" t="s">
        <v>73</v>
      </c>
      <c r="D165" s="200" t="s">
        <v>153</v>
      </c>
      <c r="E165" s="201" t="s">
        <v>378</v>
      </c>
      <c r="F165" s="202" t="s">
        <v>379</v>
      </c>
      <c r="G165" s="203" t="s">
        <v>1</v>
      </c>
      <c r="H165" s="204">
        <v>0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24" customHeight="1">
      <c r="A166" s="32"/>
      <c r="B166" s="33"/>
      <c r="C166" s="200" t="s">
        <v>199</v>
      </c>
      <c r="D166" s="200" t="s">
        <v>153</v>
      </c>
      <c r="E166" s="201" t="s">
        <v>381</v>
      </c>
      <c r="F166" s="202" t="s">
        <v>382</v>
      </c>
      <c r="G166" s="203" t="s">
        <v>325</v>
      </c>
      <c r="H166" s="204">
        <v>177.176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16.5" customHeight="1">
      <c r="A167" s="32"/>
      <c r="B167" s="33"/>
      <c r="C167" s="219" t="s">
        <v>241</v>
      </c>
      <c r="D167" s="219" t="s">
        <v>368</v>
      </c>
      <c r="E167" s="220" t="s">
        <v>384</v>
      </c>
      <c r="F167" s="221" t="s">
        <v>385</v>
      </c>
      <c r="G167" s="222" t="s">
        <v>156</v>
      </c>
      <c r="H167" s="223">
        <v>129</v>
      </c>
      <c r="I167" s="224"/>
      <c r="J167" s="225">
        <f>ROUND(I167*H167,2)</f>
        <v>0</v>
      </c>
      <c r="K167" s="226"/>
      <c r="L167" s="227"/>
      <c r="M167" s="228" t="s">
        <v>1</v>
      </c>
      <c r="N167" s="22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168</v>
      </c>
      <c r="AT167" s="212" t="s">
        <v>368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36" customHeight="1">
      <c r="A168" s="32"/>
      <c r="B168" s="33"/>
      <c r="C168" s="200" t="s">
        <v>202</v>
      </c>
      <c r="D168" s="200" t="s">
        <v>153</v>
      </c>
      <c r="E168" s="201" t="s">
        <v>387</v>
      </c>
      <c r="F168" s="202" t="s">
        <v>388</v>
      </c>
      <c r="G168" s="203" t="s">
        <v>325</v>
      </c>
      <c r="H168" s="204">
        <v>1.29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16.5" customHeight="1">
      <c r="A169" s="32"/>
      <c r="B169" s="33"/>
      <c r="C169" s="219" t="s">
        <v>249</v>
      </c>
      <c r="D169" s="219" t="s">
        <v>368</v>
      </c>
      <c r="E169" s="220" t="s">
        <v>390</v>
      </c>
      <c r="F169" s="221" t="s">
        <v>391</v>
      </c>
      <c r="G169" s="222" t="s">
        <v>156</v>
      </c>
      <c r="H169" s="223">
        <v>2836</v>
      </c>
      <c r="I169" s="224"/>
      <c r="J169" s="225">
        <f>ROUND(I169*H169,2)</f>
        <v>0</v>
      </c>
      <c r="K169" s="226"/>
      <c r="L169" s="227"/>
      <c r="M169" s="228" t="s">
        <v>1</v>
      </c>
      <c r="N169" s="22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168</v>
      </c>
      <c r="AT169" s="212" t="s">
        <v>368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16.5" customHeight="1">
      <c r="A170" s="32"/>
      <c r="B170" s="33"/>
      <c r="C170" s="200" t="s">
        <v>73</v>
      </c>
      <c r="D170" s="200" t="s">
        <v>153</v>
      </c>
      <c r="E170" s="201" t="s">
        <v>393</v>
      </c>
      <c r="F170" s="202" t="s">
        <v>394</v>
      </c>
      <c r="G170" s="203" t="s">
        <v>1</v>
      </c>
      <c r="H170" s="204">
        <v>0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19" t="s">
        <v>204</v>
      </c>
      <c r="D171" s="219" t="s">
        <v>368</v>
      </c>
      <c r="E171" s="220" t="s">
        <v>396</v>
      </c>
      <c r="F171" s="221" t="s">
        <v>397</v>
      </c>
      <c r="G171" s="222" t="s">
        <v>156</v>
      </c>
      <c r="H171" s="223">
        <v>2836</v>
      </c>
      <c r="I171" s="224"/>
      <c r="J171" s="225">
        <f>ROUND(I171*H171,2)</f>
        <v>0</v>
      </c>
      <c r="K171" s="226"/>
      <c r="L171" s="227"/>
      <c r="M171" s="228" t="s">
        <v>1</v>
      </c>
      <c r="N171" s="22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168</v>
      </c>
      <c r="AT171" s="212" t="s">
        <v>368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00" t="s">
        <v>73</v>
      </c>
      <c r="D172" s="200" t="s">
        <v>153</v>
      </c>
      <c r="E172" s="201" t="s">
        <v>393</v>
      </c>
      <c r="F172" s="202" t="s">
        <v>394</v>
      </c>
      <c r="G172" s="203" t="s">
        <v>1</v>
      </c>
      <c r="H172" s="204">
        <v>0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16.5" customHeight="1">
      <c r="A173" s="32"/>
      <c r="B173" s="33"/>
      <c r="C173" s="219" t="s">
        <v>256</v>
      </c>
      <c r="D173" s="219" t="s">
        <v>368</v>
      </c>
      <c r="E173" s="220" t="s">
        <v>400</v>
      </c>
      <c r="F173" s="221" t="s">
        <v>401</v>
      </c>
      <c r="G173" s="222" t="s">
        <v>156</v>
      </c>
      <c r="H173" s="223">
        <v>2836</v>
      </c>
      <c r="I173" s="224"/>
      <c r="J173" s="225">
        <f>ROUND(I173*H173,2)</f>
        <v>0</v>
      </c>
      <c r="K173" s="226"/>
      <c r="L173" s="227"/>
      <c r="M173" s="228" t="s">
        <v>1</v>
      </c>
      <c r="N173" s="22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168</v>
      </c>
      <c r="AT173" s="212" t="s">
        <v>368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16.5" customHeight="1">
      <c r="A174" s="32"/>
      <c r="B174" s="33"/>
      <c r="C174" s="200" t="s">
        <v>73</v>
      </c>
      <c r="D174" s="200" t="s">
        <v>153</v>
      </c>
      <c r="E174" s="201" t="s">
        <v>393</v>
      </c>
      <c r="F174" s="202" t="s">
        <v>394</v>
      </c>
      <c r="G174" s="203" t="s">
        <v>1</v>
      </c>
      <c r="H174" s="204">
        <v>0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16.5" customHeight="1">
      <c r="A175" s="32"/>
      <c r="B175" s="33"/>
      <c r="C175" s="219" t="s">
        <v>205</v>
      </c>
      <c r="D175" s="219" t="s">
        <v>368</v>
      </c>
      <c r="E175" s="220" t="s">
        <v>404</v>
      </c>
      <c r="F175" s="221" t="s">
        <v>405</v>
      </c>
      <c r="G175" s="222" t="s">
        <v>156</v>
      </c>
      <c r="H175" s="223">
        <v>2836</v>
      </c>
      <c r="I175" s="224"/>
      <c r="J175" s="225">
        <f>ROUND(I175*H175,2)</f>
        <v>0</v>
      </c>
      <c r="K175" s="226"/>
      <c r="L175" s="227"/>
      <c r="M175" s="228" t="s">
        <v>1</v>
      </c>
      <c r="N175" s="22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168</v>
      </c>
      <c r="AT175" s="212" t="s">
        <v>368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16.5" customHeight="1">
      <c r="A176" s="32"/>
      <c r="B176" s="33"/>
      <c r="C176" s="200" t="s">
        <v>73</v>
      </c>
      <c r="D176" s="200" t="s">
        <v>153</v>
      </c>
      <c r="E176" s="201" t="s">
        <v>393</v>
      </c>
      <c r="F176" s="202" t="s">
        <v>394</v>
      </c>
      <c r="G176" s="203" t="s">
        <v>1</v>
      </c>
      <c r="H176" s="204">
        <v>0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16.5" customHeight="1">
      <c r="A177" s="32"/>
      <c r="B177" s="33"/>
      <c r="C177" s="219" t="s">
        <v>264</v>
      </c>
      <c r="D177" s="219" t="s">
        <v>368</v>
      </c>
      <c r="E177" s="220" t="s">
        <v>408</v>
      </c>
      <c r="F177" s="221" t="s">
        <v>409</v>
      </c>
      <c r="G177" s="222" t="s">
        <v>156</v>
      </c>
      <c r="H177" s="223">
        <v>1418</v>
      </c>
      <c r="I177" s="224"/>
      <c r="J177" s="225">
        <f>ROUND(I177*H177,2)</f>
        <v>0</v>
      </c>
      <c r="K177" s="226"/>
      <c r="L177" s="227"/>
      <c r="M177" s="228" t="s">
        <v>1</v>
      </c>
      <c r="N177" s="22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168</v>
      </c>
      <c r="AT177" s="212" t="s">
        <v>368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16.5" customHeight="1">
      <c r="A178" s="32"/>
      <c r="B178" s="33"/>
      <c r="C178" s="200" t="s">
        <v>73</v>
      </c>
      <c r="D178" s="200" t="s">
        <v>153</v>
      </c>
      <c r="E178" s="201" t="s">
        <v>411</v>
      </c>
      <c r="F178" s="202" t="s">
        <v>412</v>
      </c>
      <c r="G178" s="203" t="s">
        <v>1</v>
      </c>
      <c r="H178" s="204">
        <v>0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36" customHeight="1">
      <c r="A179" s="32"/>
      <c r="B179" s="33"/>
      <c r="C179" s="200" t="s">
        <v>207</v>
      </c>
      <c r="D179" s="200" t="s">
        <v>153</v>
      </c>
      <c r="E179" s="201" t="s">
        <v>414</v>
      </c>
      <c r="F179" s="202" t="s">
        <v>415</v>
      </c>
      <c r="G179" s="203" t="s">
        <v>325</v>
      </c>
      <c r="H179" s="204">
        <v>2.014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36" customHeight="1">
      <c r="A180" s="32"/>
      <c r="B180" s="33"/>
      <c r="C180" s="200" t="s">
        <v>73</v>
      </c>
      <c r="D180" s="200" t="s">
        <v>153</v>
      </c>
      <c r="E180" s="201" t="s">
        <v>417</v>
      </c>
      <c r="F180" s="202" t="s">
        <v>418</v>
      </c>
      <c r="G180" s="203" t="s">
        <v>1</v>
      </c>
      <c r="H180" s="204">
        <v>0</v>
      </c>
      <c r="I180" s="205"/>
      <c r="J180" s="206">
        <f>ROUND(I180*H180,2)</f>
        <v>0</v>
      </c>
      <c r="K180" s="207"/>
      <c r="L180" s="38"/>
      <c r="M180" s="214" t="s">
        <v>1</v>
      </c>
      <c r="N180" s="215" t="s">
        <v>38</v>
      </c>
      <c r="O180" s="216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31" s="2" customFormat="1" ht="6.95" customHeight="1">
      <c r="A181" s="32"/>
      <c r="B181" s="60"/>
      <c r="C181" s="61"/>
      <c r="D181" s="61"/>
      <c r="E181" s="61"/>
      <c r="F181" s="61"/>
      <c r="G181" s="61"/>
      <c r="H181" s="61"/>
      <c r="I181" s="177"/>
      <c r="J181" s="61"/>
      <c r="K181" s="61"/>
      <c r="L181" s="38"/>
      <c r="M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</sheetData>
  <sheetProtection password="CC35" sheet="1" objects="1" scenarios="1" formatColumns="0" formatRows="0" autoFilter="0"/>
  <autoFilter ref="C115:K180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89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27" customHeight="1">
      <c r="A9" s="32"/>
      <c r="B9" s="38"/>
      <c r="C9" s="32"/>
      <c r="D9" s="32"/>
      <c r="E9" s="139" t="s">
        <v>420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ROUND((SUM(BE116:BE254)),2)</f>
        <v>0</v>
      </c>
      <c r="G33" s="32"/>
      <c r="H33" s="32"/>
      <c r="I33" s="156">
        <v>0.21</v>
      </c>
      <c r="J33" s="155">
        <f>ROUND(((SUM(BE116:BE254))*I33),2)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ROUND((SUM(BF116:BF254)),2)</f>
        <v>0</v>
      </c>
      <c r="G34" s="32"/>
      <c r="H34" s="32"/>
      <c r="I34" s="156">
        <v>0.15</v>
      </c>
      <c r="J34" s="155">
        <f>ROUND(((SUM(BF116:BF254))*I34),2)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ROUND((SUM(BG116:BG254)),2)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ROUND((SUM(BH116:BH254)),2)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ROUND((SUM(BI116:BI254)),2)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27" customHeight="1">
      <c r="A87" s="32"/>
      <c r="B87" s="33"/>
      <c r="C87" s="34"/>
      <c r="D87" s="34"/>
      <c r="E87" s="70" t="str">
        <f>E9</f>
        <v>SO 02 - Výměna výhybkových pražců ve výhybkách č. 1, 2, 6, 7 v žst. Žamberk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7" customHeight="1">
      <c r="A108" s="32"/>
      <c r="B108" s="33"/>
      <c r="C108" s="34"/>
      <c r="D108" s="34"/>
      <c r="E108" s="70" t="str">
        <f>E9</f>
        <v>SO 02 - Výměna výhybkových pražců ve výhybkách č. 1, 2, 6, 7 v žst. Žamberk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SUM(P117:P254)</f>
        <v>0</v>
      </c>
      <c r="Q116" s="98"/>
      <c r="R116" s="197">
        <f>SUM(R117:R254)</f>
        <v>0</v>
      </c>
      <c r="S116" s="98"/>
      <c r="T116" s="198">
        <f>SUM(T117:T254)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SUM(BK117:BK254)</f>
        <v>0</v>
      </c>
    </row>
    <row r="117" spans="1:65" s="2" customFormat="1" ht="16.5" customHeight="1">
      <c r="A117" s="32"/>
      <c r="B117" s="33"/>
      <c r="C117" s="200" t="s">
        <v>81</v>
      </c>
      <c r="D117" s="200" t="s">
        <v>153</v>
      </c>
      <c r="E117" s="201" t="s">
        <v>275</v>
      </c>
      <c r="F117" s="202" t="s">
        <v>276</v>
      </c>
      <c r="G117" s="203" t="s">
        <v>156</v>
      </c>
      <c r="H117" s="204">
        <v>48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421</v>
      </c>
      <c r="F118" s="202" t="s">
        <v>422</v>
      </c>
      <c r="G118" s="203" t="s">
        <v>1</v>
      </c>
      <c r="H118" s="204">
        <v>0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24" customHeight="1">
      <c r="A119" s="32"/>
      <c r="B119" s="33"/>
      <c r="C119" s="200" t="s">
        <v>83</v>
      </c>
      <c r="D119" s="200" t="s">
        <v>153</v>
      </c>
      <c r="E119" s="201" t="s">
        <v>423</v>
      </c>
      <c r="F119" s="202" t="s">
        <v>424</v>
      </c>
      <c r="G119" s="203" t="s">
        <v>325</v>
      </c>
      <c r="H119" s="204">
        <v>69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16.5" customHeight="1">
      <c r="A120" s="32"/>
      <c r="B120" s="33"/>
      <c r="C120" s="200" t="s">
        <v>73</v>
      </c>
      <c r="D120" s="200" t="s">
        <v>153</v>
      </c>
      <c r="E120" s="201" t="s">
        <v>425</v>
      </c>
      <c r="F120" s="202" t="s">
        <v>426</v>
      </c>
      <c r="G120" s="203" t="s">
        <v>1</v>
      </c>
      <c r="H120" s="204">
        <v>0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24" customHeight="1">
      <c r="A121" s="32"/>
      <c r="B121" s="33"/>
      <c r="C121" s="200" t="s">
        <v>161</v>
      </c>
      <c r="D121" s="200" t="s">
        <v>153</v>
      </c>
      <c r="E121" s="201" t="s">
        <v>427</v>
      </c>
      <c r="F121" s="202" t="s">
        <v>428</v>
      </c>
      <c r="G121" s="203" t="s">
        <v>312</v>
      </c>
      <c r="H121" s="204">
        <v>600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16.5" customHeight="1">
      <c r="A122" s="32"/>
      <c r="B122" s="33"/>
      <c r="C122" s="200" t="s">
        <v>73</v>
      </c>
      <c r="D122" s="200" t="s">
        <v>153</v>
      </c>
      <c r="E122" s="201" t="s">
        <v>429</v>
      </c>
      <c r="F122" s="202" t="s">
        <v>430</v>
      </c>
      <c r="G122" s="203" t="s">
        <v>1</v>
      </c>
      <c r="H122" s="204">
        <v>0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36" customHeight="1">
      <c r="A123" s="32"/>
      <c r="B123" s="33"/>
      <c r="C123" s="200" t="s">
        <v>157</v>
      </c>
      <c r="D123" s="200" t="s">
        <v>153</v>
      </c>
      <c r="E123" s="201" t="s">
        <v>431</v>
      </c>
      <c r="F123" s="202" t="s">
        <v>432</v>
      </c>
      <c r="G123" s="203" t="s">
        <v>156</v>
      </c>
      <c r="H123" s="204">
        <v>16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16.5" customHeight="1">
      <c r="A124" s="32"/>
      <c r="B124" s="33"/>
      <c r="C124" s="200" t="s">
        <v>73</v>
      </c>
      <c r="D124" s="200" t="s">
        <v>153</v>
      </c>
      <c r="E124" s="201" t="s">
        <v>433</v>
      </c>
      <c r="F124" s="202" t="s">
        <v>434</v>
      </c>
      <c r="G124" s="203" t="s">
        <v>1</v>
      </c>
      <c r="H124" s="204">
        <v>0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24" customHeight="1">
      <c r="A125" s="32"/>
      <c r="B125" s="33"/>
      <c r="C125" s="200" t="s">
        <v>169</v>
      </c>
      <c r="D125" s="200" t="s">
        <v>153</v>
      </c>
      <c r="E125" s="201" t="s">
        <v>435</v>
      </c>
      <c r="F125" s="202" t="s">
        <v>436</v>
      </c>
      <c r="G125" s="203" t="s">
        <v>156</v>
      </c>
      <c r="H125" s="204">
        <v>110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16.5" customHeight="1">
      <c r="A126" s="32"/>
      <c r="B126" s="33"/>
      <c r="C126" s="200" t="s">
        <v>73</v>
      </c>
      <c r="D126" s="200" t="s">
        <v>153</v>
      </c>
      <c r="E126" s="201" t="s">
        <v>437</v>
      </c>
      <c r="F126" s="202" t="s">
        <v>438</v>
      </c>
      <c r="G126" s="203" t="s">
        <v>1</v>
      </c>
      <c r="H126" s="204">
        <v>0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165</v>
      </c>
      <c r="D127" s="200" t="s">
        <v>153</v>
      </c>
      <c r="E127" s="201" t="s">
        <v>439</v>
      </c>
      <c r="F127" s="202" t="s">
        <v>440</v>
      </c>
      <c r="G127" s="203" t="s">
        <v>156</v>
      </c>
      <c r="H127" s="204">
        <v>87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16.5" customHeight="1">
      <c r="A128" s="32"/>
      <c r="B128" s="33"/>
      <c r="C128" s="200" t="s">
        <v>73</v>
      </c>
      <c r="D128" s="200" t="s">
        <v>153</v>
      </c>
      <c r="E128" s="201" t="s">
        <v>437</v>
      </c>
      <c r="F128" s="202" t="s">
        <v>438</v>
      </c>
      <c r="G128" s="203" t="s">
        <v>1</v>
      </c>
      <c r="H128" s="204">
        <v>0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24" customHeight="1">
      <c r="A129" s="32"/>
      <c r="B129" s="33"/>
      <c r="C129" s="200" t="s">
        <v>177</v>
      </c>
      <c r="D129" s="200" t="s">
        <v>153</v>
      </c>
      <c r="E129" s="201" t="s">
        <v>441</v>
      </c>
      <c r="F129" s="202" t="s">
        <v>442</v>
      </c>
      <c r="G129" s="203" t="s">
        <v>156</v>
      </c>
      <c r="H129" s="204">
        <v>45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16.5" customHeight="1">
      <c r="A130" s="32"/>
      <c r="B130" s="33"/>
      <c r="C130" s="200" t="s">
        <v>73</v>
      </c>
      <c r="D130" s="200" t="s">
        <v>153</v>
      </c>
      <c r="E130" s="201" t="s">
        <v>437</v>
      </c>
      <c r="F130" s="202" t="s">
        <v>438</v>
      </c>
      <c r="G130" s="203" t="s">
        <v>1</v>
      </c>
      <c r="H130" s="204">
        <v>0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16.5" customHeight="1">
      <c r="A131" s="32"/>
      <c r="B131" s="33"/>
      <c r="C131" s="200" t="s">
        <v>168</v>
      </c>
      <c r="D131" s="200" t="s">
        <v>153</v>
      </c>
      <c r="E131" s="201" t="s">
        <v>443</v>
      </c>
      <c r="F131" s="202" t="s">
        <v>444</v>
      </c>
      <c r="G131" s="203" t="s">
        <v>325</v>
      </c>
      <c r="H131" s="204">
        <v>69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16.5" customHeight="1">
      <c r="A132" s="32"/>
      <c r="B132" s="33"/>
      <c r="C132" s="200" t="s">
        <v>73</v>
      </c>
      <c r="D132" s="200" t="s">
        <v>153</v>
      </c>
      <c r="E132" s="201" t="s">
        <v>425</v>
      </c>
      <c r="F132" s="202" t="s">
        <v>426</v>
      </c>
      <c r="G132" s="203" t="s">
        <v>1</v>
      </c>
      <c r="H132" s="204">
        <v>0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24" customHeight="1">
      <c r="A133" s="32"/>
      <c r="B133" s="33"/>
      <c r="C133" s="200" t="s">
        <v>182</v>
      </c>
      <c r="D133" s="200" t="s">
        <v>153</v>
      </c>
      <c r="E133" s="201" t="s">
        <v>445</v>
      </c>
      <c r="F133" s="202" t="s">
        <v>446</v>
      </c>
      <c r="G133" s="203" t="s">
        <v>281</v>
      </c>
      <c r="H133" s="204">
        <v>197.75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16.5" customHeight="1">
      <c r="A134" s="32"/>
      <c r="B134" s="33"/>
      <c r="C134" s="200" t="s">
        <v>73</v>
      </c>
      <c r="D134" s="200" t="s">
        <v>153</v>
      </c>
      <c r="E134" s="201" t="s">
        <v>447</v>
      </c>
      <c r="F134" s="202" t="s">
        <v>448</v>
      </c>
      <c r="G134" s="203" t="s">
        <v>1</v>
      </c>
      <c r="H134" s="204">
        <v>0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16.5" customHeight="1">
      <c r="A135" s="32"/>
      <c r="B135" s="33"/>
      <c r="C135" s="200" t="s">
        <v>172</v>
      </c>
      <c r="D135" s="200" t="s">
        <v>153</v>
      </c>
      <c r="E135" s="201" t="s">
        <v>449</v>
      </c>
      <c r="F135" s="202" t="s">
        <v>450</v>
      </c>
      <c r="G135" s="203" t="s">
        <v>156</v>
      </c>
      <c r="H135" s="204">
        <v>84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73</v>
      </c>
      <c r="D136" s="200" t="s">
        <v>153</v>
      </c>
      <c r="E136" s="201" t="s">
        <v>451</v>
      </c>
      <c r="F136" s="202" t="s">
        <v>452</v>
      </c>
      <c r="G136" s="203" t="s">
        <v>1</v>
      </c>
      <c r="H136" s="204">
        <v>0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24" customHeight="1">
      <c r="A137" s="32"/>
      <c r="B137" s="33"/>
      <c r="C137" s="200" t="s">
        <v>187</v>
      </c>
      <c r="D137" s="200" t="s">
        <v>153</v>
      </c>
      <c r="E137" s="201" t="s">
        <v>453</v>
      </c>
      <c r="F137" s="202" t="s">
        <v>454</v>
      </c>
      <c r="G137" s="203" t="s">
        <v>455</v>
      </c>
      <c r="H137" s="204">
        <v>390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24" customHeight="1">
      <c r="A138" s="32"/>
      <c r="B138" s="33"/>
      <c r="C138" s="200" t="s">
        <v>73</v>
      </c>
      <c r="D138" s="200" t="s">
        <v>153</v>
      </c>
      <c r="E138" s="201" t="s">
        <v>456</v>
      </c>
      <c r="F138" s="202" t="s">
        <v>457</v>
      </c>
      <c r="G138" s="203" t="s">
        <v>1</v>
      </c>
      <c r="H138" s="204">
        <v>0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176</v>
      </c>
      <c r="D139" s="200" t="s">
        <v>153</v>
      </c>
      <c r="E139" s="201" t="s">
        <v>458</v>
      </c>
      <c r="F139" s="202" t="s">
        <v>459</v>
      </c>
      <c r="G139" s="203" t="s">
        <v>156</v>
      </c>
      <c r="H139" s="204">
        <v>80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73</v>
      </c>
      <c r="D140" s="200" t="s">
        <v>153</v>
      </c>
      <c r="E140" s="201" t="s">
        <v>460</v>
      </c>
      <c r="F140" s="202" t="s">
        <v>461</v>
      </c>
      <c r="G140" s="203" t="s">
        <v>1</v>
      </c>
      <c r="H140" s="204">
        <v>0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24" customHeight="1">
      <c r="A141" s="32"/>
      <c r="B141" s="33"/>
      <c r="C141" s="200" t="s">
        <v>192</v>
      </c>
      <c r="D141" s="200" t="s">
        <v>153</v>
      </c>
      <c r="E141" s="201" t="s">
        <v>462</v>
      </c>
      <c r="F141" s="202" t="s">
        <v>463</v>
      </c>
      <c r="G141" s="203" t="s">
        <v>281</v>
      </c>
      <c r="H141" s="204">
        <v>36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16.5" customHeight="1">
      <c r="A142" s="32"/>
      <c r="B142" s="33"/>
      <c r="C142" s="200" t="s">
        <v>73</v>
      </c>
      <c r="D142" s="200" t="s">
        <v>153</v>
      </c>
      <c r="E142" s="201" t="s">
        <v>464</v>
      </c>
      <c r="F142" s="202" t="s">
        <v>465</v>
      </c>
      <c r="G142" s="203" t="s">
        <v>1</v>
      </c>
      <c r="H142" s="204">
        <v>0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24" customHeight="1">
      <c r="A143" s="32"/>
      <c r="B143" s="33"/>
      <c r="C143" s="200" t="s">
        <v>178</v>
      </c>
      <c r="D143" s="200" t="s">
        <v>153</v>
      </c>
      <c r="E143" s="201" t="s">
        <v>284</v>
      </c>
      <c r="F143" s="202" t="s">
        <v>285</v>
      </c>
      <c r="G143" s="203" t="s">
        <v>156</v>
      </c>
      <c r="H143" s="204">
        <v>48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73</v>
      </c>
      <c r="D144" s="200" t="s">
        <v>153</v>
      </c>
      <c r="E144" s="201" t="s">
        <v>466</v>
      </c>
      <c r="F144" s="202" t="s">
        <v>467</v>
      </c>
      <c r="G144" s="203" t="s">
        <v>1</v>
      </c>
      <c r="H144" s="204">
        <v>0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24" customHeight="1">
      <c r="A145" s="32"/>
      <c r="B145" s="33"/>
      <c r="C145" s="200" t="s">
        <v>8</v>
      </c>
      <c r="D145" s="200" t="s">
        <v>153</v>
      </c>
      <c r="E145" s="201" t="s">
        <v>468</v>
      </c>
      <c r="F145" s="202" t="s">
        <v>469</v>
      </c>
      <c r="G145" s="203" t="s">
        <v>156</v>
      </c>
      <c r="H145" s="204">
        <v>8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24" customHeight="1">
      <c r="A146" s="32"/>
      <c r="B146" s="33"/>
      <c r="C146" s="200" t="s">
        <v>181</v>
      </c>
      <c r="D146" s="200" t="s">
        <v>153</v>
      </c>
      <c r="E146" s="201" t="s">
        <v>470</v>
      </c>
      <c r="F146" s="202" t="s">
        <v>471</v>
      </c>
      <c r="G146" s="203" t="s">
        <v>281</v>
      </c>
      <c r="H146" s="204">
        <v>197.75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73</v>
      </c>
      <c r="D147" s="200" t="s">
        <v>153</v>
      </c>
      <c r="E147" s="201" t="s">
        <v>447</v>
      </c>
      <c r="F147" s="202" t="s">
        <v>448</v>
      </c>
      <c r="G147" s="203" t="s">
        <v>1</v>
      </c>
      <c r="H147" s="204">
        <v>0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24" customHeight="1">
      <c r="A148" s="32"/>
      <c r="B148" s="33"/>
      <c r="C148" s="200" t="s">
        <v>203</v>
      </c>
      <c r="D148" s="200" t="s">
        <v>153</v>
      </c>
      <c r="E148" s="201" t="s">
        <v>472</v>
      </c>
      <c r="F148" s="202" t="s">
        <v>473</v>
      </c>
      <c r="G148" s="203" t="s">
        <v>281</v>
      </c>
      <c r="H148" s="204">
        <v>197.75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16.5" customHeight="1">
      <c r="A149" s="32"/>
      <c r="B149" s="33"/>
      <c r="C149" s="200" t="s">
        <v>73</v>
      </c>
      <c r="D149" s="200" t="s">
        <v>153</v>
      </c>
      <c r="E149" s="201" t="s">
        <v>447</v>
      </c>
      <c r="F149" s="202" t="s">
        <v>448</v>
      </c>
      <c r="G149" s="203" t="s">
        <v>1</v>
      </c>
      <c r="H149" s="204">
        <v>0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24" customHeight="1">
      <c r="A150" s="32"/>
      <c r="B150" s="33"/>
      <c r="C150" s="200" t="s">
        <v>183</v>
      </c>
      <c r="D150" s="200" t="s">
        <v>153</v>
      </c>
      <c r="E150" s="201" t="s">
        <v>474</v>
      </c>
      <c r="F150" s="202" t="s">
        <v>475</v>
      </c>
      <c r="G150" s="203" t="s">
        <v>312</v>
      </c>
      <c r="H150" s="204">
        <v>249.6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24" customHeight="1">
      <c r="A151" s="32"/>
      <c r="B151" s="33"/>
      <c r="C151" s="200" t="s">
        <v>73</v>
      </c>
      <c r="D151" s="200" t="s">
        <v>153</v>
      </c>
      <c r="E151" s="201" t="s">
        <v>476</v>
      </c>
      <c r="F151" s="202" t="s">
        <v>477</v>
      </c>
      <c r="G151" s="203" t="s">
        <v>1</v>
      </c>
      <c r="H151" s="204">
        <v>0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24" customHeight="1">
      <c r="A152" s="32"/>
      <c r="B152" s="33"/>
      <c r="C152" s="200" t="s">
        <v>206</v>
      </c>
      <c r="D152" s="200" t="s">
        <v>153</v>
      </c>
      <c r="E152" s="201" t="s">
        <v>323</v>
      </c>
      <c r="F152" s="202" t="s">
        <v>324</v>
      </c>
      <c r="G152" s="203" t="s">
        <v>325</v>
      </c>
      <c r="H152" s="204">
        <v>37.44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73</v>
      </c>
      <c r="D153" s="200" t="s">
        <v>153</v>
      </c>
      <c r="E153" s="201" t="s">
        <v>478</v>
      </c>
      <c r="F153" s="202" t="s">
        <v>479</v>
      </c>
      <c r="G153" s="203" t="s">
        <v>1</v>
      </c>
      <c r="H153" s="204">
        <v>0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24" customHeight="1">
      <c r="A154" s="32"/>
      <c r="B154" s="33"/>
      <c r="C154" s="200" t="s">
        <v>186</v>
      </c>
      <c r="D154" s="200" t="s">
        <v>153</v>
      </c>
      <c r="E154" s="201" t="s">
        <v>328</v>
      </c>
      <c r="F154" s="202" t="s">
        <v>329</v>
      </c>
      <c r="G154" s="203" t="s">
        <v>312</v>
      </c>
      <c r="H154" s="204">
        <v>25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7</v>
      </c>
      <c r="D155" s="200" t="s">
        <v>153</v>
      </c>
      <c r="E155" s="201" t="s">
        <v>315</v>
      </c>
      <c r="F155" s="202" t="s">
        <v>316</v>
      </c>
      <c r="G155" s="203" t="s">
        <v>303</v>
      </c>
      <c r="H155" s="204">
        <v>12.48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16.5" customHeight="1">
      <c r="A156" s="32"/>
      <c r="B156" s="33"/>
      <c r="C156" s="200" t="s">
        <v>73</v>
      </c>
      <c r="D156" s="200" t="s">
        <v>153</v>
      </c>
      <c r="E156" s="201" t="s">
        <v>480</v>
      </c>
      <c r="F156" s="202" t="s">
        <v>481</v>
      </c>
      <c r="G156" s="203" t="s">
        <v>1</v>
      </c>
      <c r="H156" s="204">
        <v>0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24" customHeight="1">
      <c r="A157" s="32"/>
      <c r="B157" s="33"/>
      <c r="C157" s="200" t="s">
        <v>190</v>
      </c>
      <c r="D157" s="200" t="s">
        <v>153</v>
      </c>
      <c r="E157" s="201" t="s">
        <v>179</v>
      </c>
      <c r="F157" s="202" t="s">
        <v>180</v>
      </c>
      <c r="G157" s="203" t="s">
        <v>156</v>
      </c>
      <c r="H157" s="204">
        <v>4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24" customHeight="1">
      <c r="A158" s="32"/>
      <c r="B158" s="33"/>
      <c r="C158" s="200" t="s">
        <v>213</v>
      </c>
      <c r="D158" s="200" t="s">
        <v>153</v>
      </c>
      <c r="E158" s="201" t="s">
        <v>482</v>
      </c>
      <c r="F158" s="202" t="s">
        <v>483</v>
      </c>
      <c r="G158" s="203" t="s">
        <v>156</v>
      </c>
      <c r="H158" s="204">
        <v>4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24" customHeight="1">
      <c r="A159" s="32"/>
      <c r="B159" s="33"/>
      <c r="C159" s="200" t="s">
        <v>191</v>
      </c>
      <c r="D159" s="200" t="s">
        <v>153</v>
      </c>
      <c r="E159" s="201" t="s">
        <v>484</v>
      </c>
      <c r="F159" s="202" t="s">
        <v>485</v>
      </c>
      <c r="G159" s="203" t="s">
        <v>156</v>
      </c>
      <c r="H159" s="204">
        <v>4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36" customHeight="1">
      <c r="A160" s="32"/>
      <c r="B160" s="33"/>
      <c r="C160" s="200" t="s">
        <v>220</v>
      </c>
      <c r="D160" s="200" t="s">
        <v>153</v>
      </c>
      <c r="E160" s="201" t="s">
        <v>486</v>
      </c>
      <c r="F160" s="202" t="s">
        <v>487</v>
      </c>
      <c r="G160" s="203" t="s">
        <v>156</v>
      </c>
      <c r="H160" s="204">
        <v>4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193</v>
      </c>
      <c r="D161" s="200" t="s">
        <v>153</v>
      </c>
      <c r="E161" s="201" t="s">
        <v>338</v>
      </c>
      <c r="F161" s="202" t="s">
        <v>339</v>
      </c>
      <c r="G161" s="203" t="s">
        <v>325</v>
      </c>
      <c r="H161" s="204">
        <v>4.2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16.5" customHeight="1">
      <c r="A162" s="32"/>
      <c r="B162" s="33"/>
      <c r="C162" s="200" t="s">
        <v>227</v>
      </c>
      <c r="D162" s="200" t="s">
        <v>153</v>
      </c>
      <c r="E162" s="201" t="s">
        <v>342</v>
      </c>
      <c r="F162" s="202" t="s">
        <v>343</v>
      </c>
      <c r="G162" s="203" t="s">
        <v>325</v>
      </c>
      <c r="H162" s="204">
        <v>26.82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16.5" customHeight="1">
      <c r="A163" s="32"/>
      <c r="B163" s="33"/>
      <c r="C163" s="200" t="s">
        <v>73</v>
      </c>
      <c r="D163" s="200" t="s">
        <v>153</v>
      </c>
      <c r="E163" s="201" t="s">
        <v>488</v>
      </c>
      <c r="F163" s="202" t="s">
        <v>489</v>
      </c>
      <c r="G163" s="203" t="s">
        <v>1</v>
      </c>
      <c r="H163" s="204">
        <v>0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24" customHeight="1">
      <c r="A164" s="32"/>
      <c r="B164" s="33"/>
      <c r="C164" s="200" t="s">
        <v>196</v>
      </c>
      <c r="D164" s="200" t="s">
        <v>153</v>
      </c>
      <c r="E164" s="201" t="s">
        <v>347</v>
      </c>
      <c r="F164" s="202" t="s">
        <v>348</v>
      </c>
      <c r="G164" s="203" t="s">
        <v>325</v>
      </c>
      <c r="H164" s="204">
        <v>27.34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36" customHeight="1">
      <c r="A165" s="32"/>
      <c r="B165" s="33"/>
      <c r="C165" s="200" t="s">
        <v>234</v>
      </c>
      <c r="D165" s="200" t="s">
        <v>153</v>
      </c>
      <c r="E165" s="201" t="s">
        <v>350</v>
      </c>
      <c r="F165" s="202" t="s">
        <v>351</v>
      </c>
      <c r="G165" s="203" t="s">
        <v>325</v>
      </c>
      <c r="H165" s="204">
        <v>27.34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16.5" customHeight="1">
      <c r="A166" s="32"/>
      <c r="B166" s="33"/>
      <c r="C166" s="200" t="s">
        <v>199</v>
      </c>
      <c r="D166" s="200" t="s">
        <v>153</v>
      </c>
      <c r="E166" s="201" t="s">
        <v>353</v>
      </c>
      <c r="F166" s="202" t="s">
        <v>354</v>
      </c>
      <c r="G166" s="203" t="s">
        <v>325</v>
      </c>
      <c r="H166" s="204">
        <v>27.18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16.5" customHeight="1">
      <c r="A167" s="32"/>
      <c r="B167" s="33"/>
      <c r="C167" s="200" t="s">
        <v>241</v>
      </c>
      <c r="D167" s="200" t="s">
        <v>153</v>
      </c>
      <c r="E167" s="201" t="s">
        <v>356</v>
      </c>
      <c r="F167" s="202" t="s">
        <v>357</v>
      </c>
      <c r="G167" s="203" t="s">
        <v>325</v>
      </c>
      <c r="H167" s="204">
        <v>0.16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16.5" customHeight="1">
      <c r="A168" s="32"/>
      <c r="B168" s="33"/>
      <c r="C168" s="219" t="s">
        <v>202</v>
      </c>
      <c r="D168" s="219" t="s">
        <v>368</v>
      </c>
      <c r="E168" s="220" t="s">
        <v>490</v>
      </c>
      <c r="F168" s="221" t="s">
        <v>491</v>
      </c>
      <c r="G168" s="222" t="s">
        <v>303</v>
      </c>
      <c r="H168" s="223">
        <v>35.2</v>
      </c>
      <c r="I168" s="224"/>
      <c r="J168" s="225">
        <f>ROUND(I168*H168,2)</f>
        <v>0</v>
      </c>
      <c r="K168" s="226"/>
      <c r="L168" s="227"/>
      <c r="M168" s="228" t="s">
        <v>1</v>
      </c>
      <c r="N168" s="22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168</v>
      </c>
      <c r="AT168" s="212" t="s">
        <v>368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16.5" customHeight="1">
      <c r="A169" s="32"/>
      <c r="B169" s="33"/>
      <c r="C169" s="200" t="s">
        <v>73</v>
      </c>
      <c r="D169" s="200" t="s">
        <v>153</v>
      </c>
      <c r="E169" s="201" t="s">
        <v>492</v>
      </c>
      <c r="F169" s="202" t="s">
        <v>493</v>
      </c>
      <c r="G169" s="203" t="s">
        <v>1</v>
      </c>
      <c r="H169" s="204">
        <v>0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24" customHeight="1">
      <c r="A170" s="32"/>
      <c r="B170" s="33"/>
      <c r="C170" s="219" t="s">
        <v>249</v>
      </c>
      <c r="D170" s="219" t="s">
        <v>368</v>
      </c>
      <c r="E170" s="220" t="s">
        <v>494</v>
      </c>
      <c r="F170" s="221" t="s">
        <v>495</v>
      </c>
      <c r="G170" s="222" t="s">
        <v>156</v>
      </c>
      <c r="H170" s="223">
        <v>16</v>
      </c>
      <c r="I170" s="224"/>
      <c r="J170" s="225">
        <f>ROUND(I170*H170,2)</f>
        <v>0</v>
      </c>
      <c r="K170" s="226"/>
      <c r="L170" s="227"/>
      <c r="M170" s="228" t="s">
        <v>1</v>
      </c>
      <c r="N170" s="22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168</v>
      </c>
      <c r="AT170" s="212" t="s">
        <v>368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19" t="s">
        <v>204</v>
      </c>
      <c r="D171" s="219" t="s">
        <v>368</v>
      </c>
      <c r="E171" s="220" t="s">
        <v>496</v>
      </c>
      <c r="F171" s="221" t="s">
        <v>497</v>
      </c>
      <c r="G171" s="222" t="s">
        <v>156</v>
      </c>
      <c r="H171" s="223">
        <v>84</v>
      </c>
      <c r="I171" s="224"/>
      <c r="J171" s="225">
        <f>ROUND(I171*H171,2)</f>
        <v>0</v>
      </c>
      <c r="K171" s="226"/>
      <c r="L171" s="227"/>
      <c r="M171" s="228" t="s">
        <v>1</v>
      </c>
      <c r="N171" s="22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168</v>
      </c>
      <c r="AT171" s="212" t="s">
        <v>368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19" t="s">
        <v>256</v>
      </c>
      <c r="D172" s="219" t="s">
        <v>368</v>
      </c>
      <c r="E172" s="220" t="s">
        <v>498</v>
      </c>
      <c r="F172" s="221" t="s">
        <v>499</v>
      </c>
      <c r="G172" s="222" t="s">
        <v>156</v>
      </c>
      <c r="H172" s="223">
        <v>1992</v>
      </c>
      <c r="I172" s="224"/>
      <c r="J172" s="225">
        <f>ROUND(I172*H172,2)</f>
        <v>0</v>
      </c>
      <c r="K172" s="226"/>
      <c r="L172" s="227"/>
      <c r="M172" s="228" t="s">
        <v>1</v>
      </c>
      <c r="N172" s="22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168</v>
      </c>
      <c r="AT172" s="212" t="s">
        <v>368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16.5" customHeight="1">
      <c r="A173" s="32"/>
      <c r="B173" s="33"/>
      <c r="C173" s="200" t="s">
        <v>73</v>
      </c>
      <c r="D173" s="200" t="s">
        <v>153</v>
      </c>
      <c r="E173" s="201" t="s">
        <v>500</v>
      </c>
      <c r="F173" s="202" t="s">
        <v>501</v>
      </c>
      <c r="G173" s="203" t="s">
        <v>1</v>
      </c>
      <c r="H173" s="204">
        <v>0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16.5" customHeight="1">
      <c r="A174" s="32"/>
      <c r="B174" s="33"/>
      <c r="C174" s="219" t="s">
        <v>205</v>
      </c>
      <c r="D174" s="219" t="s">
        <v>368</v>
      </c>
      <c r="E174" s="220" t="s">
        <v>502</v>
      </c>
      <c r="F174" s="221" t="s">
        <v>503</v>
      </c>
      <c r="G174" s="222" t="s">
        <v>156</v>
      </c>
      <c r="H174" s="223">
        <v>1120</v>
      </c>
      <c r="I174" s="224"/>
      <c r="J174" s="225">
        <f>ROUND(I174*H174,2)</f>
        <v>0</v>
      </c>
      <c r="K174" s="226"/>
      <c r="L174" s="227"/>
      <c r="M174" s="228" t="s">
        <v>1</v>
      </c>
      <c r="N174" s="22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168</v>
      </c>
      <c r="AT174" s="212" t="s">
        <v>368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16.5" customHeight="1">
      <c r="A175" s="32"/>
      <c r="B175" s="33"/>
      <c r="C175" s="200" t="s">
        <v>73</v>
      </c>
      <c r="D175" s="200" t="s">
        <v>153</v>
      </c>
      <c r="E175" s="201" t="s">
        <v>500</v>
      </c>
      <c r="F175" s="202" t="s">
        <v>501</v>
      </c>
      <c r="G175" s="203" t="s">
        <v>1</v>
      </c>
      <c r="H175" s="204">
        <v>0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16.5" customHeight="1">
      <c r="A176" s="32"/>
      <c r="B176" s="33"/>
      <c r="C176" s="219" t="s">
        <v>264</v>
      </c>
      <c r="D176" s="219" t="s">
        <v>368</v>
      </c>
      <c r="E176" s="220" t="s">
        <v>404</v>
      </c>
      <c r="F176" s="221" t="s">
        <v>405</v>
      </c>
      <c r="G176" s="222" t="s">
        <v>156</v>
      </c>
      <c r="H176" s="223">
        <v>3112</v>
      </c>
      <c r="I176" s="224"/>
      <c r="J176" s="225">
        <f>ROUND(I176*H176,2)</f>
        <v>0</v>
      </c>
      <c r="K176" s="226"/>
      <c r="L176" s="227"/>
      <c r="M176" s="228" t="s">
        <v>1</v>
      </c>
      <c r="N176" s="22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168</v>
      </c>
      <c r="AT176" s="212" t="s">
        <v>368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16.5" customHeight="1">
      <c r="A177" s="32"/>
      <c r="B177" s="33"/>
      <c r="C177" s="200" t="s">
        <v>73</v>
      </c>
      <c r="D177" s="200" t="s">
        <v>153</v>
      </c>
      <c r="E177" s="201" t="s">
        <v>500</v>
      </c>
      <c r="F177" s="202" t="s">
        <v>501</v>
      </c>
      <c r="G177" s="203" t="s">
        <v>1</v>
      </c>
      <c r="H177" s="204">
        <v>0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16.5" customHeight="1">
      <c r="A178" s="32"/>
      <c r="B178" s="33"/>
      <c r="C178" s="219" t="s">
        <v>207</v>
      </c>
      <c r="D178" s="219" t="s">
        <v>368</v>
      </c>
      <c r="E178" s="220" t="s">
        <v>396</v>
      </c>
      <c r="F178" s="221" t="s">
        <v>397</v>
      </c>
      <c r="G178" s="222" t="s">
        <v>156</v>
      </c>
      <c r="H178" s="223">
        <v>80</v>
      </c>
      <c r="I178" s="224"/>
      <c r="J178" s="225">
        <f>ROUND(I178*H178,2)</f>
        <v>0</v>
      </c>
      <c r="K178" s="226"/>
      <c r="L178" s="227"/>
      <c r="M178" s="228" t="s">
        <v>1</v>
      </c>
      <c r="N178" s="22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168</v>
      </c>
      <c r="AT178" s="212" t="s">
        <v>368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16.5" customHeight="1">
      <c r="A179" s="32"/>
      <c r="B179" s="33"/>
      <c r="C179" s="200" t="s">
        <v>73</v>
      </c>
      <c r="D179" s="200" t="s">
        <v>153</v>
      </c>
      <c r="E179" s="201" t="s">
        <v>504</v>
      </c>
      <c r="F179" s="202" t="s">
        <v>505</v>
      </c>
      <c r="G179" s="203" t="s">
        <v>1</v>
      </c>
      <c r="H179" s="204">
        <v>0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16.5" customHeight="1">
      <c r="A180" s="32"/>
      <c r="B180" s="33"/>
      <c r="C180" s="219" t="s">
        <v>506</v>
      </c>
      <c r="D180" s="219" t="s">
        <v>368</v>
      </c>
      <c r="E180" s="220" t="s">
        <v>507</v>
      </c>
      <c r="F180" s="221" t="s">
        <v>508</v>
      </c>
      <c r="G180" s="222" t="s">
        <v>156</v>
      </c>
      <c r="H180" s="223">
        <v>80</v>
      </c>
      <c r="I180" s="224"/>
      <c r="J180" s="225">
        <f>ROUND(I180*H180,2)</f>
        <v>0</v>
      </c>
      <c r="K180" s="226"/>
      <c r="L180" s="227"/>
      <c r="M180" s="228" t="s">
        <v>1</v>
      </c>
      <c r="N180" s="22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168</v>
      </c>
      <c r="AT180" s="212" t="s">
        <v>368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16.5" customHeight="1">
      <c r="A181" s="32"/>
      <c r="B181" s="33"/>
      <c r="C181" s="200" t="s">
        <v>73</v>
      </c>
      <c r="D181" s="200" t="s">
        <v>153</v>
      </c>
      <c r="E181" s="201" t="s">
        <v>504</v>
      </c>
      <c r="F181" s="202" t="s">
        <v>505</v>
      </c>
      <c r="G181" s="203" t="s">
        <v>1</v>
      </c>
      <c r="H181" s="204">
        <v>0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24" customHeight="1">
      <c r="A182" s="32"/>
      <c r="B182" s="33"/>
      <c r="C182" s="219" t="s">
        <v>208</v>
      </c>
      <c r="D182" s="219" t="s">
        <v>368</v>
      </c>
      <c r="E182" s="220" t="s">
        <v>510</v>
      </c>
      <c r="F182" s="221" t="s">
        <v>511</v>
      </c>
      <c r="G182" s="222" t="s">
        <v>156</v>
      </c>
      <c r="H182" s="223">
        <v>422</v>
      </c>
      <c r="I182" s="224"/>
      <c r="J182" s="225">
        <f>ROUND(I182*H182,2)</f>
        <v>0</v>
      </c>
      <c r="K182" s="226"/>
      <c r="L182" s="227"/>
      <c r="M182" s="228" t="s">
        <v>1</v>
      </c>
      <c r="N182" s="22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168</v>
      </c>
      <c r="AT182" s="212" t="s">
        <v>368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16.5" customHeight="1">
      <c r="A183" s="32"/>
      <c r="B183" s="33"/>
      <c r="C183" s="200" t="s">
        <v>73</v>
      </c>
      <c r="D183" s="200" t="s">
        <v>153</v>
      </c>
      <c r="E183" s="201" t="s">
        <v>500</v>
      </c>
      <c r="F183" s="202" t="s">
        <v>501</v>
      </c>
      <c r="G183" s="203" t="s">
        <v>1</v>
      </c>
      <c r="H183" s="204">
        <v>0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24" customHeight="1">
      <c r="A184" s="32"/>
      <c r="B184" s="33"/>
      <c r="C184" s="219" t="s">
        <v>514</v>
      </c>
      <c r="D184" s="219" t="s">
        <v>368</v>
      </c>
      <c r="E184" s="220" t="s">
        <v>515</v>
      </c>
      <c r="F184" s="221" t="s">
        <v>516</v>
      </c>
      <c r="G184" s="222" t="s">
        <v>156</v>
      </c>
      <c r="H184" s="223">
        <v>92</v>
      </c>
      <c r="I184" s="224"/>
      <c r="J184" s="225">
        <f>ROUND(I184*H184,2)</f>
        <v>0</v>
      </c>
      <c r="K184" s="226"/>
      <c r="L184" s="227"/>
      <c r="M184" s="228" t="s">
        <v>1</v>
      </c>
      <c r="N184" s="22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168</v>
      </c>
      <c r="AT184" s="212" t="s">
        <v>368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16.5" customHeight="1">
      <c r="A185" s="32"/>
      <c r="B185" s="33"/>
      <c r="C185" s="200" t="s">
        <v>73</v>
      </c>
      <c r="D185" s="200" t="s">
        <v>153</v>
      </c>
      <c r="E185" s="201" t="s">
        <v>500</v>
      </c>
      <c r="F185" s="202" t="s">
        <v>501</v>
      </c>
      <c r="G185" s="203" t="s">
        <v>1</v>
      </c>
      <c r="H185" s="204">
        <v>0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16.5" customHeight="1">
      <c r="A186" s="32"/>
      <c r="B186" s="33"/>
      <c r="C186" s="219" t="s">
        <v>209</v>
      </c>
      <c r="D186" s="219" t="s">
        <v>368</v>
      </c>
      <c r="E186" s="220" t="s">
        <v>519</v>
      </c>
      <c r="F186" s="221" t="s">
        <v>520</v>
      </c>
      <c r="G186" s="222" t="s">
        <v>312</v>
      </c>
      <c r="H186" s="223">
        <v>80</v>
      </c>
      <c r="I186" s="224"/>
      <c r="J186" s="225">
        <f>ROUND(I186*H186,2)</f>
        <v>0</v>
      </c>
      <c r="K186" s="226"/>
      <c r="L186" s="227"/>
      <c r="M186" s="228" t="s">
        <v>1</v>
      </c>
      <c r="N186" s="22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168</v>
      </c>
      <c r="AT186" s="212" t="s">
        <v>368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16.5" customHeight="1">
      <c r="A187" s="32"/>
      <c r="B187" s="33"/>
      <c r="C187" s="200" t="s">
        <v>73</v>
      </c>
      <c r="D187" s="200" t="s">
        <v>153</v>
      </c>
      <c r="E187" s="201" t="s">
        <v>500</v>
      </c>
      <c r="F187" s="202" t="s">
        <v>501</v>
      </c>
      <c r="G187" s="203" t="s">
        <v>1</v>
      </c>
      <c r="H187" s="204">
        <v>0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24" customHeight="1">
      <c r="A188" s="32"/>
      <c r="B188" s="33"/>
      <c r="C188" s="219" t="s">
        <v>523</v>
      </c>
      <c r="D188" s="219" t="s">
        <v>368</v>
      </c>
      <c r="E188" s="220" t="s">
        <v>524</v>
      </c>
      <c r="F188" s="221" t="s">
        <v>525</v>
      </c>
      <c r="G188" s="222" t="s">
        <v>156</v>
      </c>
      <c r="H188" s="223">
        <v>780</v>
      </c>
      <c r="I188" s="224"/>
      <c r="J188" s="225">
        <f>ROUND(I188*H188,2)</f>
        <v>0</v>
      </c>
      <c r="K188" s="226"/>
      <c r="L188" s="227"/>
      <c r="M188" s="228" t="s">
        <v>1</v>
      </c>
      <c r="N188" s="22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168</v>
      </c>
      <c r="AT188" s="212" t="s">
        <v>368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16.5" customHeight="1">
      <c r="A189" s="32"/>
      <c r="B189" s="33"/>
      <c r="C189" s="200" t="s">
        <v>73</v>
      </c>
      <c r="D189" s="200" t="s">
        <v>153</v>
      </c>
      <c r="E189" s="201" t="s">
        <v>500</v>
      </c>
      <c r="F189" s="202" t="s">
        <v>501</v>
      </c>
      <c r="G189" s="203" t="s">
        <v>1</v>
      </c>
      <c r="H189" s="204">
        <v>0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16.5" customHeight="1">
      <c r="A190" s="32"/>
      <c r="B190" s="33"/>
      <c r="C190" s="219" t="s">
        <v>212</v>
      </c>
      <c r="D190" s="219" t="s">
        <v>368</v>
      </c>
      <c r="E190" s="220" t="s">
        <v>408</v>
      </c>
      <c r="F190" s="221" t="s">
        <v>409</v>
      </c>
      <c r="G190" s="222" t="s">
        <v>156</v>
      </c>
      <c r="H190" s="223">
        <v>390</v>
      </c>
      <c r="I190" s="224"/>
      <c r="J190" s="225">
        <f>ROUND(I190*H190,2)</f>
        <v>0</v>
      </c>
      <c r="K190" s="226"/>
      <c r="L190" s="227"/>
      <c r="M190" s="228" t="s">
        <v>1</v>
      </c>
      <c r="N190" s="22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168</v>
      </c>
      <c r="AT190" s="212" t="s">
        <v>368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16.5" customHeight="1">
      <c r="A191" s="32"/>
      <c r="B191" s="33"/>
      <c r="C191" s="200" t="s">
        <v>73</v>
      </c>
      <c r="D191" s="200" t="s">
        <v>153</v>
      </c>
      <c r="E191" s="201" t="s">
        <v>500</v>
      </c>
      <c r="F191" s="202" t="s">
        <v>501</v>
      </c>
      <c r="G191" s="203" t="s">
        <v>1</v>
      </c>
      <c r="H191" s="204">
        <v>0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36" customHeight="1">
      <c r="A192" s="32"/>
      <c r="B192" s="33"/>
      <c r="C192" s="200" t="s">
        <v>530</v>
      </c>
      <c r="D192" s="200" t="s">
        <v>153</v>
      </c>
      <c r="E192" s="201" t="s">
        <v>414</v>
      </c>
      <c r="F192" s="202" t="s">
        <v>415</v>
      </c>
      <c r="G192" s="203" t="s">
        <v>325</v>
      </c>
      <c r="H192" s="204">
        <v>37.3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36" customHeight="1">
      <c r="A193" s="32"/>
      <c r="B193" s="33"/>
      <c r="C193" s="200" t="s">
        <v>73</v>
      </c>
      <c r="D193" s="200" t="s">
        <v>153</v>
      </c>
      <c r="E193" s="201" t="s">
        <v>532</v>
      </c>
      <c r="F193" s="202" t="s">
        <v>533</v>
      </c>
      <c r="G193" s="203" t="s">
        <v>1</v>
      </c>
      <c r="H193" s="204">
        <v>0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24" customHeight="1">
      <c r="A194" s="32"/>
      <c r="B194" s="33"/>
      <c r="C194" s="200" t="s">
        <v>216</v>
      </c>
      <c r="D194" s="200" t="s">
        <v>153</v>
      </c>
      <c r="E194" s="201" t="s">
        <v>535</v>
      </c>
      <c r="F194" s="202" t="s">
        <v>536</v>
      </c>
      <c r="G194" s="203" t="s">
        <v>156</v>
      </c>
      <c r="H194" s="204">
        <v>14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16.5" customHeight="1">
      <c r="A195" s="32"/>
      <c r="B195" s="33"/>
      <c r="C195" s="200" t="s">
        <v>73</v>
      </c>
      <c r="D195" s="200" t="s">
        <v>153</v>
      </c>
      <c r="E195" s="201" t="s">
        <v>433</v>
      </c>
      <c r="F195" s="202" t="s">
        <v>434</v>
      </c>
      <c r="G195" s="203" t="s">
        <v>1</v>
      </c>
      <c r="H195" s="204">
        <v>0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24" customHeight="1">
      <c r="A196" s="32"/>
      <c r="B196" s="33"/>
      <c r="C196" s="200" t="s">
        <v>539</v>
      </c>
      <c r="D196" s="200" t="s">
        <v>153</v>
      </c>
      <c r="E196" s="201" t="s">
        <v>540</v>
      </c>
      <c r="F196" s="202" t="s">
        <v>541</v>
      </c>
      <c r="G196" s="203" t="s">
        <v>156</v>
      </c>
      <c r="H196" s="204">
        <v>18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16.5" customHeight="1">
      <c r="A197" s="32"/>
      <c r="B197" s="33"/>
      <c r="C197" s="200" t="s">
        <v>73</v>
      </c>
      <c r="D197" s="200" t="s">
        <v>153</v>
      </c>
      <c r="E197" s="201" t="s">
        <v>433</v>
      </c>
      <c r="F197" s="202" t="s">
        <v>434</v>
      </c>
      <c r="G197" s="203" t="s">
        <v>1</v>
      </c>
      <c r="H197" s="204">
        <v>0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16.5" customHeight="1">
      <c r="A198" s="32"/>
      <c r="B198" s="33"/>
      <c r="C198" s="200" t="s">
        <v>219</v>
      </c>
      <c r="D198" s="200" t="s">
        <v>153</v>
      </c>
      <c r="E198" s="201" t="s">
        <v>544</v>
      </c>
      <c r="F198" s="202" t="s">
        <v>545</v>
      </c>
      <c r="G198" s="203" t="s">
        <v>455</v>
      </c>
      <c r="H198" s="204">
        <v>20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16.5" customHeight="1">
      <c r="A199" s="32"/>
      <c r="B199" s="33"/>
      <c r="C199" s="200" t="s">
        <v>73</v>
      </c>
      <c r="D199" s="200" t="s">
        <v>153</v>
      </c>
      <c r="E199" s="201" t="s">
        <v>547</v>
      </c>
      <c r="F199" s="202" t="s">
        <v>548</v>
      </c>
      <c r="G199" s="203" t="s">
        <v>1</v>
      </c>
      <c r="H199" s="204">
        <v>0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24" customHeight="1">
      <c r="A200" s="32"/>
      <c r="B200" s="33"/>
      <c r="C200" s="200" t="s">
        <v>550</v>
      </c>
      <c r="D200" s="200" t="s">
        <v>153</v>
      </c>
      <c r="E200" s="201" t="s">
        <v>453</v>
      </c>
      <c r="F200" s="202" t="s">
        <v>454</v>
      </c>
      <c r="G200" s="203" t="s">
        <v>455</v>
      </c>
      <c r="H200" s="204">
        <v>52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16.5" customHeight="1">
      <c r="A201" s="32"/>
      <c r="B201" s="33"/>
      <c r="C201" s="200" t="s">
        <v>73</v>
      </c>
      <c r="D201" s="200" t="s">
        <v>153</v>
      </c>
      <c r="E201" s="201" t="s">
        <v>552</v>
      </c>
      <c r="F201" s="202" t="s">
        <v>553</v>
      </c>
      <c r="G201" s="203" t="s">
        <v>1</v>
      </c>
      <c r="H201" s="204">
        <v>0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16.5" customHeight="1">
      <c r="A202" s="32"/>
      <c r="B202" s="33"/>
      <c r="C202" s="200" t="s">
        <v>223</v>
      </c>
      <c r="D202" s="200" t="s">
        <v>153</v>
      </c>
      <c r="E202" s="201" t="s">
        <v>458</v>
      </c>
      <c r="F202" s="202" t="s">
        <v>459</v>
      </c>
      <c r="G202" s="203" t="s">
        <v>156</v>
      </c>
      <c r="H202" s="204">
        <v>20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16.5" customHeight="1">
      <c r="A203" s="32"/>
      <c r="B203" s="33"/>
      <c r="C203" s="200" t="s">
        <v>73</v>
      </c>
      <c r="D203" s="200" t="s">
        <v>153</v>
      </c>
      <c r="E203" s="201" t="s">
        <v>547</v>
      </c>
      <c r="F203" s="202" t="s">
        <v>548</v>
      </c>
      <c r="G203" s="203" t="s">
        <v>1</v>
      </c>
      <c r="H203" s="204">
        <v>0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16.5" customHeight="1">
      <c r="A204" s="32"/>
      <c r="B204" s="33"/>
      <c r="C204" s="200" t="s">
        <v>557</v>
      </c>
      <c r="D204" s="200" t="s">
        <v>153</v>
      </c>
      <c r="E204" s="201" t="s">
        <v>558</v>
      </c>
      <c r="F204" s="202" t="s">
        <v>559</v>
      </c>
      <c r="G204" s="203" t="s">
        <v>156</v>
      </c>
      <c r="H204" s="204">
        <v>1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24" customHeight="1">
      <c r="A205" s="32"/>
      <c r="B205" s="33"/>
      <c r="C205" s="200" t="s">
        <v>226</v>
      </c>
      <c r="D205" s="200" t="s">
        <v>153</v>
      </c>
      <c r="E205" s="201" t="s">
        <v>561</v>
      </c>
      <c r="F205" s="202" t="s">
        <v>562</v>
      </c>
      <c r="G205" s="203" t="s">
        <v>156</v>
      </c>
      <c r="H205" s="204">
        <v>2</v>
      </c>
      <c r="I205" s="205"/>
      <c r="J205" s="206">
        <f>ROUND(I205*H205,2)</f>
        <v>0</v>
      </c>
      <c r="K205" s="207"/>
      <c r="L205" s="38"/>
      <c r="M205" s="208" t="s">
        <v>1</v>
      </c>
      <c r="N205" s="209" t="s">
        <v>38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65" s="2" customFormat="1" ht="16.5" customHeight="1">
      <c r="A206" s="32"/>
      <c r="B206" s="33"/>
      <c r="C206" s="200" t="s">
        <v>564</v>
      </c>
      <c r="D206" s="200" t="s">
        <v>153</v>
      </c>
      <c r="E206" s="201" t="s">
        <v>338</v>
      </c>
      <c r="F206" s="202" t="s">
        <v>339</v>
      </c>
      <c r="G206" s="203" t="s">
        <v>325</v>
      </c>
      <c r="H206" s="204">
        <v>0.6</v>
      </c>
      <c r="I206" s="205"/>
      <c r="J206" s="206">
        <f>ROUND(I206*H206,2)</f>
        <v>0</v>
      </c>
      <c r="K206" s="207"/>
      <c r="L206" s="38"/>
      <c r="M206" s="208" t="s">
        <v>1</v>
      </c>
      <c r="N206" s="209" t="s">
        <v>38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157</v>
      </c>
      <c r="AT206" s="212" t="s">
        <v>153</v>
      </c>
      <c r="AU206" s="212" t="s">
        <v>73</v>
      </c>
      <c r="AY206" s="11" t="s">
        <v>158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1" t="s">
        <v>81</v>
      </c>
      <c r="BK206" s="213">
        <f>ROUND(I206*H206,2)</f>
        <v>0</v>
      </c>
      <c r="BL206" s="11" t="s">
        <v>157</v>
      </c>
      <c r="BM206" s="212" t="s">
        <v>565</v>
      </c>
    </row>
    <row r="207" spans="1:65" s="2" customFormat="1" ht="16.5" customHeight="1">
      <c r="A207" s="32"/>
      <c r="B207" s="33"/>
      <c r="C207" s="200" t="s">
        <v>230</v>
      </c>
      <c r="D207" s="200" t="s">
        <v>153</v>
      </c>
      <c r="E207" s="201" t="s">
        <v>342</v>
      </c>
      <c r="F207" s="202" t="s">
        <v>343</v>
      </c>
      <c r="G207" s="203" t="s">
        <v>325</v>
      </c>
      <c r="H207" s="204">
        <v>4.41</v>
      </c>
      <c r="I207" s="205"/>
      <c r="J207" s="206">
        <f>ROUND(I207*H207,2)</f>
        <v>0</v>
      </c>
      <c r="K207" s="207"/>
      <c r="L207" s="38"/>
      <c r="M207" s="208" t="s">
        <v>1</v>
      </c>
      <c r="N207" s="209" t="s">
        <v>38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157</v>
      </c>
      <c r="AT207" s="212" t="s">
        <v>153</v>
      </c>
      <c r="AU207" s="212" t="s">
        <v>73</v>
      </c>
      <c r="AY207" s="11" t="s">
        <v>158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81</v>
      </c>
      <c r="BK207" s="213">
        <f>ROUND(I207*H207,2)</f>
        <v>0</v>
      </c>
      <c r="BL207" s="11" t="s">
        <v>157</v>
      </c>
      <c r="BM207" s="212" t="s">
        <v>566</v>
      </c>
    </row>
    <row r="208" spans="1:65" s="2" customFormat="1" ht="16.5" customHeight="1">
      <c r="A208" s="32"/>
      <c r="B208" s="33"/>
      <c r="C208" s="200" t="s">
        <v>73</v>
      </c>
      <c r="D208" s="200" t="s">
        <v>153</v>
      </c>
      <c r="E208" s="201" t="s">
        <v>567</v>
      </c>
      <c r="F208" s="202" t="s">
        <v>568</v>
      </c>
      <c r="G208" s="203" t="s">
        <v>1</v>
      </c>
      <c r="H208" s="204">
        <v>0</v>
      </c>
      <c r="I208" s="205"/>
      <c r="J208" s="206">
        <f>ROUND(I208*H208,2)</f>
        <v>0</v>
      </c>
      <c r="K208" s="207"/>
      <c r="L208" s="38"/>
      <c r="M208" s="208" t="s">
        <v>1</v>
      </c>
      <c r="N208" s="209" t="s">
        <v>38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157</v>
      </c>
      <c r="AT208" s="212" t="s">
        <v>153</v>
      </c>
      <c r="AU208" s="212" t="s">
        <v>73</v>
      </c>
      <c r="AY208" s="11" t="s">
        <v>158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1" t="s">
        <v>81</v>
      </c>
      <c r="BK208" s="213">
        <f>ROUND(I208*H208,2)</f>
        <v>0</v>
      </c>
      <c r="BL208" s="11" t="s">
        <v>157</v>
      </c>
      <c r="BM208" s="212" t="s">
        <v>569</v>
      </c>
    </row>
    <row r="209" spans="1:65" s="2" customFormat="1" ht="24" customHeight="1">
      <c r="A209" s="32"/>
      <c r="B209" s="33"/>
      <c r="C209" s="200" t="s">
        <v>570</v>
      </c>
      <c r="D209" s="200" t="s">
        <v>153</v>
      </c>
      <c r="E209" s="201" t="s">
        <v>347</v>
      </c>
      <c r="F209" s="202" t="s">
        <v>348</v>
      </c>
      <c r="G209" s="203" t="s">
        <v>325</v>
      </c>
      <c r="H209" s="204">
        <v>4.66</v>
      </c>
      <c r="I209" s="205"/>
      <c r="J209" s="206">
        <f>ROUND(I209*H209,2)</f>
        <v>0</v>
      </c>
      <c r="K209" s="207"/>
      <c r="L209" s="38"/>
      <c r="M209" s="208" t="s">
        <v>1</v>
      </c>
      <c r="N209" s="209" t="s">
        <v>38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2" t="s">
        <v>157</v>
      </c>
      <c r="AT209" s="212" t="s">
        <v>153</v>
      </c>
      <c r="AU209" s="212" t="s">
        <v>73</v>
      </c>
      <c r="AY209" s="11" t="s">
        <v>158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81</v>
      </c>
      <c r="BK209" s="213">
        <f>ROUND(I209*H209,2)</f>
        <v>0</v>
      </c>
      <c r="BL209" s="11" t="s">
        <v>157</v>
      </c>
      <c r="BM209" s="212" t="s">
        <v>571</v>
      </c>
    </row>
    <row r="210" spans="1:65" s="2" customFormat="1" ht="36" customHeight="1">
      <c r="A210" s="32"/>
      <c r="B210" s="33"/>
      <c r="C210" s="200" t="s">
        <v>233</v>
      </c>
      <c r="D210" s="200" t="s">
        <v>153</v>
      </c>
      <c r="E210" s="201" t="s">
        <v>350</v>
      </c>
      <c r="F210" s="202" t="s">
        <v>351</v>
      </c>
      <c r="G210" s="203" t="s">
        <v>325</v>
      </c>
      <c r="H210" s="204">
        <v>4.66</v>
      </c>
      <c r="I210" s="205"/>
      <c r="J210" s="206">
        <f>ROUND(I210*H210,2)</f>
        <v>0</v>
      </c>
      <c r="K210" s="207"/>
      <c r="L210" s="38"/>
      <c r="M210" s="208" t="s">
        <v>1</v>
      </c>
      <c r="N210" s="209" t="s">
        <v>38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157</v>
      </c>
      <c r="AT210" s="212" t="s">
        <v>153</v>
      </c>
      <c r="AU210" s="212" t="s">
        <v>73</v>
      </c>
      <c r="AY210" s="11" t="s">
        <v>158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1" t="s">
        <v>81</v>
      </c>
      <c r="BK210" s="213">
        <f>ROUND(I210*H210,2)</f>
        <v>0</v>
      </c>
      <c r="BL210" s="11" t="s">
        <v>157</v>
      </c>
      <c r="BM210" s="212" t="s">
        <v>572</v>
      </c>
    </row>
    <row r="211" spans="1:65" s="2" customFormat="1" ht="16.5" customHeight="1">
      <c r="A211" s="32"/>
      <c r="B211" s="33"/>
      <c r="C211" s="200" t="s">
        <v>573</v>
      </c>
      <c r="D211" s="200" t="s">
        <v>153</v>
      </c>
      <c r="E211" s="201" t="s">
        <v>353</v>
      </c>
      <c r="F211" s="202" t="s">
        <v>354</v>
      </c>
      <c r="G211" s="203" t="s">
        <v>325</v>
      </c>
      <c r="H211" s="204">
        <v>4.41</v>
      </c>
      <c r="I211" s="205"/>
      <c r="J211" s="206">
        <f>ROUND(I211*H211,2)</f>
        <v>0</v>
      </c>
      <c r="K211" s="207"/>
      <c r="L211" s="38"/>
      <c r="M211" s="208" t="s">
        <v>1</v>
      </c>
      <c r="N211" s="209" t="s">
        <v>38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157</v>
      </c>
      <c r="AT211" s="212" t="s">
        <v>153</v>
      </c>
      <c r="AU211" s="212" t="s">
        <v>73</v>
      </c>
      <c r="AY211" s="11" t="s">
        <v>158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81</v>
      </c>
      <c r="BK211" s="213">
        <f>ROUND(I211*H211,2)</f>
        <v>0</v>
      </c>
      <c r="BL211" s="11" t="s">
        <v>157</v>
      </c>
      <c r="BM211" s="212" t="s">
        <v>574</v>
      </c>
    </row>
    <row r="212" spans="1:65" s="2" customFormat="1" ht="16.5" customHeight="1">
      <c r="A212" s="32"/>
      <c r="B212" s="33"/>
      <c r="C212" s="200" t="s">
        <v>237</v>
      </c>
      <c r="D212" s="200" t="s">
        <v>153</v>
      </c>
      <c r="E212" s="201" t="s">
        <v>356</v>
      </c>
      <c r="F212" s="202" t="s">
        <v>357</v>
      </c>
      <c r="G212" s="203" t="s">
        <v>325</v>
      </c>
      <c r="H212" s="204">
        <v>0.25</v>
      </c>
      <c r="I212" s="205"/>
      <c r="J212" s="206">
        <f>ROUND(I212*H212,2)</f>
        <v>0</v>
      </c>
      <c r="K212" s="207"/>
      <c r="L212" s="38"/>
      <c r="M212" s="208" t="s">
        <v>1</v>
      </c>
      <c r="N212" s="209" t="s">
        <v>38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157</v>
      </c>
      <c r="AT212" s="212" t="s">
        <v>153</v>
      </c>
      <c r="AU212" s="212" t="s">
        <v>73</v>
      </c>
      <c r="AY212" s="11" t="s">
        <v>158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1" t="s">
        <v>81</v>
      </c>
      <c r="BK212" s="213">
        <f>ROUND(I212*H212,2)</f>
        <v>0</v>
      </c>
      <c r="BL212" s="11" t="s">
        <v>157</v>
      </c>
      <c r="BM212" s="212" t="s">
        <v>575</v>
      </c>
    </row>
    <row r="213" spans="1:65" s="2" customFormat="1" ht="16.5" customHeight="1">
      <c r="A213" s="32"/>
      <c r="B213" s="33"/>
      <c r="C213" s="219" t="s">
        <v>576</v>
      </c>
      <c r="D213" s="219" t="s">
        <v>368</v>
      </c>
      <c r="E213" s="220" t="s">
        <v>490</v>
      </c>
      <c r="F213" s="221" t="s">
        <v>491</v>
      </c>
      <c r="G213" s="222" t="s">
        <v>303</v>
      </c>
      <c r="H213" s="223">
        <v>5.7</v>
      </c>
      <c r="I213" s="224"/>
      <c r="J213" s="225">
        <f>ROUND(I213*H213,2)</f>
        <v>0</v>
      </c>
      <c r="K213" s="226"/>
      <c r="L213" s="227"/>
      <c r="M213" s="228" t="s">
        <v>1</v>
      </c>
      <c r="N213" s="229" t="s">
        <v>38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168</v>
      </c>
      <c r="AT213" s="212" t="s">
        <v>368</v>
      </c>
      <c r="AU213" s="212" t="s">
        <v>73</v>
      </c>
      <c r="AY213" s="11" t="s">
        <v>158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81</v>
      </c>
      <c r="BK213" s="213">
        <f>ROUND(I213*H213,2)</f>
        <v>0</v>
      </c>
      <c r="BL213" s="11" t="s">
        <v>157</v>
      </c>
      <c r="BM213" s="212" t="s">
        <v>577</v>
      </c>
    </row>
    <row r="214" spans="1:65" s="2" customFormat="1" ht="16.5" customHeight="1">
      <c r="A214" s="32"/>
      <c r="B214" s="33"/>
      <c r="C214" s="200" t="s">
        <v>73</v>
      </c>
      <c r="D214" s="200" t="s">
        <v>153</v>
      </c>
      <c r="E214" s="201" t="s">
        <v>552</v>
      </c>
      <c r="F214" s="202" t="s">
        <v>553</v>
      </c>
      <c r="G214" s="203" t="s">
        <v>1</v>
      </c>
      <c r="H214" s="204">
        <v>0</v>
      </c>
      <c r="I214" s="205"/>
      <c r="J214" s="206">
        <f>ROUND(I214*H214,2)</f>
        <v>0</v>
      </c>
      <c r="K214" s="207"/>
      <c r="L214" s="38"/>
      <c r="M214" s="208" t="s">
        <v>1</v>
      </c>
      <c r="N214" s="209" t="s">
        <v>38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2" t="s">
        <v>157</v>
      </c>
      <c r="AT214" s="212" t="s">
        <v>153</v>
      </c>
      <c r="AU214" s="212" t="s">
        <v>73</v>
      </c>
      <c r="AY214" s="11" t="s">
        <v>158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1" t="s">
        <v>81</v>
      </c>
      <c r="BK214" s="213">
        <f>ROUND(I214*H214,2)</f>
        <v>0</v>
      </c>
      <c r="BL214" s="11" t="s">
        <v>157</v>
      </c>
      <c r="BM214" s="212" t="s">
        <v>578</v>
      </c>
    </row>
    <row r="215" spans="1:65" s="2" customFormat="1" ht="16.5" customHeight="1">
      <c r="A215" s="32"/>
      <c r="B215" s="33"/>
      <c r="C215" s="219" t="s">
        <v>240</v>
      </c>
      <c r="D215" s="219" t="s">
        <v>368</v>
      </c>
      <c r="E215" s="220" t="s">
        <v>498</v>
      </c>
      <c r="F215" s="221" t="s">
        <v>499</v>
      </c>
      <c r="G215" s="222" t="s">
        <v>156</v>
      </c>
      <c r="H215" s="223">
        <v>160</v>
      </c>
      <c r="I215" s="224"/>
      <c r="J215" s="225">
        <f>ROUND(I215*H215,2)</f>
        <v>0</v>
      </c>
      <c r="K215" s="226"/>
      <c r="L215" s="227"/>
      <c r="M215" s="228" t="s">
        <v>1</v>
      </c>
      <c r="N215" s="229" t="s">
        <v>38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168</v>
      </c>
      <c r="AT215" s="212" t="s">
        <v>368</v>
      </c>
      <c r="AU215" s="212" t="s">
        <v>73</v>
      </c>
      <c r="AY215" s="11" t="s">
        <v>158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81</v>
      </c>
      <c r="BK215" s="213">
        <f>ROUND(I215*H215,2)</f>
        <v>0</v>
      </c>
      <c r="BL215" s="11" t="s">
        <v>157</v>
      </c>
      <c r="BM215" s="212" t="s">
        <v>579</v>
      </c>
    </row>
    <row r="216" spans="1:65" s="2" customFormat="1" ht="16.5" customHeight="1">
      <c r="A216" s="32"/>
      <c r="B216" s="33"/>
      <c r="C216" s="200" t="s">
        <v>73</v>
      </c>
      <c r="D216" s="200" t="s">
        <v>153</v>
      </c>
      <c r="E216" s="201" t="s">
        <v>552</v>
      </c>
      <c r="F216" s="202" t="s">
        <v>553</v>
      </c>
      <c r="G216" s="203" t="s">
        <v>1</v>
      </c>
      <c r="H216" s="204">
        <v>0</v>
      </c>
      <c r="I216" s="205"/>
      <c r="J216" s="206">
        <f>ROUND(I216*H216,2)</f>
        <v>0</v>
      </c>
      <c r="K216" s="207"/>
      <c r="L216" s="38"/>
      <c r="M216" s="208" t="s">
        <v>1</v>
      </c>
      <c r="N216" s="209" t="s">
        <v>38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157</v>
      </c>
      <c r="AT216" s="212" t="s">
        <v>153</v>
      </c>
      <c r="AU216" s="212" t="s">
        <v>73</v>
      </c>
      <c r="AY216" s="11" t="s">
        <v>158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1" t="s">
        <v>81</v>
      </c>
      <c r="BK216" s="213">
        <f>ROUND(I216*H216,2)</f>
        <v>0</v>
      </c>
      <c r="BL216" s="11" t="s">
        <v>157</v>
      </c>
      <c r="BM216" s="212" t="s">
        <v>580</v>
      </c>
    </row>
    <row r="217" spans="1:65" s="2" customFormat="1" ht="16.5" customHeight="1">
      <c r="A217" s="32"/>
      <c r="B217" s="33"/>
      <c r="C217" s="219" t="s">
        <v>581</v>
      </c>
      <c r="D217" s="219" t="s">
        <v>368</v>
      </c>
      <c r="E217" s="220" t="s">
        <v>502</v>
      </c>
      <c r="F217" s="221" t="s">
        <v>503</v>
      </c>
      <c r="G217" s="222" t="s">
        <v>156</v>
      </c>
      <c r="H217" s="223">
        <v>248</v>
      </c>
      <c r="I217" s="224"/>
      <c r="J217" s="225">
        <f>ROUND(I217*H217,2)</f>
        <v>0</v>
      </c>
      <c r="K217" s="226"/>
      <c r="L217" s="227"/>
      <c r="M217" s="228" t="s">
        <v>1</v>
      </c>
      <c r="N217" s="229" t="s">
        <v>38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168</v>
      </c>
      <c r="AT217" s="212" t="s">
        <v>368</v>
      </c>
      <c r="AU217" s="212" t="s">
        <v>73</v>
      </c>
      <c r="AY217" s="11" t="s">
        <v>158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81</v>
      </c>
      <c r="BK217" s="213">
        <f>ROUND(I217*H217,2)</f>
        <v>0</v>
      </c>
      <c r="BL217" s="11" t="s">
        <v>157</v>
      </c>
      <c r="BM217" s="212" t="s">
        <v>582</v>
      </c>
    </row>
    <row r="218" spans="1:65" s="2" customFormat="1" ht="16.5" customHeight="1">
      <c r="A218" s="32"/>
      <c r="B218" s="33"/>
      <c r="C218" s="200" t="s">
        <v>73</v>
      </c>
      <c r="D218" s="200" t="s">
        <v>153</v>
      </c>
      <c r="E218" s="201" t="s">
        <v>552</v>
      </c>
      <c r="F218" s="202" t="s">
        <v>553</v>
      </c>
      <c r="G218" s="203" t="s">
        <v>1</v>
      </c>
      <c r="H218" s="204">
        <v>0</v>
      </c>
      <c r="I218" s="205"/>
      <c r="J218" s="206">
        <f>ROUND(I218*H218,2)</f>
        <v>0</v>
      </c>
      <c r="K218" s="207"/>
      <c r="L218" s="38"/>
      <c r="M218" s="208" t="s">
        <v>1</v>
      </c>
      <c r="N218" s="209" t="s">
        <v>38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157</v>
      </c>
      <c r="AT218" s="212" t="s">
        <v>153</v>
      </c>
      <c r="AU218" s="212" t="s">
        <v>73</v>
      </c>
      <c r="AY218" s="11" t="s">
        <v>158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" t="s">
        <v>81</v>
      </c>
      <c r="BK218" s="213">
        <f>ROUND(I218*H218,2)</f>
        <v>0</v>
      </c>
      <c r="BL218" s="11" t="s">
        <v>157</v>
      </c>
      <c r="BM218" s="212" t="s">
        <v>583</v>
      </c>
    </row>
    <row r="219" spans="1:65" s="2" customFormat="1" ht="16.5" customHeight="1">
      <c r="A219" s="32"/>
      <c r="B219" s="33"/>
      <c r="C219" s="219" t="s">
        <v>244</v>
      </c>
      <c r="D219" s="219" t="s">
        <v>368</v>
      </c>
      <c r="E219" s="220" t="s">
        <v>404</v>
      </c>
      <c r="F219" s="221" t="s">
        <v>405</v>
      </c>
      <c r="G219" s="222" t="s">
        <v>156</v>
      </c>
      <c r="H219" s="223">
        <v>408</v>
      </c>
      <c r="I219" s="224"/>
      <c r="J219" s="225">
        <f>ROUND(I219*H219,2)</f>
        <v>0</v>
      </c>
      <c r="K219" s="226"/>
      <c r="L219" s="227"/>
      <c r="M219" s="228" t="s">
        <v>1</v>
      </c>
      <c r="N219" s="229" t="s">
        <v>38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168</v>
      </c>
      <c r="AT219" s="212" t="s">
        <v>368</v>
      </c>
      <c r="AU219" s="212" t="s">
        <v>73</v>
      </c>
      <c r="AY219" s="11" t="s">
        <v>158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81</v>
      </c>
      <c r="BK219" s="213">
        <f>ROUND(I219*H219,2)</f>
        <v>0</v>
      </c>
      <c r="BL219" s="11" t="s">
        <v>157</v>
      </c>
      <c r="BM219" s="212" t="s">
        <v>584</v>
      </c>
    </row>
    <row r="220" spans="1:65" s="2" customFormat="1" ht="16.5" customHeight="1">
      <c r="A220" s="32"/>
      <c r="B220" s="33"/>
      <c r="C220" s="200" t="s">
        <v>73</v>
      </c>
      <c r="D220" s="200" t="s">
        <v>153</v>
      </c>
      <c r="E220" s="201" t="s">
        <v>552</v>
      </c>
      <c r="F220" s="202" t="s">
        <v>553</v>
      </c>
      <c r="G220" s="203" t="s">
        <v>1</v>
      </c>
      <c r="H220" s="204">
        <v>0</v>
      </c>
      <c r="I220" s="205"/>
      <c r="J220" s="206">
        <f>ROUND(I220*H220,2)</f>
        <v>0</v>
      </c>
      <c r="K220" s="207"/>
      <c r="L220" s="38"/>
      <c r="M220" s="208" t="s">
        <v>1</v>
      </c>
      <c r="N220" s="209" t="s">
        <v>38</v>
      </c>
      <c r="O220" s="8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157</v>
      </c>
      <c r="AT220" s="212" t="s">
        <v>153</v>
      </c>
      <c r="AU220" s="212" t="s">
        <v>73</v>
      </c>
      <c r="AY220" s="11" t="s">
        <v>158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1" t="s">
        <v>81</v>
      </c>
      <c r="BK220" s="213">
        <f>ROUND(I220*H220,2)</f>
        <v>0</v>
      </c>
      <c r="BL220" s="11" t="s">
        <v>157</v>
      </c>
      <c r="BM220" s="212" t="s">
        <v>585</v>
      </c>
    </row>
    <row r="221" spans="1:65" s="2" customFormat="1" ht="24" customHeight="1">
      <c r="A221" s="32"/>
      <c r="B221" s="33"/>
      <c r="C221" s="219" t="s">
        <v>586</v>
      </c>
      <c r="D221" s="219" t="s">
        <v>368</v>
      </c>
      <c r="E221" s="220" t="s">
        <v>510</v>
      </c>
      <c r="F221" s="221" t="s">
        <v>511</v>
      </c>
      <c r="G221" s="222" t="s">
        <v>156</v>
      </c>
      <c r="H221" s="223">
        <v>52</v>
      </c>
      <c r="I221" s="224"/>
      <c r="J221" s="225">
        <f>ROUND(I221*H221,2)</f>
        <v>0</v>
      </c>
      <c r="K221" s="226"/>
      <c r="L221" s="227"/>
      <c r="M221" s="228" t="s">
        <v>1</v>
      </c>
      <c r="N221" s="229" t="s">
        <v>38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2" t="s">
        <v>168</v>
      </c>
      <c r="AT221" s="212" t="s">
        <v>368</v>
      </c>
      <c r="AU221" s="212" t="s">
        <v>73</v>
      </c>
      <c r="AY221" s="11" t="s">
        <v>158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1" t="s">
        <v>81</v>
      </c>
      <c r="BK221" s="213">
        <f>ROUND(I221*H221,2)</f>
        <v>0</v>
      </c>
      <c r="BL221" s="11" t="s">
        <v>157</v>
      </c>
      <c r="BM221" s="212" t="s">
        <v>587</v>
      </c>
    </row>
    <row r="222" spans="1:65" s="2" customFormat="1" ht="16.5" customHeight="1">
      <c r="A222" s="32"/>
      <c r="B222" s="33"/>
      <c r="C222" s="200" t="s">
        <v>73</v>
      </c>
      <c r="D222" s="200" t="s">
        <v>153</v>
      </c>
      <c r="E222" s="201" t="s">
        <v>552</v>
      </c>
      <c r="F222" s="202" t="s">
        <v>553</v>
      </c>
      <c r="G222" s="203" t="s">
        <v>1</v>
      </c>
      <c r="H222" s="204">
        <v>0</v>
      </c>
      <c r="I222" s="205"/>
      <c r="J222" s="206">
        <f>ROUND(I222*H222,2)</f>
        <v>0</v>
      </c>
      <c r="K222" s="207"/>
      <c r="L222" s="38"/>
      <c r="M222" s="208" t="s">
        <v>1</v>
      </c>
      <c r="N222" s="209" t="s">
        <v>38</v>
      </c>
      <c r="O222" s="85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157</v>
      </c>
      <c r="AT222" s="212" t="s">
        <v>153</v>
      </c>
      <c r="AU222" s="212" t="s">
        <v>73</v>
      </c>
      <c r="AY222" s="11" t="s">
        <v>158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1" t="s">
        <v>81</v>
      </c>
      <c r="BK222" s="213">
        <f>ROUND(I222*H222,2)</f>
        <v>0</v>
      </c>
      <c r="BL222" s="11" t="s">
        <v>157</v>
      </c>
      <c r="BM222" s="212" t="s">
        <v>588</v>
      </c>
    </row>
    <row r="223" spans="1:65" s="2" customFormat="1" ht="16.5" customHeight="1">
      <c r="A223" s="32"/>
      <c r="B223" s="33"/>
      <c r="C223" s="219" t="s">
        <v>248</v>
      </c>
      <c r="D223" s="219" t="s">
        <v>368</v>
      </c>
      <c r="E223" s="220" t="s">
        <v>519</v>
      </c>
      <c r="F223" s="221" t="s">
        <v>520</v>
      </c>
      <c r="G223" s="222" t="s">
        <v>312</v>
      </c>
      <c r="H223" s="223">
        <v>40</v>
      </c>
      <c r="I223" s="224"/>
      <c r="J223" s="225">
        <f>ROUND(I223*H223,2)</f>
        <v>0</v>
      </c>
      <c r="K223" s="226"/>
      <c r="L223" s="227"/>
      <c r="M223" s="228" t="s">
        <v>1</v>
      </c>
      <c r="N223" s="229" t="s">
        <v>38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2" t="s">
        <v>168</v>
      </c>
      <c r="AT223" s="212" t="s">
        <v>368</v>
      </c>
      <c r="AU223" s="212" t="s">
        <v>73</v>
      </c>
      <c r="AY223" s="11" t="s">
        <v>158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1" t="s">
        <v>81</v>
      </c>
      <c r="BK223" s="213">
        <f>ROUND(I223*H223,2)</f>
        <v>0</v>
      </c>
      <c r="BL223" s="11" t="s">
        <v>157</v>
      </c>
      <c r="BM223" s="212" t="s">
        <v>589</v>
      </c>
    </row>
    <row r="224" spans="1:65" s="2" customFormat="1" ht="16.5" customHeight="1">
      <c r="A224" s="32"/>
      <c r="B224" s="33"/>
      <c r="C224" s="200" t="s">
        <v>73</v>
      </c>
      <c r="D224" s="200" t="s">
        <v>153</v>
      </c>
      <c r="E224" s="201" t="s">
        <v>552</v>
      </c>
      <c r="F224" s="202" t="s">
        <v>553</v>
      </c>
      <c r="G224" s="203" t="s">
        <v>1</v>
      </c>
      <c r="H224" s="204">
        <v>0</v>
      </c>
      <c r="I224" s="205"/>
      <c r="J224" s="206">
        <f>ROUND(I224*H224,2)</f>
        <v>0</v>
      </c>
      <c r="K224" s="207"/>
      <c r="L224" s="38"/>
      <c r="M224" s="208" t="s">
        <v>1</v>
      </c>
      <c r="N224" s="209" t="s">
        <v>38</v>
      </c>
      <c r="O224" s="8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12" t="s">
        <v>157</v>
      </c>
      <c r="AT224" s="212" t="s">
        <v>153</v>
      </c>
      <c r="AU224" s="212" t="s">
        <v>73</v>
      </c>
      <c r="AY224" s="11" t="s">
        <v>158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1" t="s">
        <v>81</v>
      </c>
      <c r="BK224" s="213">
        <f>ROUND(I224*H224,2)</f>
        <v>0</v>
      </c>
      <c r="BL224" s="11" t="s">
        <v>157</v>
      </c>
      <c r="BM224" s="212" t="s">
        <v>590</v>
      </c>
    </row>
    <row r="225" spans="1:65" s="2" customFormat="1" ht="24" customHeight="1">
      <c r="A225" s="32"/>
      <c r="B225" s="33"/>
      <c r="C225" s="219" t="s">
        <v>591</v>
      </c>
      <c r="D225" s="219" t="s">
        <v>368</v>
      </c>
      <c r="E225" s="220" t="s">
        <v>524</v>
      </c>
      <c r="F225" s="221" t="s">
        <v>525</v>
      </c>
      <c r="G225" s="222" t="s">
        <v>156</v>
      </c>
      <c r="H225" s="223">
        <v>104</v>
      </c>
      <c r="I225" s="224"/>
      <c r="J225" s="225">
        <f>ROUND(I225*H225,2)</f>
        <v>0</v>
      </c>
      <c r="K225" s="226"/>
      <c r="L225" s="227"/>
      <c r="M225" s="228" t="s">
        <v>1</v>
      </c>
      <c r="N225" s="229" t="s">
        <v>38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2" t="s">
        <v>168</v>
      </c>
      <c r="AT225" s="212" t="s">
        <v>368</v>
      </c>
      <c r="AU225" s="212" t="s">
        <v>73</v>
      </c>
      <c r="AY225" s="11" t="s">
        <v>158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1" t="s">
        <v>81</v>
      </c>
      <c r="BK225" s="213">
        <f>ROUND(I225*H225,2)</f>
        <v>0</v>
      </c>
      <c r="BL225" s="11" t="s">
        <v>157</v>
      </c>
      <c r="BM225" s="212" t="s">
        <v>592</v>
      </c>
    </row>
    <row r="226" spans="1:65" s="2" customFormat="1" ht="16.5" customHeight="1">
      <c r="A226" s="32"/>
      <c r="B226" s="33"/>
      <c r="C226" s="200" t="s">
        <v>73</v>
      </c>
      <c r="D226" s="200" t="s">
        <v>153</v>
      </c>
      <c r="E226" s="201" t="s">
        <v>552</v>
      </c>
      <c r="F226" s="202" t="s">
        <v>553</v>
      </c>
      <c r="G226" s="203" t="s">
        <v>1</v>
      </c>
      <c r="H226" s="204">
        <v>0</v>
      </c>
      <c r="I226" s="205"/>
      <c r="J226" s="206">
        <f>ROUND(I226*H226,2)</f>
        <v>0</v>
      </c>
      <c r="K226" s="207"/>
      <c r="L226" s="38"/>
      <c r="M226" s="208" t="s">
        <v>1</v>
      </c>
      <c r="N226" s="209" t="s">
        <v>38</v>
      </c>
      <c r="O226" s="8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2" t="s">
        <v>157</v>
      </c>
      <c r="AT226" s="212" t="s">
        <v>153</v>
      </c>
      <c r="AU226" s="212" t="s">
        <v>73</v>
      </c>
      <c r="AY226" s="11" t="s">
        <v>158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1" t="s">
        <v>81</v>
      </c>
      <c r="BK226" s="213">
        <f>ROUND(I226*H226,2)</f>
        <v>0</v>
      </c>
      <c r="BL226" s="11" t="s">
        <v>157</v>
      </c>
      <c r="BM226" s="212" t="s">
        <v>593</v>
      </c>
    </row>
    <row r="227" spans="1:65" s="2" customFormat="1" ht="16.5" customHeight="1">
      <c r="A227" s="32"/>
      <c r="B227" s="33"/>
      <c r="C227" s="219" t="s">
        <v>252</v>
      </c>
      <c r="D227" s="219" t="s">
        <v>368</v>
      </c>
      <c r="E227" s="220" t="s">
        <v>408</v>
      </c>
      <c r="F227" s="221" t="s">
        <v>409</v>
      </c>
      <c r="G227" s="222" t="s">
        <v>156</v>
      </c>
      <c r="H227" s="223">
        <v>52</v>
      </c>
      <c r="I227" s="224"/>
      <c r="J227" s="225">
        <f>ROUND(I227*H227,2)</f>
        <v>0</v>
      </c>
      <c r="K227" s="226"/>
      <c r="L227" s="227"/>
      <c r="M227" s="228" t="s">
        <v>1</v>
      </c>
      <c r="N227" s="229" t="s">
        <v>38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2" t="s">
        <v>168</v>
      </c>
      <c r="AT227" s="212" t="s">
        <v>368</v>
      </c>
      <c r="AU227" s="212" t="s">
        <v>73</v>
      </c>
      <c r="AY227" s="11" t="s">
        <v>158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1" t="s">
        <v>81</v>
      </c>
      <c r="BK227" s="213">
        <f>ROUND(I227*H227,2)</f>
        <v>0</v>
      </c>
      <c r="BL227" s="11" t="s">
        <v>157</v>
      </c>
      <c r="BM227" s="212" t="s">
        <v>594</v>
      </c>
    </row>
    <row r="228" spans="1:65" s="2" customFormat="1" ht="16.5" customHeight="1">
      <c r="A228" s="32"/>
      <c r="B228" s="33"/>
      <c r="C228" s="200" t="s">
        <v>73</v>
      </c>
      <c r="D228" s="200" t="s">
        <v>153</v>
      </c>
      <c r="E228" s="201" t="s">
        <v>552</v>
      </c>
      <c r="F228" s="202" t="s">
        <v>553</v>
      </c>
      <c r="G228" s="203" t="s">
        <v>1</v>
      </c>
      <c r="H228" s="204">
        <v>0</v>
      </c>
      <c r="I228" s="205"/>
      <c r="J228" s="206">
        <f>ROUND(I228*H228,2)</f>
        <v>0</v>
      </c>
      <c r="K228" s="207"/>
      <c r="L228" s="38"/>
      <c r="M228" s="208" t="s">
        <v>1</v>
      </c>
      <c r="N228" s="209" t="s">
        <v>38</v>
      </c>
      <c r="O228" s="8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2" t="s">
        <v>157</v>
      </c>
      <c r="AT228" s="212" t="s">
        <v>153</v>
      </c>
      <c r="AU228" s="212" t="s">
        <v>73</v>
      </c>
      <c r="AY228" s="11" t="s">
        <v>158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1" t="s">
        <v>81</v>
      </c>
      <c r="BK228" s="213">
        <f>ROUND(I228*H228,2)</f>
        <v>0</v>
      </c>
      <c r="BL228" s="11" t="s">
        <v>157</v>
      </c>
      <c r="BM228" s="212" t="s">
        <v>595</v>
      </c>
    </row>
    <row r="229" spans="1:65" s="2" customFormat="1" ht="16.5" customHeight="1">
      <c r="A229" s="32"/>
      <c r="B229" s="33"/>
      <c r="C229" s="219" t="s">
        <v>596</v>
      </c>
      <c r="D229" s="219" t="s">
        <v>368</v>
      </c>
      <c r="E229" s="220" t="s">
        <v>396</v>
      </c>
      <c r="F229" s="221" t="s">
        <v>397</v>
      </c>
      <c r="G229" s="222" t="s">
        <v>156</v>
      </c>
      <c r="H229" s="223">
        <v>20</v>
      </c>
      <c r="I229" s="224"/>
      <c r="J229" s="225">
        <f>ROUND(I229*H229,2)</f>
        <v>0</v>
      </c>
      <c r="K229" s="226"/>
      <c r="L229" s="227"/>
      <c r="M229" s="228" t="s">
        <v>1</v>
      </c>
      <c r="N229" s="229" t="s">
        <v>38</v>
      </c>
      <c r="O229" s="8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2" t="s">
        <v>168</v>
      </c>
      <c r="AT229" s="212" t="s">
        <v>368</v>
      </c>
      <c r="AU229" s="212" t="s">
        <v>73</v>
      </c>
      <c r="AY229" s="11" t="s">
        <v>158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1" t="s">
        <v>81</v>
      </c>
      <c r="BK229" s="213">
        <f>ROUND(I229*H229,2)</f>
        <v>0</v>
      </c>
      <c r="BL229" s="11" t="s">
        <v>157</v>
      </c>
      <c r="BM229" s="212" t="s">
        <v>597</v>
      </c>
    </row>
    <row r="230" spans="1:65" s="2" customFormat="1" ht="16.5" customHeight="1">
      <c r="A230" s="32"/>
      <c r="B230" s="33"/>
      <c r="C230" s="200" t="s">
        <v>73</v>
      </c>
      <c r="D230" s="200" t="s">
        <v>153</v>
      </c>
      <c r="E230" s="201" t="s">
        <v>552</v>
      </c>
      <c r="F230" s="202" t="s">
        <v>553</v>
      </c>
      <c r="G230" s="203" t="s">
        <v>1</v>
      </c>
      <c r="H230" s="204">
        <v>0</v>
      </c>
      <c r="I230" s="205"/>
      <c r="J230" s="206">
        <f>ROUND(I230*H230,2)</f>
        <v>0</v>
      </c>
      <c r="K230" s="207"/>
      <c r="L230" s="38"/>
      <c r="M230" s="208" t="s">
        <v>1</v>
      </c>
      <c r="N230" s="209" t="s">
        <v>38</v>
      </c>
      <c r="O230" s="8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2" t="s">
        <v>157</v>
      </c>
      <c r="AT230" s="212" t="s">
        <v>153</v>
      </c>
      <c r="AU230" s="212" t="s">
        <v>73</v>
      </c>
      <c r="AY230" s="11" t="s">
        <v>158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1" t="s">
        <v>81</v>
      </c>
      <c r="BK230" s="213">
        <f>ROUND(I230*H230,2)</f>
        <v>0</v>
      </c>
      <c r="BL230" s="11" t="s">
        <v>157</v>
      </c>
      <c r="BM230" s="212" t="s">
        <v>598</v>
      </c>
    </row>
    <row r="231" spans="1:65" s="2" customFormat="1" ht="16.5" customHeight="1">
      <c r="A231" s="32"/>
      <c r="B231" s="33"/>
      <c r="C231" s="219" t="s">
        <v>255</v>
      </c>
      <c r="D231" s="219" t="s">
        <v>368</v>
      </c>
      <c r="E231" s="220" t="s">
        <v>507</v>
      </c>
      <c r="F231" s="221" t="s">
        <v>508</v>
      </c>
      <c r="G231" s="222" t="s">
        <v>156</v>
      </c>
      <c r="H231" s="223">
        <v>20</v>
      </c>
      <c r="I231" s="224"/>
      <c r="J231" s="225">
        <f>ROUND(I231*H231,2)</f>
        <v>0</v>
      </c>
      <c r="K231" s="226"/>
      <c r="L231" s="227"/>
      <c r="M231" s="228" t="s">
        <v>1</v>
      </c>
      <c r="N231" s="229" t="s">
        <v>38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2" t="s">
        <v>168</v>
      </c>
      <c r="AT231" s="212" t="s">
        <v>368</v>
      </c>
      <c r="AU231" s="212" t="s">
        <v>73</v>
      </c>
      <c r="AY231" s="11" t="s">
        <v>158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1" t="s">
        <v>81</v>
      </c>
      <c r="BK231" s="213">
        <f>ROUND(I231*H231,2)</f>
        <v>0</v>
      </c>
      <c r="BL231" s="11" t="s">
        <v>157</v>
      </c>
      <c r="BM231" s="212" t="s">
        <v>599</v>
      </c>
    </row>
    <row r="232" spans="1:65" s="2" customFormat="1" ht="16.5" customHeight="1">
      <c r="A232" s="32"/>
      <c r="B232" s="33"/>
      <c r="C232" s="200" t="s">
        <v>73</v>
      </c>
      <c r="D232" s="200" t="s">
        <v>153</v>
      </c>
      <c r="E232" s="201" t="s">
        <v>552</v>
      </c>
      <c r="F232" s="202" t="s">
        <v>553</v>
      </c>
      <c r="G232" s="203" t="s">
        <v>1</v>
      </c>
      <c r="H232" s="204">
        <v>0</v>
      </c>
      <c r="I232" s="205"/>
      <c r="J232" s="206">
        <f>ROUND(I232*H232,2)</f>
        <v>0</v>
      </c>
      <c r="K232" s="207"/>
      <c r="L232" s="38"/>
      <c r="M232" s="208" t="s">
        <v>1</v>
      </c>
      <c r="N232" s="209" t="s">
        <v>38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2" t="s">
        <v>157</v>
      </c>
      <c r="AT232" s="212" t="s">
        <v>153</v>
      </c>
      <c r="AU232" s="212" t="s">
        <v>73</v>
      </c>
      <c r="AY232" s="11" t="s">
        <v>158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1" t="s">
        <v>81</v>
      </c>
      <c r="BK232" s="213">
        <f>ROUND(I232*H232,2)</f>
        <v>0</v>
      </c>
      <c r="BL232" s="11" t="s">
        <v>157</v>
      </c>
      <c r="BM232" s="212" t="s">
        <v>600</v>
      </c>
    </row>
    <row r="233" spans="1:65" s="2" customFormat="1" ht="36" customHeight="1">
      <c r="A233" s="32"/>
      <c r="B233" s="33"/>
      <c r="C233" s="200" t="s">
        <v>601</v>
      </c>
      <c r="D233" s="200" t="s">
        <v>153</v>
      </c>
      <c r="E233" s="201" t="s">
        <v>414</v>
      </c>
      <c r="F233" s="202" t="s">
        <v>415</v>
      </c>
      <c r="G233" s="203" t="s">
        <v>325</v>
      </c>
      <c r="H233" s="204">
        <v>5.8</v>
      </c>
      <c r="I233" s="205"/>
      <c r="J233" s="206">
        <f>ROUND(I233*H233,2)</f>
        <v>0</v>
      </c>
      <c r="K233" s="207"/>
      <c r="L233" s="38"/>
      <c r="M233" s="208" t="s">
        <v>1</v>
      </c>
      <c r="N233" s="209" t="s">
        <v>38</v>
      </c>
      <c r="O233" s="8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12" t="s">
        <v>157</v>
      </c>
      <c r="AT233" s="212" t="s">
        <v>153</v>
      </c>
      <c r="AU233" s="212" t="s">
        <v>73</v>
      </c>
      <c r="AY233" s="11" t="s">
        <v>158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1" t="s">
        <v>81</v>
      </c>
      <c r="BK233" s="213">
        <f>ROUND(I233*H233,2)</f>
        <v>0</v>
      </c>
      <c r="BL233" s="11" t="s">
        <v>157</v>
      </c>
      <c r="BM233" s="212" t="s">
        <v>602</v>
      </c>
    </row>
    <row r="234" spans="1:65" s="2" customFormat="1" ht="24" customHeight="1">
      <c r="A234" s="32"/>
      <c r="B234" s="33"/>
      <c r="C234" s="200" t="s">
        <v>73</v>
      </c>
      <c r="D234" s="200" t="s">
        <v>153</v>
      </c>
      <c r="E234" s="201" t="s">
        <v>603</v>
      </c>
      <c r="F234" s="202" t="s">
        <v>604</v>
      </c>
      <c r="G234" s="203" t="s">
        <v>1</v>
      </c>
      <c r="H234" s="204">
        <v>0</v>
      </c>
      <c r="I234" s="205"/>
      <c r="J234" s="206">
        <f>ROUND(I234*H234,2)</f>
        <v>0</v>
      </c>
      <c r="K234" s="207"/>
      <c r="L234" s="38"/>
      <c r="M234" s="208" t="s">
        <v>1</v>
      </c>
      <c r="N234" s="209" t="s">
        <v>38</v>
      </c>
      <c r="O234" s="8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12" t="s">
        <v>157</v>
      </c>
      <c r="AT234" s="212" t="s">
        <v>153</v>
      </c>
      <c r="AU234" s="212" t="s">
        <v>73</v>
      </c>
      <c r="AY234" s="11" t="s">
        <v>158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1" t="s">
        <v>81</v>
      </c>
      <c r="BK234" s="213">
        <f>ROUND(I234*H234,2)</f>
        <v>0</v>
      </c>
      <c r="BL234" s="11" t="s">
        <v>157</v>
      </c>
      <c r="BM234" s="212" t="s">
        <v>605</v>
      </c>
    </row>
    <row r="235" spans="1:65" s="2" customFormat="1" ht="16.5" customHeight="1">
      <c r="A235" s="32"/>
      <c r="B235" s="33"/>
      <c r="C235" s="200" t="s">
        <v>259</v>
      </c>
      <c r="D235" s="200" t="s">
        <v>153</v>
      </c>
      <c r="E235" s="201" t="s">
        <v>606</v>
      </c>
      <c r="F235" s="202" t="s">
        <v>607</v>
      </c>
      <c r="G235" s="203" t="s">
        <v>156</v>
      </c>
      <c r="H235" s="204">
        <v>1</v>
      </c>
      <c r="I235" s="205"/>
      <c r="J235" s="206">
        <f>ROUND(I235*H235,2)</f>
        <v>0</v>
      </c>
      <c r="K235" s="207"/>
      <c r="L235" s="38"/>
      <c r="M235" s="208" t="s">
        <v>1</v>
      </c>
      <c r="N235" s="209" t="s">
        <v>38</v>
      </c>
      <c r="O235" s="8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2" t="s">
        <v>157</v>
      </c>
      <c r="AT235" s="212" t="s">
        <v>153</v>
      </c>
      <c r="AU235" s="212" t="s">
        <v>73</v>
      </c>
      <c r="AY235" s="11" t="s">
        <v>158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1" t="s">
        <v>81</v>
      </c>
      <c r="BK235" s="213">
        <f>ROUND(I235*H235,2)</f>
        <v>0</v>
      </c>
      <c r="BL235" s="11" t="s">
        <v>157</v>
      </c>
      <c r="BM235" s="212" t="s">
        <v>608</v>
      </c>
    </row>
    <row r="236" spans="1:65" s="2" customFormat="1" ht="16.5" customHeight="1">
      <c r="A236" s="32"/>
      <c r="B236" s="33"/>
      <c r="C236" s="200" t="s">
        <v>609</v>
      </c>
      <c r="D236" s="200" t="s">
        <v>153</v>
      </c>
      <c r="E236" s="201" t="s">
        <v>610</v>
      </c>
      <c r="F236" s="202" t="s">
        <v>611</v>
      </c>
      <c r="G236" s="203" t="s">
        <v>156</v>
      </c>
      <c r="H236" s="204">
        <v>1</v>
      </c>
      <c r="I236" s="205"/>
      <c r="J236" s="206">
        <f>ROUND(I236*H236,2)</f>
        <v>0</v>
      </c>
      <c r="K236" s="207"/>
      <c r="L236" s="38"/>
      <c r="M236" s="208" t="s">
        <v>1</v>
      </c>
      <c r="N236" s="209" t="s">
        <v>38</v>
      </c>
      <c r="O236" s="8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157</v>
      </c>
      <c r="AT236" s="212" t="s">
        <v>153</v>
      </c>
      <c r="AU236" s="212" t="s">
        <v>73</v>
      </c>
      <c r="AY236" s="11" t="s">
        <v>158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1" t="s">
        <v>81</v>
      </c>
      <c r="BK236" s="213">
        <f>ROUND(I236*H236,2)</f>
        <v>0</v>
      </c>
      <c r="BL236" s="11" t="s">
        <v>157</v>
      </c>
      <c r="BM236" s="212" t="s">
        <v>612</v>
      </c>
    </row>
    <row r="237" spans="1:65" s="2" customFormat="1" ht="16.5" customHeight="1">
      <c r="A237" s="32"/>
      <c r="B237" s="33"/>
      <c r="C237" s="219" t="s">
        <v>263</v>
      </c>
      <c r="D237" s="219" t="s">
        <v>368</v>
      </c>
      <c r="E237" s="220" t="s">
        <v>613</v>
      </c>
      <c r="F237" s="221" t="s">
        <v>614</v>
      </c>
      <c r="G237" s="222" t="s">
        <v>156</v>
      </c>
      <c r="H237" s="223">
        <v>1</v>
      </c>
      <c r="I237" s="224"/>
      <c r="J237" s="225">
        <f>ROUND(I237*H237,2)</f>
        <v>0</v>
      </c>
      <c r="K237" s="226"/>
      <c r="L237" s="227"/>
      <c r="M237" s="228" t="s">
        <v>1</v>
      </c>
      <c r="N237" s="229" t="s">
        <v>38</v>
      </c>
      <c r="O237" s="85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12" t="s">
        <v>168</v>
      </c>
      <c r="AT237" s="212" t="s">
        <v>368</v>
      </c>
      <c r="AU237" s="212" t="s">
        <v>73</v>
      </c>
      <c r="AY237" s="11" t="s">
        <v>158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1" t="s">
        <v>81</v>
      </c>
      <c r="BK237" s="213">
        <f>ROUND(I237*H237,2)</f>
        <v>0</v>
      </c>
      <c r="BL237" s="11" t="s">
        <v>157</v>
      </c>
      <c r="BM237" s="212" t="s">
        <v>615</v>
      </c>
    </row>
    <row r="238" spans="1:65" s="2" customFormat="1" ht="24" customHeight="1">
      <c r="A238" s="32"/>
      <c r="B238" s="33"/>
      <c r="C238" s="200" t="s">
        <v>616</v>
      </c>
      <c r="D238" s="200" t="s">
        <v>153</v>
      </c>
      <c r="E238" s="201" t="s">
        <v>617</v>
      </c>
      <c r="F238" s="202" t="s">
        <v>618</v>
      </c>
      <c r="G238" s="203" t="s">
        <v>281</v>
      </c>
      <c r="H238" s="204">
        <v>312.41</v>
      </c>
      <c r="I238" s="205"/>
      <c r="J238" s="206">
        <f>ROUND(I238*H238,2)</f>
        <v>0</v>
      </c>
      <c r="K238" s="207"/>
      <c r="L238" s="38"/>
      <c r="M238" s="208" t="s">
        <v>1</v>
      </c>
      <c r="N238" s="209" t="s">
        <v>38</v>
      </c>
      <c r="O238" s="8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12" t="s">
        <v>157</v>
      </c>
      <c r="AT238" s="212" t="s">
        <v>153</v>
      </c>
      <c r="AU238" s="212" t="s">
        <v>73</v>
      </c>
      <c r="AY238" s="11" t="s">
        <v>158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1" t="s">
        <v>81</v>
      </c>
      <c r="BK238" s="213">
        <f>ROUND(I238*H238,2)</f>
        <v>0</v>
      </c>
      <c r="BL238" s="11" t="s">
        <v>157</v>
      </c>
      <c r="BM238" s="212" t="s">
        <v>619</v>
      </c>
    </row>
    <row r="239" spans="1:65" s="2" customFormat="1" ht="24" customHeight="1">
      <c r="A239" s="32"/>
      <c r="B239" s="33"/>
      <c r="C239" s="200" t="s">
        <v>73</v>
      </c>
      <c r="D239" s="200" t="s">
        <v>153</v>
      </c>
      <c r="E239" s="201" t="s">
        <v>620</v>
      </c>
      <c r="F239" s="202" t="s">
        <v>621</v>
      </c>
      <c r="G239" s="203" t="s">
        <v>1</v>
      </c>
      <c r="H239" s="204">
        <v>0</v>
      </c>
      <c r="I239" s="205"/>
      <c r="J239" s="206">
        <f>ROUND(I239*H239,2)</f>
        <v>0</v>
      </c>
      <c r="K239" s="207"/>
      <c r="L239" s="38"/>
      <c r="M239" s="208" t="s">
        <v>1</v>
      </c>
      <c r="N239" s="209" t="s">
        <v>38</v>
      </c>
      <c r="O239" s="85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12" t="s">
        <v>157</v>
      </c>
      <c r="AT239" s="212" t="s">
        <v>153</v>
      </c>
      <c r="AU239" s="212" t="s">
        <v>73</v>
      </c>
      <c r="AY239" s="11" t="s">
        <v>158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1" t="s">
        <v>81</v>
      </c>
      <c r="BK239" s="213">
        <f>ROUND(I239*H239,2)</f>
        <v>0</v>
      </c>
      <c r="BL239" s="11" t="s">
        <v>157</v>
      </c>
      <c r="BM239" s="212" t="s">
        <v>622</v>
      </c>
    </row>
    <row r="240" spans="1:65" s="2" customFormat="1" ht="24" customHeight="1">
      <c r="A240" s="32"/>
      <c r="B240" s="33"/>
      <c r="C240" s="200" t="s">
        <v>267</v>
      </c>
      <c r="D240" s="200" t="s">
        <v>153</v>
      </c>
      <c r="E240" s="201" t="s">
        <v>623</v>
      </c>
      <c r="F240" s="202" t="s">
        <v>624</v>
      </c>
      <c r="G240" s="203" t="s">
        <v>298</v>
      </c>
      <c r="H240" s="204">
        <v>0.181</v>
      </c>
      <c r="I240" s="205"/>
      <c r="J240" s="206">
        <f>ROUND(I240*H240,2)</f>
        <v>0</v>
      </c>
      <c r="K240" s="207"/>
      <c r="L240" s="38"/>
      <c r="M240" s="208" t="s">
        <v>1</v>
      </c>
      <c r="N240" s="209" t="s">
        <v>38</v>
      </c>
      <c r="O240" s="8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12" t="s">
        <v>157</v>
      </c>
      <c r="AT240" s="212" t="s">
        <v>153</v>
      </c>
      <c r="AU240" s="212" t="s">
        <v>73</v>
      </c>
      <c r="AY240" s="11" t="s">
        <v>158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1" t="s">
        <v>81</v>
      </c>
      <c r="BK240" s="213">
        <f>ROUND(I240*H240,2)</f>
        <v>0</v>
      </c>
      <c r="BL240" s="11" t="s">
        <v>157</v>
      </c>
      <c r="BM240" s="212" t="s">
        <v>625</v>
      </c>
    </row>
    <row r="241" spans="1:65" s="2" customFormat="1" ht="16.5" customHeight="1">
      <c r="A241" s="32"/>
      <c r="B241" s="33"/>
      <c r="C241" s="200" t="s">
        <v>73</v>
      </c>
      <c r="D241" s="200" t="s">
        <v>153</v>
      </c>
      <c r="E241" s="201" t="s">
        <v>626</v>
      </c>
      <c r="F241" s="202" t="s">
        <v>627</v>
      </c>
      <c r="G241" s="203" t="s">
        <v>1</v>
      </c>
      <c r="H241" s="204">
        <v>0</v>
      </c>
      <c r="I241" s="205"/>
      <c r="J241" s="206">
        <f>ROUND(I241*H241,2)</f>
        <v>0</v>
      </c>
      <c r="K241" s="207"/>
      <c r="L241" s="38"/>
      <c r="M241" s="208" t="s">
        <v>1</v>
      </c>
      <c r="N241" s="209" t="s">
        <v>38</v>
      </c>
      <c r="O241" s="8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12" t="s">
        <v>157</v>
      </c>
      <c r="AT241" s="212" t="s">
        <v>153</v>
      </c>
      <c r="AU241" s="212" t="s">
        <v>73</v>
      </c>
      <c r="AY241" s="11" t="s">
        <v>158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1" t="s">
        <v>81</v>
      </c>
      <c r="BK241" s="213">
        <f>ROUND(I241*H241,2)</f>
        <v>0</v>
      </c>
      <c r="BL241" s="11" t="s">
        <v>157</v>
      </c>
      <c r="BM241" s="212" t="s">
        <v>628</v>
      </c>
    </row>
    <row r="242" spans="1:65" s="2" customFormat="1" ht="24" customHeight="1">
      <c r="A242" s="32"/>
      <c r="B242" s="33"/>
      <c r="C242" s="200" t="s">
        <v>629</v>
      </c>
      <c r="D242" s="200" t="s">
        <v>153</v>
      </c>
      <c r="E242" s="201" t="s">
        <v>296</v>
      </c>
      <c r="F242" s="202" t="s">
        <v>297</v>
      </c>
      <c r="G242" s="203" t="s">
        <v>298</v>
      </c>
      <c r="H242" s="204">
        <v>0.5</v>
      </c>
      <c r="I242" s="205"/>
      <c r="J242" s="206">
        <f>ROUND(I242*H242,2)</f>
        <v>0</v>
      </c>
      <c r="K242" s="207"/>
      <c r="L242" s="38"/>
      <c r="M242" s="208" t="s">
        <v>1</v>
      </c>
      <c r="N242" s="209" t="s">
        <v>38</v>
      </c>
      <c r="O242" s="8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12" t="s">
        <v>157</v>
      </c>
      <c r="AT242" s="212" t="s">
        <v>153</v>
      </c>
      <c r="AU242" s="212" t="s">
        <v>73</v>
      </c>
      <c r="AY242" s="11" t="s">
        <v>158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1" t="s">
        <v>81</v>
      </c>
      <c r="BK242" s="213">
        <f>ROUND(I242*H242,2)</f>
        <v>0</v>
      </c>
      <c r="BL242" s="11" t="s">
        <v>157</v>
      </c>
      <c r="BM242" s="212" t="s">
        <v>630</v>
      </c>
    </row>
    <row r="243" spans="1:65" s="2" customFormat="1" ht="16.5" customHeight="1">
      <c r="A243" s="32"/>
      <c r="B243" s="33"/>
      <c r="C243" s="200" t="s">
        <v>73</v>
      </c>
      <c r="D243" s="200" t="s">
        <v>153</v>
      </c>
      <c r="E243" s="201" t="s">
        <v>626</v>
      </c>
      <c r="F243" s="202" t="s">
        <v>627</v>
      </c>
      <c r="G243" s="203" t="s">
        <v>1</v>
      </c>
      <c r="H243" s="204">
        <v>0</v>
      </c>
      <c r="I243" s="205"/>
      <c r="J243" s="206">
        <f>ROUND(I243*H243,2)</f>
        <v>0</v>
      </c>
      <c r="K243" s="207"/>
      <c r="L243" s="38"/>
      <c r="M243" s="208" t="s">
        <v>1</v>
      </c>
      <c r="N243" s="209" t="s">
        <v>38</v>
      </c>
      <c r="O243" s="85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12" t="s">
        <v>157</v>
      </c>
      <c r="AT243" s="212" t="s">
        <v>153</v>
      </c>
      <c r="AU243" s="212" t="s">
        <v>73</v>
      </c>
      <c r="AY243" s="11" t="s">
        <v>158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1" t="s">
        <v>81</v>
      </c>
      <c r="BK243" s="213">
        <f>ROUND(I243*H243,2)</f>
        <v>0</v>
      </c>
      <c r="BL243" s="11" t="s">
        <v>157</v>
      </c>
      <c r="BM243" s="212" t="s">
        <v>631</v>
      </c>
    </row>
    <row r="244" spans="1:65" s="2" customFormat="1" ht="16.5" customHeight="1">
      <c r="A244" s="32"/>
      <c r="B244" s="33"/>
      <c r="C244" s="200" t="s">
        <v>346</v>
      </c>
      <c r="D244" s="200" t="s">
        <v>153</v>
      </c>
      <c r="E244" s="201" t="s">
        <v>632</v>
      </c>
      <c r="F244" s="202" t="s">
        <v>633</v>
      </c>
      <c r="G244" s="203" t="s">
        <v>303</v>
      </c>
      <c r="H244" s="204">
        <v>46.5</v>
      </c>
      <c r="I244" s="205"/>
      <c r="J244" s="206">
        <f>ROUND(I244*H244,2)</f>
        <v>0</v>
      </c>
      <c r="K244" s="207"/>
      <c r="L244" s="38"/>
      <c r="M244" s="208" t="s">
        <v>1</v>
      </c>
      <c r="N244" s="209" t="s">
        <v>38</v>
      </c>
      <c r="O244" s="8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12" t="s">
        <v>157</v>
      </c>
      <c r="AT244" s="212" t="s">
        <v>153</v>
      </c>
      <c r="AU244" s="212" t="s">
        <v>73</v>
      </c>
      <c r="AY244" s="11" t="s">
        <v>158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1" t="s">
        <v>81</v>
      </c>
      <c r="BK244" s="213">
        <f>ROUND(I244*H244,2)</f>
        <v>0</v>
      </c>
      <c r="BL244" s="11" t="s">
        <v>157</v>
      </c>
      <c r="BM244" s="212" t="s">
        <v>634</v>
      </c>
    </row>
    <row r="245" spans="1:65" s="2" customFormat="1" ht="16.5" customHeight="1">
      <c r="A245" s="32"/>
      <c r="B245" s="33"/>
      <c r="C245" s="200" t="s">
        <v>73</v>
      </c>
      <c r="D245" s="200" t="s">
        <v>153</v>
      </c>
      <c r="E245" s="201" t="s">
        <v>635</v>
      </c>
      <c r="F245" s="202" t="s">
        <v>636</v>
      </c>
      <c r="G245" s="203" t="s">
        <v>1</v>
      </c>
      <c r="H245" s="204">
        <v>0</v>
      </c>
      <c r="I245" s="205"/>
      <c r="J245" s="206">
        <f>ROUND(I245*H245,2)</f>
        <v>0</v>
      </c>
      <c r="K245" s="207"/>
      <c r="L245" s="38"/>
      <c r="M245" s="208" t="s">
        <v>1</v>
      </c>
      <c r="N245" s="209" t="s">
        <v>38</v>
      </c>
      <c r="O245" s="85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12" t="s">
        <v>157</v>
      </c>
      <c r="AT245" s="212" t="s">
        <v>153</v>
      </c>
      <c r="AU245" s="212" t="s">
        <v>73</v>
      </c>
      <c r="AY245" s="11" t="s">
        <v>158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1" t="s">
        <v>81</v>
      </c>
      <c r="BK245" s="213">
        <f>ROUND(I245*H245,2)</f>
        <v>0</v>
      </c>
      <c r="BL245" s="11" t="s">
        <v>157</v>
      </c>
      <c r="BM245" s="212" t="s">
        <v>637</v>
      </c>
    </row>
    <row r="246" spans="1:65" s="2" customFormat="1" ht="16.5" customHeight="1">
      <c r="A246" s="32"/>
      <c r="B246" s="33"/>
      <c r="C246" s="200" t="s">
        <v>638</v>
      </c>
      <c r="D246" s="200" t="s">
        <v>153</v>
      </c>
      <c r="E246" s="201" t="s">
        <v>301</v>
      </c>
      <c r="F246" s="202" t="s">
        <v>302</v>
      </c>
      <c r="G246" s="203" t="s">
        <v>303</v>
      </c>
      <c r="H246" s="204">
        <v>69.462</v>
      </c>
      <c r="I246" s="205"/>
      <c r="J246" s="206">
        <f>ROUND(I246*H246,2)</f>
        <v>0</v>
      </c>
      <c r="K246" s="207"/>
      <c r="L246" s="38"/>
      <c r="M246" s="208" t="s">
        <v>1</v>
      </c>
      <c r="N246" s="209" t="s">
        <v>38</v>
      </c>
      <c r="O246" s="85"/>
      <c r="P246" s="210">
        <f>O246*H246</f>
        <v>0</v>
      </c>
      <c r="Q246" s="210">
        <v>0</v>
      </c>
      <c r="R246" s="210">
        <f>Q246*H246</f>
        <v>0</v>
      </c>
      <c r="S246" s="210">
        <v>0</v>
      </c>
      <c r="T246" s="211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12" t="s">
        <v>157</v>
      </c>
      <c r="AT246" s="212" t="s">
        <v>153</v>
      </c>
      <c r="AU246" s="212" t="s">
        <v>73</v>
      </c>
      <c r="AY246" s="11" t="s">
        <v>158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11" t="s">
        <v>81</v>
      </c>
      <c r="BK246" s="213">
        <f>ROUND(I246*H246,2)</f>
        <v>0</v>
      </c>
      <c r="BL246" s="11" t="s">
        <v>157</v>
      </c>
      <c r="BM246" s="212" t="s">
        <v>639</v>
      </c>
    </row>
    <row r="247" spans="1:65" s="2" customFormat="1" ht="16.5" customHeight="1">
      <c r="A247" s="32"/>
      <c r="B247" s="33"/>
      <c r="C247" s="200" t="s">
        <v>73</v>
      </c>
      <c r="D247" s="200" t="s">
        <v>153</v>
      </c>
      <c r="E247" s="201" t="s">
        <v>640</v>
      </c>
      <c r="F247" s="202" t="s">
        <v>641</v>
      </c>
      <c r="G247" s="203" t="s">
        <v>1</v>
      </c>
      <c r="H247" s="204">
        <v>0</v>
      </c>
      <c r="I247" s="205"/>
      <c r="J247" s="206">
        <f>ROUND(I247*H247,2)</f>
        <v>0</v>
      </c>
      <c r="K247" s="207"/>
      <c r="L247" s="38"/>
      <c r="M247" s="208" t="s">
        <v>1</v>
      </c>
      <c r="N247" s="209" t="s">
        <v>38</v>
      </c>
      <c r="O247" s="85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12" t="s">
        <v>157</v>
      </c>
      <c r="AT247" s="212" t="s">
        <v>153</v>
      </c>
      <c r="AU247" s="212" t="s">
        <v>73</v>
      </c>
      <c r="AY247" s="11" t="s">
        <v>158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1" t="s">
        <v>81</v>
      </c>
      <c r="BK247" s="213">
        <f>ROUND(I247*H247,2)</f>
        <v>0</v>
      </c>
      <c r="BL247" s="11" t="s">
        <v>157</v>
      </c>
      <c r="BM247" s="212" t="s">
        <v>642</v>
      </c>
    </row>
    <row r="248" spans="1:65" s="2" customFormat="1" ht="16.5" customHeight="1">
      <c r="A248" s="32"/>
      <c r="B248" s="33"/>
      <c r="C248" s="200" t="s">
        <v>349</v>
      </c>
      <c r="D248" s="200" t="s">
        <v>153</v>
      </c>
      <c r="E248" s="201" t="s">
        <v>643</v>
      </c>
      <c r="F248" s="202" t="s">
        <v>644</v>
      </c>
      <c r="G248" s="203" t="s">
        <v>281</v>
      </c>
      <c r="H248" s="204">
        <v>156.205</v>
      </c>
      <c r="I248" s="205"/>
      <c r="J248" s="206">
        <f>ROUND(I248*H248,2)</f>
        <v>0</v>
      </c>
      <c r="K248" s="207"/>
      <c r="L248" s="38"/>
      <c r="M248" s="208" t="s">
        <v>1</v>
      </c>
      <c r="N248" s="209" t="s">
        <v>38</v>
      </c>
      <c r="O248" s="85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12" t="s">
        <v>157</v>
      </c>
      <c r="AT248" s="212" t="s">
        <v>153</v>
      </c>
      <c r="AU248" s="212" t="s">
        <v>73</v>
      </c>
      <c r="AY248" s="11" t="s">
        <v>158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1" t="s">
        <v>81</v>
      </c>
      <c r="BK248" s="213">
        <f>ROUND(I248*H248,2)</f>
        <v>0</v>
      </c>
      <c r="BL248" s="11" t="s">
        <v>157</v>
      </c>
      <c r="BM248" s="212" t="s">
        <v>645</v>
      </c>
    </row>
    <row r="249" spans="1:65" s="2" customFormat="1" ht="16.5" customHeight="1">
      <c r="A249" s="32"/>
      <c r="B249" s="33"/>
      <c r="C249" s="219" t="s">
        <v>646</v>
      </c>
      <c r="D249" s="219" t="s">
        <v>368</v>
      </c>
      <c r="E249" s="220" t="s">
        <v>369</v>
      </c>
      <c r="F249" s="221" t="s">
        <v>370</v>
      </c>
      <c r="G249" s="222" t="s">
        <v>325</v>
      </c>
      <c r="H249" s="223">
        <v>235.983</v>
      </c>
      <c r="I249" s="224"/>
      <c r="J249" s="225">
        <f>ROUND(I249*H249,2)</f>
        <v>0</v>
      </c>
      <c r="K249" s="226"/>
      <c r="L249" s="227"/>
      <c r="M249" s="228" t="s">
        <v>1</v>
      </c>
      <c r="N249" s="229" t="s">
        <v>38</v>
      </c>
      <c r="O249" s="85"/>
      <c r="P249" s="210">
        <f>O249*H249</f>
        <v>0</v>
      </c>
      <c r="Q249" s="210">
        <v>0</v>
      </c>
      <c r="R249" s="210">
        <f>Q249*H249</f>
        <v>0</v>
      </c>
      <c r="S249" s="210">
        <v>0</v>
      </c>
      <c r="T249" s="211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12" t="s">
        <v>168</v>
      </c>
      <c r="AT249" s="212" t="s">
        <v>368</v>
      </c>
      <c r="AU249" s="212" t="s">
        <v>73</v>
      </c>
      <c r="AY249" s="11" t="s">
        <v>158</v>
      </c>
      <c r="BE249" s="213">
        <f>IF(N249="základní",J249,0)</f>
        <v>0</v>
      </c>
      <c r="BF249" s="213">
        <f>IF(N249="snížená",J249,0)</f>
        <v>0</v>
      </c>
      <c r="BG249" s="213">
        <f>IF(N249="zákl. přenesená",J249,0)</f>
        <v>0</v>
      </c>
      <c r="BH249" s="213">
        <f>IF(N249="sníž. přenesená",J249,0)</f>
        <v>0</v>
      </c>
      <c r="BI249" s="213">
        <f>IF(N249="nulová",J249,0)</f>
        <v>0</v>
      </c>
      <c r="BJ249" s="11" t="s">
        <v>81</v>
      </c>
      <c r="BK249" s="213">
        <f>ROUND(I249*H249,2)</f>
        <v>0</v>
      </c>
      <c r="BL249" s="11" t="s">
        <v>157</v>
      </c>
      <c r="BM249" s="212" t="s">
        <v>647</v>
      </c>
    </row>
    <row r="250" spans="1:65" s="2" customFormat="1" ht="16.5" customHeight="1">
      <c r="A250" s="32"/>
      <c r="B250" s="33"/>
      <c r="C250" s="200" t="s">
        <v>73</v>
      </c>
      <c r="D250" s="200" t="s">
        <v>153</v>
      </c>
      <c r="E250" s="201" t="s">
        <v>648</v>
      </c>
      <c r="F250" s="202" t="s">
        <v>649</v>
      </c>
      <c r="G250" s="203" t="s">
        <v>1</v>
      </c>
      <c r="H250" s="204">
        <v>0</v>
      </c>
      <c r="I250" s="205"/>
      <c r="J250" s="206">
        <f>ROUND(I250*H250,2)</f>
        <v>0</v>
      </c>
      <c r="K250" s="207"/>
      <c r="L250" s="38"/>
      <c r="M250" s="208" t="s">
        <v>1</v>
      </c>
      <c r="N250" s="209" t="s">
        <v>38</v>
      </c>
      <c r="O250" s="85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12" t="s">
        <v>157</v>
      </c>
      <c r="AT250" s="212" t="s">
        <v>153</v>
      </c>
      <c r="AU250" s="212" t="s">
        <v>73</v>
      </c>
      <c r="AY250" s="11" t="s">
        <v>158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1" t="s">
        <v>81</v>
      </c>
      <c r="BK250" s="213">
        <f>ROUND(I250*H250,2)</f>
        <v>0</v>
      </c>
      <c r="BL250" s="11" t="s">
        <v>157</v>
      </c>
      <c r="BM250" s="212" t="s">
        <v>650</v>
      </c>
    </row>
    <row r="251" spans="1:65" s="2" customFormat="1" ht="16.5" customHeight="1">
      <c r="A251" s="32"/>
      <c r="B251" s="33"/>
      <c r="C251" s="219" t="s">
        <v>352</v>
      </c>
      <c r="D251" s="219" t="s">
        <v>368</v>
      </c>
      <c r="E251" s="220" t="s">
        <v>375</v>
      </c>
      <c r="F251" s="221" t="s">
        <v>376</v>
      </c>
      <c r="G251" s="222" t="s">
        <v>325</v>
      </c>
      <c r="H251" s="223">
        <v>23.088</v>
      </c>
      <c r="I251" s="224"/>
      <c r="J251" s="225">
        <f>ROUND(I251*H251,2)</f>
        <v>0</v>
      </c>
      <c r="K251" s="226"/>
      <c r="L251" s="227"/>
      <c r="M251" s="228" t="s">
        <v>1</v>
      </c>
      <c r="N251" s="229" t="s">
        <v>38</v>
      </c>
      <c r="O251" s="85"/>
      <c r="P251" s="210">
        <f>O251*H251</f>
        <v>0</v>
      </c>
      <c r="Q251" s="210">
        <v>0</v>
      </c>
      <c r="R251" s="210">
        <f>Q251*H251</f>
        <v>0</v>
      </c>
      <c r="S251" s="210">
        <v>0</v>
      </c>
      <c r="T251" s="211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12" t="s">
        <v>168</v>
      </c>
      <c r="AT251" s="212" t="s">
        <v>368</v>
      </c>
      <c r="AU251" s="212" t="s">
        <v>73</v>
      </c>
      <c r="AY251" s="11" t="s">
        <v>158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11" t="s">
        <v>81</v>
      </c>
      <c r="BK251" s="213">
        <f>ROUND(I251*H251,2)</f>
        <v>0</v>
      </c>
      <c r="BL251" s="11" t="s">
        <v>157</v>
      </c>
      <c r="BM251" s="212" t="s">
        <v>651</v>
      </c>
    </row>
    <row r="252" spans="1:65" s="2" customFormat="1" ht="16.5" customHeight="1">
      <c r="A252" s="32"/>
      <c r="B252" s="33"/>
      <c r="C252" s="200" t="s">
        <v>73</v>
      </c>
      <c r="D252" s="200" t="s">
        <v>153</v>
      </c>
      <c r="E252" s="201" t="s">
        <v>652</v>
      </c>
      <c r="F252" s="202" t="s">
        <v>653</v>
      </c>
      <c r="G252" s="203" t="s">
        <v>1</v>
      </c>
      <c r="H252" s="204">
        <v>0</v>
      </c>
      <c r="I252" s="205"/>
      <c r="J252" s="206">
        <f>ROUND(I252*H252,2)</f>
        <v>0</v>
      </c>
      <c r="K252" s="207"/>
      <c r="L252" s="38"/>
      <c r="M252" s="208" t="s">
        <v>1</v>
      </c>
      <c r="N252" s="209" t="s">
        <v>38</v>
      </c>
      <c r="O252" s="85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12" t="s">
        <v>157</v>
      </c>
      <c r="AT252" s="212" t="s">
        <v>153</v>
      </c>
      <c r="AU252" s="212" t="s">
        <v>73</v>
      </c>
      <c r="AY252" s="11" t="s">
        <v>158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11" t="s">
        <v>81</v>
      </c>
      <c r="BK252" s="213">
        <f>ROUND(I252*H252,2)</f>
        <v>0</v>
      </c>
      <c r="BL252" s="11" t="s">
        <v>157</v>
      </c>
      <c r="BM252" s="212" t="s">
        <v>654</v>
      </c>
    </row>
    <row r="253" spans="1:65" s="2" customFormat="1" ht="24" customHeight="1">
      <c r="A253" s="32"/>
      <c r="B253" s="33"/>
      <c r="C253" s="200" t="s">
        <v>655</v>
      </c>
      <c r="D253" s="200" t="s">
        <v>153</v>
      </c>
      <c r="E253" s="201" t="s">
        <v>656</v>
      </c>
      <c r="F253" s="202" t="s">
        <v>657</v>
      </c>
      <c r="G253" s="203" t="s">
        <v>325</v>
      </c>
      <c r="H253" s="204">
        <v>259.071</v>
      </c>
      <c r="I253" s="205"/>
      <c r="J253" s="206">
        <f>ROUND(I253*H253,2)</f>
        <v>0</v>
      </c>
      <c r="K253" s="207"/>
      <c r="L253" s="38"/>
      <c r="M253" s="208" t="s">
        <v>1</v>
      </c>
      <c r="N253" s="209" t="s">
        <v>38</v>
      </c>
      <c r="O253" s="85"/>
      <c r="P253" s="210">
        <f>O253*H253</f>
        <v>0</v>
      </c>
      <c r="Q253" s="210">
        <v>0</v>
      </c>
      <c r="R253" s="210">
        <f>Q253*H253</f>
        <v>0</v>
      </c>
      <c r="S253" s="210">
        <v>0</v>
      </c>
      <c r="T253" s="211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12" t="s">
        <v>157</v>
      </c>
      <c r="AT253" s="212" t="s">
        <v>153</v>
      </c>
      <c r="AU253" s="212" t="s">
        <v>73</v>
      </c>
      <c r="AY253" s="11" t="s">
        <v>158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11" t="s">
        <v>81</v>
      </c>
      <c r="BK253" s="213">
        <f>ROUND(I253*H253,2)</f>
        <v>0</v>
      </c>
      <c r="BL253" s="11" t="s">
        <v>157</v>
      </c>
      <c r="BM253" s="212" t="s">
        <v>658</v>
      </c>
    </row>
    <row r="254" spans="1:65" s="2" customFormat="1" ht="24" customHeight="1">
      <c r="A254" s="32"/>
      <c r="B254" s="33"/>
      <c r="C254" s="200" t="s">
        <v>355</v>
      </c>
      <c r="D254" s="200" t="s">
        <v>153</v>
      </c>
      <c r="E254" s="201" t="s">
        <v>365</v>
      </c>
      <c r="F254" s="202" t="s">
        <v>366</v>
      </c>
      <c r="G254" s="203" t="s">
        <v>156</v>
      </c>
      <c r="H254" s="204">
        <v>1</v>
      </c>
      <c r="I254" s="205"/>
      <c r="J254" s="206">
        <f>ROUND(I254*H254,2)</f>
        <v>0</v>
      </c>
      <c r="K254" s="207"/>
      <c r="L254" s="38"/>
      <c r="M254" s="214" t="s">
        <v>1</v>
      </c>
      <c r="N254" s="215" t="s">
        <v>38</v>
      </c>
      <c r="O254" s="216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12" t="s">
        <v>157</v>
      </c>
      <c r="AT254" s="212" t="s">
        <v>153</v>
      </c>
      <c r="AU254" s="212" t="s">
        <v>73</v>
      </c>
      <c r="AY254" s="11" t="s">
        <v>158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11" t="s">
        <v>81</v>
      </c>
      <c r="BK254" s="213">
        <f>ROUND(I254*H254,2)</f>
        <v>0</v>
      </c>
      <c r="BL254" s="11" t="s">
        <v>157</v>
      </c>
      <c r="BM254" s="212" t="s">
        <v>659</v>
      </c>
    </row>
    <row r="255" spans="1:31" s="2" customFormat="1" ht="6.95" customHeight="1">
      <c r="A255" s="32"/>
      <c r="B255" s="60"/>
      <c r="C255" s="61"/>
      <c r="D255" s="61"/>
      <c r="E255" s="61"/>
      <c r="F255" s="61"/>
      <c r="G255" s="61"/>
      <c r="H255" s="61"/>
      <c r="I255" s="177"/>
      <c r="J255" s="61"/>
      <c r="K255" s="61"/>
      <c r="L255" s="38"/>
      <c r="M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</row>
  </sheetData>
  <sheetProtection password="CC35" sheet="1" objects="1" scenarios="1" formatColumns="0" formatRows="0" autoFilter="0"/>
  <autoFilter ref="C115:K254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92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27" customHeight="1">
      <c r="A9" s="32"/>
      <c r="B9" s="38"/>
      <c r="C9" s="32"/>
      <c r="D9" s="32"/>
      <c r="E9" s="139" t="s">
        <v>660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ROUND((SUM(BE116:BE348)),2)</f>
        <v>0</v>
      </c>
      <c r="G33" s="32"/>
      <c r="H33" s="32"/>
      <c r="I33" s="156">
        <v>0.21</v>
      </c>
      <c r="J33" s="155">
        <f>ROUND(((SUM(BE116:BE348))*I33),2)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ROUND((SUM(BF116:BF348)),2)</f>
        <v>0</v>
      </c>
      <c r="G34" s="32"/>
      <c r="H34" s="32"/>
      <c r="I34" s="156">
        <v>0.15</v>
      </c>
      <c r="J34" s="155">
        <f>ROUND(((SUM(BF116:BF348))*I34),2)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ROUND((SUM(BG116:BG348)),2)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ROUND((SUM(BH116:BH348)),2)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ROUND((SUM(BI116:BI348)),2)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27" customHeight="1">
      <c r="A87" s="32"/>
      <c r="B87" s="33"/>
      <c r="C87" s="34"/>
      <c r="D87" s="34"/>
      <c r="E87" s="70" t="str">
        <f>E9</f>
        <v>SO 03 - Oprava železničního svršku v úseku Žamberk - Lukavice v Č. km 83,300 - 86,200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7" customHeight="1">
      <c r="A108" s="32"/>
      <c r="B108" s="33"/>
      <c r="C108" s="34"/>
      <c r="D108" s="34"/>
      <c r="E108" s="70" t="str">
        <f>E9</f>
        <v>SO 03 - Oprava železničního svršku v úseku Žamberk - Lukavice v Č. km 83,300 - 86,200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SUM(P117:P348)</f>
        <v>0</v>
      </c>
      <c r="Q116" s="98"/>
      <c r="R116" s="197">
        <f>SUM(R117:R348)</f>
        <v>0</v>
      </c>
      <c r="S116" s="98"/>
      <c r="T116" s="198">
        <f>SUM(T117:T348)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SUM(BK117:BK348)</f>
        <v>0</v>
      </c>
    </row>
    <row r="117" spans="1:65" s="2" customFormat="1" ht="16.5" customHeight="1">
      <c r="A117" s="32"/>
      <c r="B117" s="33"/>
      <c r="C117" s="200" t="s">
        <v>81</v>
      </c>
      <c r="D117" s="200" t="s">
        <v>153</v>
      </c>
      <c r="E117" s="201" t="s">
        <v>661</v>
      </c>
      <c r="F117" s="202" t="s">
        <v>662</v>
      </c>
      <c r="G117" s="203" t="s">
        <v>156</v>
      </c>
      <c r="H117" s="204">
        <v>634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663</v>
      </c>
      <c r="F118" s="202" t="s">
        <v>664</v>
      </c>
      <c r="G118" s="203" t="s">
        <v>1</v>
      </c>
      <c r="H118" s="204">
        <v>0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24" customHeight="1">
      <c r="A119" s="32"/>
      <c r="B119" s="33"/>
      <c r="C119" s="200" t="s">
        <v>83</v>
      </c>
      <c r="D119" s="200" t="s">
        <v>153</v>
      </c>
      <c r="E119" s="201" t="s">
        <v>623</v>
      </c>
      <c r="F119" s="202" t="s">
        <v>624</v>
      </c>
      <c r="G119" s="203" t="s">
        <v>298</v>
      </c>
      <c r="H119" s="204">
        <v>2.845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24" customHeight="1">
      <c r="A120" s="32"/>
      <c r="B120" s="33"/>
      <c r="C120" s="200" t="s">
        <v>73</v>
      </c>
      <c r="D120" s="200" t="s">
        <v>153</v>
      </c>
      <c r="E120" s="201" t="s">
        <v>665</v>
      </c>
      <c r="F120" s="202" t="s">
        <v>666</v>
      </c>
      <c r="G120" s="203" t="s">
        <v>1</v>
      </c>
      <c r="H120" s="204">
        <v>0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24" customHeight="1">
      <c r="A121" s="32"/>
      <c r="B121" s="33"/>
      <c r="C121" s="200" t="s">
        <v>161</v>
      </c>
      <c r="D121" s="200" t="s">
        <v>153</v>
      </c>
      <c r="E121" s="201" t="s">
        <v>269</v>
      </c>
      <c r="F121" s="202" t="s">
        <v>270</v>
      </c>
      <c r="G121" s="203" t="s">
        <v>156</v>
      </c>
      <c r="H121" s="204">
        <v>4680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24" customHeight="1">
      <c r="A122" s="32"/>
      <c r="B122" s="33"/>
      <c r="C122" s="200" t="s">
        <v>73</v>
      </c>
      <c r="D122" s="200" t="s">
        <v>153</v>
      </c>
      <c r="E122" s="201" t="s">
        <v>667</v>
      </c>
      <c r="F122" s="202" t="s">
        <v>668</v>
      </c>
      <c r="G122" s="203" t="s">
        <v>1</v>
      </c>
      <c r="H122" s="204">
        <v>0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36" customHeight="1">
      <c r="A123" s="32"/>
      <c r="B123" s="33"/>
      <c r="C123" s="200" t="s">
        <v>157</v>
      </c>
      <c r="D123" s="200" t="s">
        <v>153</v>
      </c>
      <c r="E123" s="201" t="s">
        <v>273</v>
      </c>
      <c r="F123" s="202" t="s">
        <v>274</v>
      </c>
      <c r="G123" s="203" t="s">
        <v>156</v>
      </c>
      <c r="H123" s="204">
        <v>179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16.5" customHeight="1">
      <c r="A124" s="32"/>
      <c r="B124" s="33"/>
      <c r="C124" s="200" t="s">
        <v>73</v>
      </c>
      <c r="D124" s="200" t="s">
        <v>153</v>
      </c>
      <c r="E124" s="201" t="s">
        <v>669</v>
      </c>
      <c r="F124" s="202" t="s">
        <v>670</v>
      </c>
      <c r="G124" s="203" t="s">
        <v>1</v>
      </c>
      <c r="H124" s="204">
        <v>0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16.5" customHeight="1">
      <c r="A125" s="32"/>
      <c r="B125" s="33"/>
      <c r="C125" s="200" t="s">
        <v>169</v>
      </c>
      <c r="D125" s="200" t="s">
        <v>153</v>
      </c>
      <c r="E125" s="201" t="s">
        <v>275</v>
      </c>
      <c r="F125" s="202" t="s">
        <v>276</v>
      </c>
      <c r="G125" s="203" t="s">
        <v>156</v>
      </c>
      <c r="H125" s="204">
        <v>228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16.5" customHeight="1">
      <c r="A126" s="32"/>
      <c r="B126" s="33"/>
      <c r="C126" s="200" t="s">
        <v>73</v>
      </c>
      <c r="D126" s="200" t="s">
        <v>153</v>
      </c>
      <c r="E126" s="201" t="s">
        <v>671</v>
      </c>
      <c r="F126" s="202" t="s">
        <v>672</v>
      </c>
      <c r="G126" s="203" t="s">
        <v>1</v>
      </c>
      <c r="H126" s="204">
        <v>0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165</v>
      </c>
      <c r="D127" s="200" t="s">
        <v>153</v>
      </c>
      <c r="E127" s="201" t="s">
        <v>673</v>
      </c>
      <c r="F127" s="202" t="s">
        <v>674</v>
      </c>
      <c r="G127" s="203" t="s">
        <v>281</v>
      </c>
      <c r="H127" s="204">
        <v>55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16.5" customHeight="1">
      <c r="A128" s="32"/>
      <c r="B128" s="33"/>
      <c r="C128" s="200" t="s">
        <v>73</v>
      </c>
      <c r="D128" s="200" t="s">
        <v>153</v>
      </c>
      <c r="E128" s="201" t="s">
        <v>675</v>
      </c>
      <c r="F128" s="202" t="s">
        <v>676</v>
      </c>
      <c r="G128" s="203" t="s">
        <v>1</v>
      </c>
      <c r="H128" s="204">
        <v>0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24" customHeight="1">
      <c r="A129" s="32"/>
      <c r="B129" s="33"/>
      <c r="C129" s="200" t="s">
        <v>177</v>
      </c>
      <c r="D129" s="200" t="s">
        <v>153</v>
      </c>
      <c r="E129" s="201" t="s">
        <v>677</v>
      </c>
      <c r="F129" s="202" t="s">
        <v>678</v>
      </c>
      <c r="G129" s="203" t="s">
        <v>281</v>
      </c>
      <c r="H129" s="204">
        <v>4276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16.5" customHeight="1">
      <c r="A130" s="32"/>
      <c r="B130" s="33"/>
      <c r="C130" s="200" t="s">
        <v>73</v>
      </c>
      <c r="D130" s="200" t="s">
        <v>153</v>
      </c>
      <c r="E130" s="201" t="s">
        <v>679</v>
      </c>
      <c r="F130" s="202" t="s">
        <v>680</v>
      </c>
      <c r="G130" s="203" t="s">
        <v>1</v>
      </c>
      <c r="H130" s="204">
        <v>0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168</v>
      </c>
      <c r="D131" s="200" t="s">
        <v>153</v>
      </c>
      <c r="E131" s="201" t="s">
        <v>681</v>
      </c>
      <c r="F131" s="202" t="s">
        <v>682</v>
      </c>
      <c r="G131" s="203" t="s">
        <v>281</v>
      </c>
      <c r="H131" s="204">
        <v>952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16.5" customHeight="1">
      <c r="A132" s="32"/>
      <c r="B132" s="33"/>
      <c r="C132" s="200" t="s">
        <v>73</v>
      </c>
      <c r="D132" s="200" t="s">
        <v>153</v>
      </c>
      <c r="E132" s="201" t="s">
        <v>683</v>
      </c>
      <c r="F132" s="202" t="s">
        <v>684</v>
      </c>
      <c r="G132" s="203" t="s">
        <v>1</v>
      </c>
      <c r="H132" s="204">
        <v>0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24" customHeight="1">
      <c r="A133" s="32"/>
      <c r="B133" s="33"/>
      <c r="C133" s="200" t="s">
        <v>182</v>
      </c>
      <c r="D133" s="200" t="s">
        <v>153</v>
      </c>
      <c r="E133" s="201" t="s">
        <v>685</v>
      </c>
      <c r="F133" s="202" t="s">
        <v>686</v>
      </c>
      <c r="G133" s="203" t="s">
        <v>298</v>
      </c>
      <c r="H133" s="204">
        <v>0.07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36" customHeight="1">
      <c r="A134" s="32"/>
      <c r="B134" s="33"/>
      <c r="C134" s="200" t="s">
        <v>73</v>
      </c>
      <c r="D134" s="200" t="s">
        <v>153</v>
      </c>
      <c r="E134" s="201" t="s">
        <v>687</v>
      </c>
      <c r="F134" s="202" t="s">
        <v>688</v>
      </c>
      <c r="G134" s="203" t="s">
        <v>1</v>
      </c>
      <c r="H134" s="204">
        <v>0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24" customHeight="1">
      <c r="A135" s="32"/>
      <c r="B135" s="33"/>
      <c r="C135" s="200" t="s">
        <v>172</v>
      </c>
      <c r="D135" s="200" t="s">
        <v>153</v>
      </c>
      <c r="E135" s="201" t="s">
        <v>689</v>
      </c>
      <c r="F135" s="202" t="s">
        <v>690</v>
      </c>
      <c r="G135" s="203" t="s">
        <v>298</v>
      </c>
      <c r="H135" s="204">
        <v>0.07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73</v>
      </c>
      <c r="D136" s="200" t="s">
        <v>153</v>
      </c>
      <c r="E136" s="201" t="s">
        <v>691</v>
      </c>
      <c r="F136" s="202" t="s">
        <v>692</v>
      </c>
      <c r="G136" s="203" t="s">
        <v>1</v>
      </c>
      <c r="H136" s="204">
        <v>0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36" customHeight="1">
      <c r="A137" s="32"/>
      <c r="B137" s="33"/>
      <c r="C137" s="200" t="s">
        <v>187</v>
      </c>
      <c r="D137" s="200" t="s">
        <v>153</v>
      </c>
      <c r="E137" s="201" t="s">
        <v>693</v>
      </c>
      <c r="F137" s="202" t="s">
        <v>694</v>
      </c>
      <c r="G137" s="203" t="s">
        <v>325</v>
      </c>
      <c r="H137" s="204">
        <v>659.7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73</v>
      </c>
      <c r="D138" s="200" t="s">
        <v>153</v>
      </c>
      <c r="E138" s="201" t="s">
        <v>695</v>
      </c>
      <c r="F138" s="202" t="s">
        <v>696</v>
      </c>
      <c r="G138" s="203" t="s">
        <v>1</v>
      </c>
      <c r="H138" s="204">
        <v>0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24" customHeight="1">
      <c r="A139" s="32"/>
      <c r="B139" s="33"/>
      <c r="C139" s="200" t="s">
        <v>176</v>
      </c>
      <c r="D139" s="200" t="s">
        <v>153</v>
      </c>
      <c r="E139" s="201" t="s">
        <v>697</v>
      </c>
      <c r="F139" s="202" t="s">
        <v>698</v>
      </c>
      <c r="G139" s="203" t="s">
        <v>298</v>
      </c>
      <c r="H139" s="204">
        <v>0.07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24" customHeight="1">
      <c r="A140" s="32"/>
      <c r="B140" s="33"/>
      <c r="C140" s="200" t="s">
        <v>192</v>
      </c>
      <c r="D140" s="200" t="s">
        <v>153</v>
      </c>
      <c r="E140" s="201" t="s">
        <v>699</v>
      </c>
      <c r="F140" s="202" t="s">
        <v>700</v>
      </c>
      <c r="G140" s="203" t="s">
        <v>298</v>
      </c>
      <c r="H140" s="204">
        <v>2.805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16.5" customHeight="1">
      <c r="A141" s="32"/>
      <c r="B141" s="33"/>
      <c r="C141" s="200" t="s">
        <v>73</v>
      </c>
      <c r="D141" s="200" t="s">
        <v>153</v>
      </c>
      <c r="E141" s="201" t="s">
        <v>701</v>
      </c>
      <c r="F141" s="202" t="s">
        <v>702</v>
      </c>
      <c r="G141" s="203" t="s">
        <v>1</v>
      </c>
      <c r="H141" s="204">
        <v>0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24" customHeight="1">
      <c r="A142" s="32"/>
      <c r="B142" s="33"/>
      <c r="C142" s="200" t="s">
        <v>178</v>
      </c>
      <c r="D142" s="200" t="s">
        <v>153</v>
      </c>
      <c r="E142" s="201" t="s">
        <v>323</v>
      </c>
      <c r="F142" s="202" t="s">
        <v>324</v>
      </c>
      <c r="G142" s="203" t="s">
        <v>325</v>
      </c>
      <c r="H142" s="204">
        <v>3623.445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24" customHeight="1">
      <c r="A143" s="32"/>
      <c r="B143" s="33"/>
      <c r="C143" s="200" t="s">
        <v>73</v>
      </c>
      <c r="D143" s="200" t="s">
        <v>153</v>
      </c>
      <c r="E143" s="201" t="s">
        <v>703</v>
      </c>
      <c r="F143" s="202" t="s">
        <v>704</v>
      </c>
      <c r="G143" s="203" t="s">
        <v>1</v>
      </c>
      <c r="H143" s="204">
        <v>0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24" customHeight="1">
      <c r="A144" s="32"/>
      <c r="B144" s="33"/>
      <c r="C144" s="200" t="s">
        <v>8</v>
      </c>
      <c r="D144" s="200" t="s">
        <v>153</v>
      </c>
      <c r="E144" s="201" t="s">
        <v>328</v>
      </c>
      <c r="F144" s="202" t="s">
        <v>329</v>
      </c>
      <c r="G144" s="203" t="s">
        <v>312</v>
      </c>
      <c r="H144" s="204">
        <v>250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24" customHeight="1">
      <c r="A145" s="32"/>
      <c r="B145" s="33"/>
      <c r="C145" s="200" t="s">
        <v>181</v>
      </c>
      <c r="D145" s="200" t="s">
        <v>153</v>
      </c>
      <c r="E145" s="201" t="s">
        <v>296</v>
      </c>
      <c r="F145" s="202" t="s">
        <v>297</v>
      </c>
      <c r="G145" s="203" t="s">
        <v>298</v>
      </c>
      <c r="H145" s="204">
        <v>0.45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16.5" customHeight="1">
      <c r="A146" s="32"/>
      <c r="B146" s="33"/>
      <c r="C146" s="200" t="s">
        <v>73</v>
      </c>
      <c r="D146" s="200" t="s">
        <v>153</v>
      </c>
      <c r="E146" s="201" t="s">
        <v>626</v>
      </c>
      <c r="F146" s="202" t="s">
        <v>627</v>
      </c>
      <c r="G146" s="203" t="s">
        <v>1</v>
      </c>
      <c r="H146" s="204">
        <v>0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24" customHeight="1">
      <c r="A147" s="32"/>
      <c r="B147" s="33"/>
      <c r="C147" s="200" t="s">
        <v>203</v>
      </c>
      <c r="D147" s="200" t="s">
        <v>153</v>
      </c>
      <c r="E147" s="201" t="s">
        <v>705</v>
      </c>
      <c r="F147" s="202" t="s">
        <v>706</v>
      </c>
      <c r="G147" s="203" t="s">
        <v>298</v>
      </c>
      <c r="H147" s="204">
        <v>3.255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16.5" customHeight="1">
      <c r="A148" s="32"/>
      <c r="B148" s="33"/>
      <c r="C148" s="200" t="s">
        <v>73</v>
      </c>
      <c r="D148" s="200" t="s">
        <v>153</v>
      </c>
      <c r="E148" s="201" t="s">
        <v>707</v>
      </c>
      <c r="F148" s="202" t="s">
        <v>708</v>
      </c>
      <c r="G148" s="203" t="s">
        <v>1</v>
      </c>
      <c r="H148" s="204">
        <v>0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24" customHeight="1">
      <c r="A149" s="32"/>
      <c r="B149" s="33"/>
      <c r="C149" s="200" t="s">
        <v>183</v>
      </c>
      <c r="D149" s="200" t="s">
        <v>153</v>
      </c>
      <c r="E149" s="201" t="s">
        <v>709</v>
      </c>
      <c r="F149" s="202" t="s">
        <v>710</v>
      </c>
      <c r="G149" s="203" t="s">
        <v>281</v>
      </c>
      <c r="H149" s="204">
        <v>1130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73</v>
      </c>
      <c r="D150" s="200" t="s">
        <v>153</v>
      </c>
      <c r="E150" s="201" t="s">
        <v>626</v>
      </c>
      <c r="F150" s="202" t="s">
        <v>627</v>
      </c>
      <c r="G150" s="203" t="s">
        <v>1</v>
      </c>
      <c r="H150" s="204">
        <v>0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16.5" customHeight="1">
      <c r="A151" s="32"/>
      <c r="B151" s="33"/>
      <c r="C151" s="200" t="s">
        <v>206</v>
      </c>
      <c r="D151" s="200" t="s">
        <v>153</v>
      </c>
      <c r="E151" s="201" t="s">
        <v>301</v>
      </c>
      <c r="F151" s="202" t="s">
        <v>302</v>
      </c>
      <c r="G151" s="203" t="s">
        <v>303</v>
      </c>
      <c r="H151" s="204">
        <v>2225.125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24" customHeight="1">
      <c r="A152" s="32"/>
      <c r="B152" s="33"/>
      <c r="C152" s="200" t="s">
        <v>73</v>
      </c>
      <c r="D152" s="200" t="s">
        <v>153</v>
      </c>
      <c r="E152" s="201" t="s">
        <v>711</v>
      </c>
      <c r="F152" s="202" t="s">
        <v>712</v>
      </c>
      <c r="G152" s="203" t="s">
        <v>1</v>
      </c>
      <c r="H152" s="204">
        <v>0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24" customHeight="1">
      <c r="A153" s="32"/>
      <c r="B153" s="33"/>
      <c r="C153" s="200" t="s">
        <v>186</v>
      </c>
      <c r="D153" s="200" t="s">
        <v>153</v>
      </c>
      <c r="E153" s="201" t="s">
        <v>284</v>
      </c>
      <c r="F153" s="202" t="s">
        <v>285</v>
      </c>
      <c r="G153" s="203" t="s">
        <v>156</v>
      </c>
      <c r="H153" s="204">
        <v>114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24" customHeight="1">
      <c r="A154" s="32"/>
      <c r="B154" s="33"/>
      <c r="C154" s="200" t="s">
        <v>73</v>
      </c>
      <c r="D154" s="200" t="s">
        <v>153</v>
      </c>
      <c r="E154" s="201" t="s">
        <v>713</v>
      </c>
      <c r="F154" s="202" t="s">
        <v>714</v>
      </c>
      <c r="G154" s="203" t="s">
        <v>1</v>
      </c>
      <c r="H154" s="204">
        <v>0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24" customHeight="1">
      <c r="A155" s="32"/>
      <c r="B155" s="33"/>
      <c r="C155" s="200" t="s">
        <v>7</v>
      </c>
      <c r="D155" s="200" t="s">
        <v>153</v>
      </c>
      <c r="E155" s="201" t="s">
        <v>288</v>
      </c>
      <c r="F155" s="202" t="s">
        <v>289</v>
      </c>
      <c r="G155" s="203" t="s">
        <v>156</v>
      </c>
      <c r="H155" s="204">
        <v>14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36" customHeight="1">
      <c r="A156" s="32"/>
      <c r="B156" s="33"/>
      <c r="C156" s="200" t="s">
        <v>190</v>
      </c>
      <c r="D156" s="200" t="s">
        <v>153</v>
      </c>
      <c r="E156" s="201" t="s">
        <v>290</v>
      </c>
      <c r="F156" s="202" t="s">
        <v>291</v>
      </c>
      <c r="G156" s="203" t="s">
        <v>281</v>
      </c>
      <c r="H156" s="204">
        <v>5876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16.5" customHeight="1">
      <c r="A157" s="32"/>
      <c r="B157" s="33"/>
      <c r="C157" s="200" t="s">
        <v>73</v>
      </c>
      <c r="D157" s="200" t="s">
        <v>153</v>
      </c>
      <c r="E157" s="201" t="s">
        <v>715</v>
      </c>
      <c r="F157" s="202" t="s">
        <v>716</v>
      </c>
      <c r="G157" s="203" t="s">
        <v>1</v>
      </c>
      <c r="H157" s="204">
        <v>0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36" customHeight="1">
      <c r="A158" s="32"/>
      <c r="B158" s="33"/>
      <c r="C158" s="200" t="s">
        <v>213</v>
      </c>
      <c r="D158" s="200" t="s">
        <v>153</v>
      </c>
      <c r="E158" s="201" t="s">
        <v>294</v>
      </c>
      <c r="F158" s="202" t="s">
        <v>295</v>
      </c>
      <c r="G158" s="203" t="s">
        <v>281</v>
      </c>
      <c r="H158" s="204">
        <v>5876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16.5" customHeight="1">
      <c r="A159" s="32"/>
      <c r="B159" s="33"/>
      <c r="C159" s="200" t="s">
        <v>73</v>
      </c>
      <c r="D159" s="200" t="s">
        <v>153</v>
      </c>
      <c r="E159" s="201" t="s">
        <v>715</v>
      </c>
      <c r="F159" s="202" t="s">
        <v>716</v>
      </c>
      <c r="G159" s="203" t="s">
        <v>1</v>
      </c>
      <c r="H159" s="204">
        <v>0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24" customHeight="1">
      <c r="A160" s="32"/>
      <c r="B160" s="33"/>
      <c r="C160" s="200" t="s">
        <v>191</v>
      </c>
      <c r="D160" s="200" t="s">
        <v>153</v>
      </c>
      <c r="E160" s="201" t="s">
        <v>717</v>
      </c>
      <c r="F160" s="202" t="s">
        <v>718</v>
      </c>
      <c r="G160" s="203" t="s">
        <v>298</v>
      </c>
      <c r="H160" s="204">
        <v>2.805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24" customHeight="1">
      <c r="A161" s="32"/>
      <c r="B161" s="33"/>
      <c r="C161" s="200" t="s">
        <v>220</v>
      </c>
      <c r="D161" s="200" t="s">
        <v>153</v>
      </c>
      <c r="E161" s="201" t="s">
        <v>719</v>
      </c>
      <c r="F161" s="202" t="s">
        <v>720</v>
      </c>
      <c r="G161" s="203" t="s">
        <v>281</v>
      </c>
      <c r="H161" s="204">
        <v>4100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16.5" customHeight="1">
      <c r="A162" s="32"/>
      <c r="B162" s="33"/>
      <c r="C162" s="200" t="s">
        <v>73</v>
      </c>
      <c r="D162" s="200" t="s">
        <v>153</v>
      </c>
      <c r="E162" s="201" t="s">
        <v>721</v>
      </c>
      <c r="F162" s="202" t="s">
        <v>722</v>
      </c>
      <c r="G162" s="203" t="s">
        <v>1</v>
      </c>
      <c r="H162" s="204">
        <v>0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16.5" customHeight="1">
      <c r="A163" s="32"/>
      <c r="B163" s="33"/>
      <c r="C163" s="200" t="s">
        <v>193</v>
      </c>
      <c r="D163" s="200" t="s">
        <v>153</v>
      </c>
      <c r="E163" s="201" t="s">
        <v>334</v>
      </c>
      <c r="F163" s="202" t="s">
        <v>335</v>
      </c>
      <c r="G163" s="203" t="s">
        <v>156</v>
      </c>
      <c r="H163" s="204">
        <v>4032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00" t="s">
        <v>73</v>
      </c>
      <c r="D164" s="200" t="s">
        <v>153</v>
      </c>
      <c r="E164" s="201" t="s">
        <v>723</v>
      </c>
      <c r="F164" s="202" t="s">
        <v>724</v>
      </c>
      <c r="G164" s="203" t="s">
        <v>1</v>
      </c>
      <c r="H164" s="204">
        <v>0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16.5" customHeight="1">
      <c r="A165" s="32"/>
      <c r="B165" s="33"/>
      <c r="C165" s="200" t="s">
        <v>227</v>
      </c>
      <c r="D165" s="200" t="s">
        <v>153</v>
      </c>
      <c r="E165" s="201" t="s">
        <v>725</v>
      </c>
      <c r="F165" s="202" t="s">
        <v>726</v>
      </c>
      <c r="G165" s="203" t="s">
        <v>156</v>
      </c>
      <c r="H165" s="204">
        <v>689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16.5" customHeight="1">
      <c r="A166" s="32"/>
      <c r="B166" s="33"/>
      <c r="C166" s="200" t="s">
        <v>73</v>
      </c>
      <c r="D166" s="200" t="s">
        <v>153</v>
      </c>
      <c r="E166" s="201" t="s">
        <v>727</v>
      </c>
      <c r="F166" s="202" t="s">
        <v>728</v>
      </c>
      <c r="G166" s="203" t="s">
        <v>1</v>
      </c>
      <c r="H166" s="204">
        <v>0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16.5" customHeight="1">
      <c r="A167" s="32"/>
      <c r="B167" s="33"/>
      <c r="C167" s="200" t="s">
        <v>196</v>
      </c>
      <c r="D167" s="200" t="s">
        <v>153</v>
      </c>
      <c r="E167" s="201" t="s">
        <v>338</v>
      </c>
      <c r="F167" s="202" t="s">
        <v>339</v>
      </c>
      <c r="G167" s="203" t="s">
        <v>325</v>
      </c>
      <c r="H167" s="204">
        <v>94.42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16.5" customHeight="1">
      <c r="A168" s="32"/>
      <c r="B168" s="33"/>
      <c r="C168" s="200" t="s">
        <v>73</v>
      </c>
      <c r="D168" s="200" t="s">
        <v>153</v>
      </c>
      <c r="E168" s="201" t="s">
        <v>729</v>
      </c>
      <c r="F168" s="202" t="s">
        <v>730</v>
      </c>
      <c r="G168" s="203" t="s">
        <v>1</v>
      </c>
      <c r="H168" s="204">
        <v>0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16.5" customHeight="1">
      <c r="A169" s="32"/>
      <c r="B169" s="33"/>
      <c r="C169" s="200" t="s">
        <v>234</v>
      </c>
      <c r="D169" s="200" t="s">
        <v>153</v>
      </c>
      <c r="E169" s="201" t="s">
        <v>342</v>
      </c>
      <c r="F169" s="202" t="s">
        <v>343</v>
      </c>
      <c r="G169" s="203" t="s">
        <v>325</v>
      </c>
      <c r="H169" s="204">
        <v>508.59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16.5" customHeight="1">
      <c r="A170" s="32"/>
      <c r="B170" s="33"/>
      <c r="C170" s="200" t="s">
        <v>73</v>
      </c>
      <c r="D170" s="200" t="s">
        <v>153</v>
      </c>
      <c r="E170" s="201" t="s">
        <v>731</v>
      </c>
      <c r="F170" s="202" t="s">
        <v>732</v>
      </c>
      <c r="G170" s="203" t="s">
        <v>1</v>
      </c>
      <c r="H170" s="204">
        <v>0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00" t="s">
        <v>199</v>
      </c>
      <c r="D171" s="200" t="s">
        <v>153</v>
      </c>
      <c r="E171" s="201" t="s">
        <v>733</v>
      </c>
      <c r="F171" s="202" t="s">
        <v>734</v>
      </c>
      <c r="G171" s="203" t="s">
        <v>325</v>
      </c>
      <c r="H171" s="204">
        <v>2174.067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00" t="s">
        <v>73</v>
      </c>
      <c r="D172" s="200" t="s">
        <v>153</v>
      </c>
      <c r="E172" s="201" t="s">
        <v>735</v>
      </c>
      <c r="F172" s="202" t="s">
        <v>736</v>
      </c>
      <c r="G172" s="203" t="s">
        <v>1</v>
      </c>
      <c r="H172" s="204">
        <v>0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24" customHeight="1">
      <c r="A173" s="32"/>
      <c r="B173" s="33"/>
      <c r="C173" s="200" t="s">
        <v>241</v>
      </c>
      <c r="D173" s="200" t="s">
        <v>153</v>
      </c>
      <c r="E173" s="201" t="s">
        <v>323</v>
      </c>
      <c r="F173" s="202" t="s">
        <v>324</v>
      </c>
      <c r="G173" s="203" t="s">
        <v>325</v>
      </c>
      <c r="H173" s="204">
        <v>2174.067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16.5" customHeight="1">
      <c r="A174" s="32"/>
      <c r="B174" s="33"/>
      <c r="C174" s="200" t="s">
        <v>202</v>
      </c>
      <c r="D174" s="200" t="s">
        <v>153</v>
      </c>
      <c r="E174" s="201" t="s">
        <v>737</v>
      </c>
      <c r="F174" s="202" t="s">
        <v>738</v>
      </c>
      <c r="G174" s="203" t="s">
        <v>325</v>
      </c>
      <c r="H174" s="204">
        <v>2174.067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24" customHeight="1">
      <c r="A175" s="32"/>
      <c r="B175" s="33"/>
      <c r="C175" s="200" t="s">
        <v>249</v>
      </c>
      <c r="D175" s="200" t="s">
        <v>153</v>
      </c>
      <c r="E175" s="201" t="s">
        <v>347</v>
      </c>
      <c r="F175" s="202" t="s">
        <v>348</v>
      </c>
      <c r="G175" s="203" t="s">
        <v>325</v>
      </c>
      <c r="H175" s="204">
        <v>243.336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36" customHeight="1">
      <c r="A176" s="32"/>
      <c r="B176" s="33"/>
      <c r="C176" s="200" t="s">
        <v>204</v>
      </c>
      <c r="D176" s="200" t="s">
        <v>153</v>
      </c>
      <c r="E176" s="201" t="s">
        <v>350</v>
      </c>
      <c r="F176" s="202" t="s">
        <v>351</v>
      </c>
      <c r="G176" s="203" t="s">
        <v>325</v>
      </c>
      <c r="H176" s="204">
        <v>243.336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16.5" customHeight="1">
      <c r="A177" s="32"/>
      <c r="B177" s="33"/>
      <c r="C177" s="200" t="s">
        <v>256</v>
      </c>
      <c r="D177" s="200" t="s">
        <v>153</v>
      </c>
      <c r="E177" s="201" t="s">
        <v>353</v>
      </c>
      <c r="F177" s="202" t="s">
        <v>354</v>
      </c>
      <c r="G177" s="203" t="s">
        <v>325</v>
      </c>
      <c r="H177" s="204">
        <v>241.92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16.5" customHeight="1">
      <c r="A178" s="32"/>
      <c r="B178" s="33"/>
      <c r="C178" s="200" t="s">
        <v>73</v>
      </c>
      <c r="D178" s="200" t="s">
        <v>153</v>
      </c>
      <c r="E178" s="201" t="s">
        <v>739</v>
      </c>
      <c r="F178" s="202" t="s">
        <v>740</v>
      </c>
      <c r="G178" s="203" t="s">
        <v>1</v>
      </c>
      <c r="H178" s="204">
        <v>0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16.5" customHeight="1">
      <c r="A179" s="32"/>
      <c r="B179" s="33"/>
      <c r="C179" s="200" t="s">
        <v>205</v>
      </c>
      <c r="D179" s="200" t="s">
        <v>153</v>
      </c>
      <c r="E179" s="201" t="s">
        <v>356</v>
      </c>
      <c r="F179" s="202" t="s">
        <v>357</v>
      </c>
      <c r="G179" s="203" t="s">
        <v>325</v>
      </c>
      <c r="H179" s="204">
        <v>1.416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16.5" customHeight="1">
      <c r="A180" s="32"/>
      <c r="B180" s="33"/>
      <c r="C180" s="200" t="s">
        <v>73</v>
      </c>
      <c r="D180" s="200" t="s">
        <v>153</v>
      </c>
      <c r="E180" s="201" t="s">
        <v>741</v>
      </c>
      <c r="F180" s="202" t="s">
        <v>742</v>
      </c>
      <c r="G180" s="203" t="s">
        <v>1</v>
      </c>
      <c r="H180" s="204">
        <v>0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16.5" customHeight="1">
      <c r="A181" s="32"/>
      <c r="B181" s="33"/>
      <c r="C181" s="200" t="s">
        <v>264</v>
      </c>
      <c r="D181" s="200" t="s">
        <v>153</v>
      </c>
      <c r="E181" s="201" t="s">
        <v>661</v>
      </c>
      <c r="F181" s="202" t="s">
        <v>662</v>
      </c>
      <c r="G181" s="203" t="s">
        <v>156</v>
      </c>
      <c r="H181" s="204">
        <v>25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24" customHeight="1">
      <c r="A182" s="32"/>
      <c r="B182" s="33"/>
      <c r="C182" s="200" t="s">
        <v>207</v>
      </c>
      <c r="D182" s="200" t="s">
        <v>153</v>
      </c>
      <c r="E182" s="201" t="s">
        <v>743</v>
      </c>
      <c r="F182" s="202" t="s">
        <v>744</v>
      </c>
      <c r="G182" s="203" t="s">
        <v>298</v>
      </c>
      <c r="H182" s="204">
        <v>0.045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16.5" customHeight="1">
      <c r="A183" s="32"/>
      <c r="B183" s="33"/>
      <c r="C183" s="200" t="s">
        <v>73</v>
      </c>
      <c r="D183" s="200" t="s">
        <v>153</v>
      </c>
      <c r="E183" s="201" t="s">
        <v>626</v>
      </c>
      <c r="F183" s="202" t="s">
        <v>627</v>
      </c>
      <c r="G183" s="203" t="s">
        <v>1</v>
      </c>
      <c r="H183" s="204">
        <v>0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24" customHeight="1">
      <c r="A184" s="32"/>
      <c r="B184" s="33"/>
      <c r="C184" s="200" t="s">
        <v>506</v>
      </c>
      <c r="D184" s="200" t="s">
        <v>153</v>
      </c>
      <c r="E184" s="201" t="s">
        <v>745</v>
      </c>
      <c r="F184" s="202" t="s">
        <v>746</v>
      </c>
      <c r="G184" s="203" t="s">
        <v>298</v>
      </c>
      <c r="H184" s="204">
        <v>0.045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24" customHeight="1">
      <c r="A185" s="32"/>
      <c r="B185" s="33"/>
      <c r="C185" s="200" t="s">
        <v>208</v>
      </c>
      <c r="D185" s="200" t="s">
        <v>153</v>
      </c>
      <c r="E185" s="201" t="s">
        <v>323</v>
      </c>
      <c r="F185" s="202" t="s">
        <v>324</v>
      </c>
      <c r="G185" s="203" t="s">
        <v>325</v>
      </c>
      <c r="H185" s="204">
        <v>180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16.5" customHeight="1">
      <c r="A186" s="32"/>
      <c r="B186" s="33"/>
      <c r="C186" s="200" t="s">
        <v>73</v>
      </c>
      <c r="D186" s="200" t="s">
        <v>153</v>
      </c>
      <c r="E186" s="201" t="s">
        <v>747</v>
      </c>
      <c r="F186" s="202" t="s">
        <v>748</v>
      </c>
      <c r="G186" s="203" t="s">
        <v>1</v>
      </c>
      <c r="H186" s="204">
        <v>0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16.5" customHeight="1">
      <c r="A187" s="32"/>
      <c r="B187" s="33"/>
      <c r="C187" s="200" t="s">
        <v>514</v>
      </c>
      <c r="D187" s="200" t="s">
        <v>153</v>
      </c>
      <c r="E187" s="201" t="s">
        <v>733</v>
      </c>
      <c r="F187" s="202" t="s">
        <v>734</v>
      </c>
      <c r="G187" s="203" t="s">
        <v>325</v>
      </c>
      <c r="H187" s="204">
        <v>180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24" customHeight="1">
      <c r="A188" s="32"/>
      <c r="B188" s="33"/>
      <c r="C188" s="200" t="s">
        <v>209</v>
      </c>
      <c r="D188" s="200" t="s">
        <v>153</v>
      </c>
      <c r="E188" s="201" t="s">
        <v>656</v>
      </c>
      <c r="F188" s="202" t="s">
        <v>657</v>
      </c>
      <c r="G188" s="203" t="s">
        <v>325</v>
      </c>
      <c r="H188" s="204">
        <v>180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16.5" customHeight="1">
      <c r="A189" s="32"/>
      <c r="B189" s="33"/>
      <c r="C189" s="200" t="s">
        <v>523</v>
      </c>
      <c r="D189" s="200" t="s">
        <v>153</v>
      </c>
      <c r="E189" s="201" t="s">
        <v>737</v>
      </c>
      <c r="F189" s="202" t="s">
        <v>738</v>
      </c>
      <c r="G189" s="203" t="s">
        <v>325</v>
      </c>
      <c r="H189" s="204">
        <v>180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24" customHeight="1">
      <c r="A190" s="32"/>
      <c r="B190" s="33"/>
      <c r="C190" s="200" t="s">
        <v>212</v>
      </c>
      <c r="D190" s="200" t="s">
        <v>153</v>
      </c>
      <c r="E190" s="201" t="s">
        <v>749</v>
      </c>
      <c r="F190" s="202" t="s">
        <v>750</v>
      </c>
      <c r="G190" s="203" t="s">
        <v>298</v>
      </c>
      <c r="H190" s="204">
        <v>0.045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24" customHeight="1">
      <c r="A191" s="32"/>
      <c r="B191" s="33"/>
      <c r="C191" s="200" t="s">
        <v>530</v>
      </c>
      <c r="D191" s="200" t="s">
        <v>153</v>
      </c>
      <c r="E191" s="201" t="s">
        <v>751</v>
      </c>
      <c r="F191" s="202" t="s">
        <v>752</v>
      </c>
      <c r="G191" s="203" t="s">
        <v>753</v>
      </c>
      <c r="H191" s="204">
        <v>4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16.5" customHeight="1">
      <c r="A192" s="32"/>
      <c r="B192" s="33"/>
      <c r="C192" s="200" t="s">
        <v>216</v>
      </c>
      <c r="D192" s="200" t="s">
        <v>153</v>
      </c>
      <c r="E192" s="201" t="s">
        <v>301</v>
      </c>
      <c r="F192" s="202" t="s">
        <v>302</v>
      </c>
      <c r="G192" s="203" t="s">
        <v>303</v>
      </c>
      <c r="H192" s="204">
        <v>100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16.5" customHeight="1">
      <c r="A193" s="32"/>
      <c r="B193" s="33"/>
      <c r="C193" s="200" t="s">
        <v>73</v>
      </c>
      <c r="D193" s="200" t="s">
        <v>153</v>
      </c>
      <c r="E193" s="201" t="s">
        <v>754</v>
      </c>
      <c r="F193" s="202" t="s">
        <v>755</v>
      </c>
      <c r="G193" s="203" t="s">
        <v>1</v>
      </c>
      <c r="H193" s="204">
        <v>0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16.5" customHeight="1">
      <c r="A194" s="32"/>
      <c r="B194" s="33"/>
      <c r="C194" s="200" t="s">
        <v>539</v>
      </c>
      <c r="D194" s="200" t="s">
        <v>153</v>
      </c>
      <c r="E194" s="201" t="s">
        <v>306</v>
      </c>
      <c r="F194" s="202" t="s">
        <v>307</v>
      </c>
      <c r="G194" s="203" t="s">
        <v>156</v>
      </c>
      <c r="H194" s="204">
        <v>25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16.5" customHeight="1">
      <c r="A195" s="32"/>
      <c r="B195" s="33"/>
      <c r="C195" s="200" t="s">
        <v>73</v>
      </c>
      <c r="D195" s="200" t="s">
        <v>153</v>
      </c>
      <c r="E195" s="201" t="s">
        <v>626</v>
      </c>
      <c r="F195" s="202" t="s">
        <v>627</v>
      </c>
      <c r="G195" s="203" t="s">
        <v>1</v>
      </c>
      <c r="H195" s="204">
        <v>0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24" customHeight="1">
      <c r="A196" s="32"/>
      <c r="B196" s="33"/>
      <c r="C196" s="200" t="s">
        <v>219</v>
      </c>
      <c r="D196" s="200" t="s">
        <v>153</v>
      </c>
      <c r="E196" s="201" t="s">
        <v>756</v>
      </c>
      <c r="F196" s="202" t="s">
        <v>757</v>
      </c>
      <c r="G196" s="203" t="s">
        <v>156</v>
      </c>
      <c r="H196" s="204">
        <v>60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24" customHeight="1">
      <c r="A197" s="32"/>
      <c r="B197" s="33"/>
      <c r="C197" s="200" t="s">
        <v>550</v>
      </c>
      <c r="D197" s="200" t="s">
        <v>153</v>
      </c>
      <c r="E197" s="201" t="s">
        <v>758</v>
      </c>
      <c r="F197" s="202" t="s">
        <v>759</v>
      </c>
      <c r="G197" s="203" t="s">
        <v>156</v>
      </c>
      <c r="H197" s="204">
        <v>77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16.5" customHeight="1">
      <c r="A198" s="32"/>
      <c r="B198" s="33"/>
      <c r="C198" s="200" t="s">
        <v>223</v>
      </c>
      <c r="D198" s="200" t="s">
        <v>153</v>
      </c>
      <c r="E198" s="201" t="s">
        <v>760</v>
      </c>
      <c r="F198" s="202" t="s">
        <v>761</v>
      </c>
      <c r="G198" s="203" t="s">
        <v>156</v>
      </c>
      <c r="H198" s="204">
        <v>3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16.5" customHeight="1">
      <c r="A199" s="32"/>
      <c r="B199" s="33"/>
      <c r="C199" s="200" t="s">
        <v>557</v>
      </c>
      <c r="D199" s="200" t="s">
        <v>153</v>
      </c>
      <c r="E199" s="201" t="s">
        <v>762</v>
      </c>
      <c r="F199" s="202" t="s">
        <v>763</v>
      </c>
      <c r="G199" s="203" t="s">
        <v>156</v>
      </c>
      <c r="H199" s="204">
        <v>30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16.5" customHeight="1">
      <c r="A200" s="32"/>
      <c r="B200" s="33"/>
      <c r="C200" s="200" t="s">
        <v>226</v>
      </c>
      <c r="D200" s="200" t="s">
        <v>153</v>
      </c>
      <c r="E200" s="201" t="s">
        <v>764</v>
      </c>
      <c r="F200" s="202" t="s">
        <v>765</v>
      </c>
      <c r="G200" s="203" t="s">
        <v>156</v>
      </c>
      <c r="H200" s="204">
        <v>3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16.5" customHeight="1">
      <c r="A201" s="32"/>
      <c r="B201" s="33"/>
      <c r="C201" s="200" t="s">
        <v>564</v>
      </c>
      <c r="D201" s="200" t="s">
        <v>153</v>
      </c>
      <c r="E201" s="201" t="s">
        <v>766</v>
      </c>
      <c r="F201" s="202" t="s">
        <v>767</v>
      </c>
      <c r="G201" s="203" t="s">
        <v>156</v>
      </c>
      <c r="H201" s="204">
        <v>30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16.5" customHeight="1">
      <c r="A202" s="32"/>
      <c r="B202" s="33"/>
      <c r="C202" s="200" t="s">
        <v>230</v>
      </c>
      <c r="D202" s="200" t="s">
        <v>153</v>
      </c>
      <c r="E202" s="201" t="s">
        <v>768</v>
      </c>
      <c r="F202" s="202" t="s">
        <v>769</v>
      </c>
      <c r="G202" s="203" t="s">
        <v>156</v>
      </c>
      <c r="H202" s="204">
        <v>3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16.5" customHeight="1">
      <c r="A203" s="32"/>
      <c r="B203" s="33"/>
      <c r="C203" s="200" t="s">
        <v>570</v>
      </c>
      <c r="D203" s="200" t="s">
        <v>153</v>
      </c>
      <c r="E203" s="201" t="s">
        <v>770</v>
      </c>
      <c r="F203" s="202" t="s">
        <v>771</v>
      </c>
      <c r="G203" s="203" t="s">
        <v>156</v>
      </c>
      <c r="H203" s="204">
        <v>30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24" customHeight="1">
      <c r="A204" s="32"/>
      <c r="B204" s="33"/>
      <c r="C204" s="200" t="s">
        <v>233</v>
      </c>
      <c r="D204" s="200" t="s">
        <v>153</v>
      </c>
      <c r="E204" s="201" t="s">
        <v>772</v>
      </c>
      <c r="F204" s="202" t="s">
        <v>773</v>
      </c>
      <c r="G204" s="203" t="s">
        <v>156</v>
      </c>
      <c r="H204" s="204">
        <v>3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24" customHeight="1">
      <c r="A205" s="32"/>
      <c r="B205" s="33"/>
      <c r="C205" s="200" t="s">
        <v>573</v>
      </c>
      <c r="D205" s="200" t="s">
        <v>153</v>
      </c>
      <c r="E205" s="201" t="s">
        <v>774</v>
      </c>
      <c r="F205" s="202" t="s">
        <v>775</v>
      </c>
      <c r="G205" s="203" t="s">
        <v>156</v>
      </c>
      <c r="H205" s="204">
        <v>7</v>
      </c>
      <c r="I205" s="205"/>
      <c r="J205" s="206">
        <f>ROUND(I205*H205,2)</f>
        <v>0</v>
      </c>
      <c r="K205" s="207"/>
      <c r="L205" s="38"/>
      <c r="M205" s="208" t="s">
        <v>1</v>
      </c>
      <c r="N205" s="209" t="s">
        <v>38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65" s="2" customFormat="1" ht="24" customHeight="1">
      <c r="A206" s="32"/>
      <c r="B206" s="33"/>
      <c r="C206" s="200" t="s">
        <v>237</v>
      </c>
      <c r="D206" s="200" t="s">
        <v>153</v>
      </c>
      <c r="E206" s="201" t="s">
        <v>776</v>
      </c>
      <c r="F206" s="202" t="s">
        <v>777</v>
      </c>
      <c r="G206" s="203" t="s">
        <v>156</v>
      </c>
      <c r="H206" s="204">
        <v>3</v>
      </c>
      <c r="I206" s="205"/>
      <c r="J206" s="206">
        <f>ROUND(I206*H206,2)</f>
        <v>0</v>
      </c>
      <c r="K206" s="207"/>
      <c r="L206" s="38"/>
      <c r="M206" s="208" t="s">
        <v>1</v>
      </c>
      <c r="N206" s="209" t="s">
        <v>38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157</v>
      </c>
      <c r="AT206" s="212" t="s">
        <v>153</v>
      </c>
      <c r="AU206" s="212" t="s">
        <v>73</v>
      </c>
      <c r="AY206" s="11" t="s">
        <v>158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1" t="s">
        <v>81</v>
      </c>
      <c r="BK206" s="213">
        <f>ROUND(I206*H206,2)</f>
        <v>0</v>
      </c>
      <c r="BL206" s="11" t="s">
        <v>157</v>
      </c>
      <c r="BM206" s="212" t="s">
        <v>565</v>
      </c>
    </row>
    <row r="207" spans="1:65" s="2" customFormat="1" ht="24" customHeight="1">
      <c r="A207" s="32"/>
      <c r="B207" s="33"/>
      <c r="C207" s="200" t="s">
        <v>576</v>
      </c>
      <c r="D207" s="200" t="s">
        <v>153</v>
      </c>
      <c r="E207" s="201" t="s">
        <v>778</v>
      </c>
      <c r="F207" s="202" t="s">
        <v>779</v>
      </c>
      <c r="G207" s="203" t="s">
        <v>156</v>
      </c>
      <c r="H207" s="204">
        <v>2</v>
      </c>
      <c r="I207" s="205"/>
      <c r="J207" s="206">
        <f>ROUND(I207*H207,2)</f>
        <v>0</v>
      </c>
      <c r="K207" s="207"/>
      <c r="L207" s="38"/>
      <c r="M207" s="208" t="s">
        <v>1</v>
      </c>
      <c r="N207" s="209" t="s">
        <v>38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157</v>
      </c>
      <c r="AT207" s="212" t="s">
        <v>153</v>
      </c>
      <c r="AU207" s="212" t="s">
        <v>73</v>
      </c>
      <c r="AY207" s="11" t="s">
        <v>158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81</v>
      </c>
      <c r="BK207" s="213">
        <f>ROUND(I207*H207,2)</f>
        <v>0</v>
      </c>
      <c r="BL207" s="11" t="s">
        <v>157</v>
      </c>
      <c r="BM207" s="212" t="s">
        <v>566</v>
      </c>
    </row>
    <row r="208" spans="1:65" s="2" customFormat="1" ht="24" customHeight="1">
      <c r="A208" s="32"/>
      <c r="B208" s="33"/>
      <c r="C208" s="200" t="s">
        <v>240</v>
      </c>
      <c r="D208" s="200" t="s">
        <v>153</v>
      </c>
      <c r="E208" s="201" t="s">
        <v>780</v>
      </c>
      <c r="F208" s="202" t="s">
        <v>781</v>
      </c>
      <c r="G208" s="203" t="s">
        <v>156</v>
      </c>
      <c r="H208" s="204">
        <v>6</v>
      </c>
      <c r="I208" s="205"/>
      <c r="J208" s="206">
        <f>ROUND(I208*H208,2)</f>
        <v>0</v>
      </c>
      <c r="K208" s="207"/>
      <c r="L208" s="38"/>
      <c r="M208" s="208" t="s">
        <v>1</v>
      </c>
      <c r="N208" s="209" t="s">
        <v>38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157</v>
      </c>
      <c r="AT208" s="212" t="s">
        <v>153</v>
      </c>
      <c r="AU208" s="212" t="s">
        <v>73</v>
      </c>
      <c r="AY208" s="11" t="s">
        <v>158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1" t="s">
        <v>81</v>
      </c>
      <c r="BK208" s="213">
        <f>ROUND(I208*H208,2)</f>
        <v>0</v>
      </c>
      <c r="BL208" s="11" t="s">
        <v>157</v>
      </c>
      <c r="BM208" s="212" t="s">
        <v>569</v>
      </c>
    </row>
    <row r="209" spans="1:65" s="2" customFormat="1" ht="16.5" customHeight="1">
      <c r="A209" s="32"/>
      <c r="B209" s="33"/>
      <c r="C209" s="200" t="s">
        <v>581</v>
      </c>
      <c r="D209" s="200" t="s">
        <v>153</v>
      </c>
      <c r="E209" s="201" t="s">
        <v>782</v>
      </c>
      <c r="F209" s="202" t="s">
        <v>783</v>
      </c>
      <c r="G209" s="203" t="s">
        <v>156</v>
      </c>
      <c r="H209" s="204">
        <v>2</v>
      </c>
      <c r="I209" s="205"/>
      <c r="J209" s="206">
        <f>ROUND(I209*H209,2)</f>
        <v>0</v>
      </c>
      <c r="K209" s="207"/>
      <c r="L209" s="38"/>
      <c r="M209" s="208" t="s">
        <v>1</v>
      </c>
      <c r="N209" s="209" t="s">
        <v>38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2" t="s">
        <v>157</v>
      </c>
      <c r="AT209" s="212" t="s">
        <v>153</v>
      </c>
      <c r="AU209" s="212" t="s">
        <v>73</v>
      </c>
      <c r="AY209" s="11" t="s">
        <v>158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81</v>
      </c>
      <c r="BK209" s="213">
        <f>ROUND(I209*H209,2)</f>
        <v>0</v>
      </c>
      <c r="BL209" s="11" t="s">
        <v>157</v>
      </c>
      <c r="BM209" s="212" t="s">
        <v>571</v>
      </c>
    </row>
    <row r="210" spans="1:65" s="2" customFormat="1" ht="24" customHeight="1">
      <c r="A210" s="32"/>
      <c r="B210" s="33"/>
      <c r="C210" s="200" t="s">
        <v>244</v>
      </c>
      <c r="D210" s="200" t="s">
        <v>153</v>
      </c>
      <c r="E210" s="201" t="s">
        <v>784</v>
      </c>
      <c r="F210" s="202" t="s">
        <v>785</v>
      </c>
      <c r="G210" s="203" t="s">
        <v>156</v>
      </c>
      <c r="H210" s="204">
        <v>7</v>
      </c>
      <c r="I210" s="205"/>
      <c r="J210" s="206">
        <f>ROUND(I210*H210,2)</f>
        <v>0</v>
      </c>
      <c r="K210" s="207"/>
      <c r="L210" s="38"/>
      <c r="M210" s="208" t="s">
        <v>1</v>
      </c>
      <c r="N210" s="209" t="s">
        <v>38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157</v>
      </c>
      <c r="AT210" s="212" t="s">
        <v>153</v>
      </c>
      <c r="AU210" s="212" t="s">
        <v>73</v>
      </c>
      <c r="AY210" s="11" t="s">
        <v>158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1" t="s">
        <v>81</v>
      </c>
      <c r="BK210" s="213">
        <f>ROUND(I210*H210,2)</f>
        <v>0</v>
      </c>
      <c r="BL210" s="11" t="s">
        <v>157</v>
      </c>
      <c r="BM210" s="212" t="s">
        <v>572</v>
      </c>
    </row>
    <row r="211" spans="1:65" s="2" customFormat="1" ht="16.5" customHeight="1">
      <c r="A211" s="32"/>
      <c r="B211" s="33"/>
      <c r="C211" s="200" t="s">
        <v>586</v>
      </c>
      <c r="D211" s="200" t="s">
        <v>153</v>
      </c>
      <c r="E211" s="201" t="s">
        <v>786</v>
      </c>
      <c r="F211" s="202" t="s">
        <v>787</v>
      </c>
      <c r="G211" s="203" t="s">
        <v>156</v>
      </c>
      <c r="H211" s="204">
        <v>4</v>
      </c>
      <c r="I211" s="205"/>
      <c r="J211" s="206">
        <f>ROUND(I211*H211,2)</f>
        <v>0</v>
      </c>
      <c r="K211" s="207"/>
      <c r="L211" s="38"/>
      <c r="M211" s="208" t="s">
        <v>1</v>
      </c>
      <c r="N211" s="209" t="s">
        <v>38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157</v>
      </c>
      <c r="AT211" s="212" t="s">
        <v>153</v>
      </c>
      <c r="AU211" s="212" t="s">
        <v>73</v>
      </c>
      <c r="AY211" s="11" t="s">
        <v>158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81</v>
      </c>
      <c r="BK211" s="213">
        <f>ROUND(I211*H211,2)</f>
        <v>0</v>
      </c>
      <c r="BL211" s="11" t="s">
        <v>157</v>
      </c>
      <c r="BM211" s="212" t="s">
        <v>574</v>
      </c>
    </row>
    <row r="212" spans="1:65" s="2" customFormat="1" ht="16.5" customHeight="1">
      <c r="A212" s="32"/>
      <c r="B212" s="33"/>
      <c r="C212" s="219" t="s">
        <v>248</v>
      </c>
      <c r="D212" s="219" t="s">
        <v>368</v>
      </c>
      <c r="E212" s="220" t="s">
        <v>788</v>
      </c>
      <c r="F212" s="221" t="s">
        <v>789</v>
      </c>
      <c r="G212" s="222" t="s">
        <v>156</v>
      </c>
      <c r="H212" s="223">
        <v>2</v>
      </c>
      <c r="I212" s="224"/>
      <c r="J212" s="225">
        <f>ROUND(I212*H212,2)</f>
        <v>0</v>
      </c>
      <c r="K212" s="226"/>
      <c r="L212" s="227"/>
      <c r="M212" s="228" t="s">
        <v>1</v>
      </c>
      <c r="N212" s="229" t="s">
        <v>38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168</v>
      </c>
      <c r="AT212" s="212" t="s">
        <v>368</v>
      </c>
      <c r="AU212" s="212" t="s">
        <v>73</v>
      </c>
      <c r="AY212" s="11" t="s">
        <v>158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1" t="s">
        <v>81</v>
      </c>
      <c r="BK212" s="213">
        <f>ROUND(I212*H212,2)</f>
        <v>0</v>
      </c>
      <c r="BL212" s="11" t="s">
        <v>157</v>
      </c>
      <c r="BM212" s="212" t="s">
        <v>575</v>
      </c>
    </row>
    <row r="213" spans="1:65" s="2" customFormat="1" ht="16.5" customHeight="1">
      <c r="A213" s="32"/>
      <c r="B213" s="33"/>
      <c r="C213" s="219" t="s">
        <v>591</v>
      </c>
      <c r="D213" s="219" t="s">
        <v>368</v>
      </c>
      <c r="E213" s="220" t="s">
        <v>790</v>
      </c>
      <c r="F213" s="221" t="s">
        <v>791</v>
      </c>
      <c r="G213" s="222" t="s">
        <v>156</v>
      </c>
      <c r="H213" s="223">
        <v>6</v>
      </c>
      <c r="I213" s="224"/>
      <c r="J213" s="225">
        <f>ROUND(I213*H213,2)</f>
        <v>0</v>
      </c>
      <c r="K213" s="226"/>
      <c r="L213" s="227"/>
      <c r="M213" s="228" t="s">
        <v>1</v>
      </c>
      <c r="N213" s="229" t="s">
        <v>38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168</v>
      </c>
      <c r="AT213" s="212" t="s">
        <v>368</v>
      </c>
      <c r="AU213" s="212" t="s">
        <v>73</v>
      </c>
      <c r="AY213" s="11" t="s">
        <v>158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81</v>
      </c>
      <c r="BK213" s="213">
        <f>ROUND(I213*H213,2)</f>
        <v>0</v>
      </c>
      <c r="BL213" s="11" t="s">
        <v>157</v>
      </c>
      <c r="BM213" s="212" t="s">
        <v>577</v>
      </c>
    </row>
    <row r="214" spans="1:65" s="2" customFormat="1" ht="16.5" customHeight="1">
      <c r="A214" s="32"/>
      <c r="B214" s="33"/>
      <c r="C214" s="219" t="s">
        <v>252</v>
      </c>
      <c r="D214" s="219" t="s">
        <v>368</v>
      </c>
      <c r="E214" s="220" t="s">
        <v>792</v>
      </c>
      <c r="F214" s="221" t="s">
        <v>793</v>
      </c>
      <c r="G214" s="222" t="s">
        <v>281</v>
      </c>
      <c r="H214" s="223">
        <v>18</v>
      </c>
      <c r="I214" s="224"/>
      <c r="J214" s="225">
        <f>ROUND(I214*H214,2)</f>
        <v>0</v>
      </c>
      <c r="K214" s="226"/>
      <c r="L214" s="227"/>
      <c r="M214" s="228" t="s">
        <v>1</v>
      </c>
      <c r="N214" s="229" t="s">
        <v>38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2" t="s">
        <v>168</v>
      </c>
      <c r="AT214" s="212" t="s">
        <v>368</v>
      </c>
      <c r="AU214" s="212" t="s">
        <v>73</v>
      </c>
      <c r="AY214" s="11" t="s">
        <v>158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1" t="s">
        <v>81</v>
      </c>
      <c r="BK214" s="213">
        <f>ROUND(I214*H214,2)</f>
        <v>0</v>
      </c>
      <c r="BL214" s="11" t="s">
        <v>157</v>
      </c>
      <c r="BM214" s="212" t="s">
        <v>578</v>
      </c>
    </row>
    <row r="215" spans="1:65" s="2" customFormat="1" ht="16.5" customHeight="1">
      <c r="A215" s="32"/>
      <c r="B215" s="33"/>
      <c r="C215" s="219" t="s">
        <v>596</v>
      </c>
      <c r="D215" s="219" t="s">
        <v>368</v>
      </c>
      <c r="E215" s="220" t="s">
        <v>794</v>
      </c>
      <c r="F215" s="221" t="s">
        <v>795</v>
      </c>
      <c r="G215" s="222" t="s">
        <v>156</v>
      </c>
      <c r="H215" s="223">
        <v>8</v>
      </c>
      <c r="I215" s="224"/>
      <c r="J215" s="225">
        <f>ROUND(I215*H215,2)</f>
        <v>0</v>
      </c>
      <c r="K215" s="226"/>
      <c r="L215" s="227"/>
      <c r="M215" s="228" t="s">
        <v>1</v>
      </c>
      <c r="N215" s="229" t="s">
        <v>38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168</v>
      </c>
      <c r="AT215" s="212" t="s">
        <v>368</v>
      </c>
      <c r="AU215" s="212" t="s">
        <v>73</v>
      </c>
      <c r="AY215" s="11" t="s">
        <v>158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81</v>
      </c>
      <c r="BK215" s="213">
        <f>ROUND(I215*H215,2)</f>
        <v>0</v>
      </c>
      <c r="BL215" s="11" t="s">
        <v>157</v>
      </c>
      <c r="BM215" s="212" t="s">
        <v>579</v>
      </c>
    </row>
    <row r="216" spans="1:65" s="2" customFormat="1" ht="16.5" customHeight="1">
      <c r="A216" s="32"/>
      <c r="B216" s="33"/>
      <c r="C216" s="219" t="s">
        <v>255</v>
      </c>
      <c r="D216" s="219" t="s">
        <v>368</v>
      </c>
      <c r="E216" s="220" t="s">
        <v>796</v>
      </c>
      <c r="F216" s="221" t="s">
        <v>797</v>
      </c>
      <c r="G216" s="222" t="s">
        <v>156</v>
      </c>
      <c r="H216" s="223">
        <v>6</v>
      </c>
      <c r="I216" s="224"/>
      <c r="J216" s="225">
        <f>ROUND(I216*H216,2)</f>
        <v>0</v>
      </c>
      <c r="K216" s="226"/>
      <c r="L216" s="227"/>
      <c r="M216" s="228" t="s">
        <v>1</v>
      </c>
      <c r="N216" s="229" t="s">
        <v>38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168</v>
      </c>
      <c r="AT216" s="212" t="s">
        <v>368</v>
      </c>
      <c r="AU216" s="212" t="s">
        <v>73</v>
      </c>
      <c r="AY216" s="11" t="s">
        <v>158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1" t="s">
        <v>81</v>
      </c>
      <c r="BK216" s="213">
        <f>ROUND(I216*H216,2)</f>
        <v>0</v>
      </c>
      <c r="BL216" s="11" t="s">
        <v>157</v>
      </c>
      <c r="BM216" s="212" t="s">
        <v>580</v>
      </c>
    </row>
    <row r="217" spans="1:65" s="2" customFormat="1" ht="16.5" customHeight="1">
      <c r="A217" s="32"/>
      <c r="B217" s="33"/>
      <c r="C217" s="219" t="s">
        <v>601</v>
      </c>
      <c r="D217" s="219" t="s">
        <v>368</v>
      </c>
      <c r="E217" s="220" t="s">
        <v>798</v>
      </c>
      <c r="F217" s="221" t="s">
        <v>799</v>
      </c>
      <c r="G217" s="222" t="s">
        <v>156</v>
      </c>
      <c r="H217" s="223">
        <v>6</v>
      </c>
      <c r="I217" s="224"/>
      <c r="J217" s="225">
        <f>ROUND(I217*H217,2)</f>
        <v>0</v>
      </c>
      <c r="K217" s="226"/>
      <c r="L217" s="227"/>
      <c r="M217" s="228" t="s">
        <v>1</v>
      </c>
      <c r="N217" s="229" t="s">
        <v>38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168</v>
      </c>
      <c r="AT217" s="212" t="s">
        <v>368</v>
      </c>
      <c r="AU217" s="212" t="s">
        <v>73</v>
      </c>
      <c r="AY217" s="11" t="s">
        <v>158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81</v>
      </c>
      <c r="BK217" s="213">
        <f>ROUND(I217*H217,2)</f>
        <v>0</v>
      </c>
      <c r="BL217" s="11" t="s">
        <v>157</v>
      </c>
      <c r="BM217" s="212" t="s">
        <v>582</v>
      </c>
    </row>
    <row r="218" spans="1:65" s="2" customFormat="1" ht="16.5" customHeight="1">
      <c r="A218" s="32"/>
      <c r="B218" s="33"/>
      <c r="C218" s="219" t="s">
        <v>259</v>
      </c>
      <c r="D218" s="219" t="s">
        <v>368</v>
      </c>
      <c r="E218" s="220" t="s">
        <v>800</v>
      </c>
      <c r="F218" s="221" t="s">
        <v>801</v>
      </c>
      <c r="G218" s="222" t="s">
        <v>156</v>
      </c>
      <c r="H218" s="223">
        <v>6</v>
      </c>
      <c r="I218" s="224"/>
      <c r="J218" s="225">
        <f>ROUND(I218*H218,2)</f>
        <v>0</v>
      </c>
      <c r="K218" s="226"/>
      <c r="L218" s="227"/>
      <c r="M218" s="228" t="s">
        <v>1</v>
      </c>
      <c r="N218" s="229" t="s">
        <v>38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168</v>
      </c>
      <c r="AT218" s="212" t="s">
        <v>368</v>
      </c>
      <c r="AU218" s="212" t="s">
        <v>73</v>
      </c>
      <c r="AY218" s="11" t="s">
        <v>158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" t="s">
        <v>81</v>
      </c>
      <c r="BK218" s="213">
        <f>ROUND(I218*H218,2)</f>
        <v>0</v>
      </c>
      <c r="BL218" s="11" t="s">
        <v>157</v>
      </c>
      <c r="BM218" s="212" t="s">
        <v>583</v>
      </c>
    </row>
    <row r="219" spans="1:65" s="2" customFormat="1" ht="36" customHeight="1">
      <c r="A219" s="32"/>
      <c r="B219" s="33"/>
      <c r="C219" s="200" t="s">
        <v>609</v>
      </c>
      <c r="D219" s="200" t="s">
        <v>153</v>
      </c>
      <c r="E219" s="201" t="s">
        <v>414</v>
      </c>
      <c r="F219" s="202" t="s">
        <v>415</v>
      </c>
      <c r="G219" s="203" t="s">
        <v>325</v>
      </c>
      <c r="H219" s="204">
        <v>0.9</v>
      </c>
      <c r="I219" s="205"/>
      <c r="J219" s="206">
        <f>ROUND(I219*H219,2)</f>
        <v>0</v>
      </c>
      <c r="K219" s="207"/>
      <c r="L219" s="38"/>
      <c r="M219" s="208" t="s">
        <v>1</v>
      </c>
      <c r="N219" s="209" t="s">
        <v>38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157</v>
      </c>
      <c r="AT219" s="212" t="s">
        <v>153</v>
      </c>
      <c r="AU219" s="212" t="s">
        <v>73</v>
      </c>
      <c r="AY219" s="11" t="s">
        <v>158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81</v>
      </c>
      <c r="BK219" s="213">
        <f>ROUND(I219*H219,2)</f>
        <v>0</v>
      </c>
      <c r="BL219" s="11" t="s">
        <v>157</v>
      </c>
      <c r="BM219" s="212" t="s">
        <v>584</v>
      </c>
    </row>
    <row r="220" spans="1:65" s="2" customFormat="1" ht="16.5" customHeight="1">
      <c r="A220" s="32"/>
      <c r="B220" s="33"/>
      <c r="C220" s="219" t="s">
        <v>263</v>
      </c>
      <c r="D220" s="219" t="s">
        <v>368</v>
      </c>
      <c r="E220" s="220" t="s">
        <v>369</v>
      </c>
      <c r="F220" s="221" t="s">
        <v>370</v>
      </c>
      <c r="G220" s="222" t="s">
        <v>325</v>
      </c>
      <c r="H220" s="223">
        <v>4731.629</v>
      </c>
      <c r="I220" s="224"/>
      <c r="J220" s="225">
        <f>ROUND(I220*H220,2)</f>
        <v>0</v>
      </c>
      <c r="K220" s="226"/>
      <c r="L220" s="227"/>
      <c r="M220" s="228" t="s">
        <v>1</v>
      </c>
      <c r="N220" s="229" t="s">
        <v>38</v>
      </c>
      <c r="O220" s="8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168</v>
      </c>
      <c r="AT220" s="212" t="s">
        <v>368</v>
      </c>
      <c r="AU220" s="212" t="s">
        <v>73</v>
      </c>
      <c r="AY220" s="11" t="s">
        <v>158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1" t="s">
        <v>81</v>
      </c>
      <c r="BK220" s="213">
        <f>ROUND(I220*H220,2)</f>
        <v>0</v>
      </c>
      <c r="BL220" s="11" t="s">
        <v>157</v>
      </c>
      <c r="BM220" s="212" t="s">
        <v>585</v>
      </c>
    </row>
    <row r="221" spans="1:65" s="2" customFormat="1" ht="16.5" customHeight="1">
      <c r="A221" s="32"/>
      <c r="B221" s="33"/>
      <c r="C221" s="200" t="s">
        <v>73</v>
      </c>
      <c r="D221" s="200" t="s">
        <v>153</v>
      </c>
      <c r="E221" s="201" t="s">
        <v>802</v>
      </c>
      <c r="F221" s="202" t="s">
        <v>803</v>
      </c>
      <c r="G221" s="203" t="s">
        <v>1</v>
      </c>
      <c r="H221" s="204">
        <v>0</v>
      </c>
      <c r="I221" s="205"/>
      <c r="J221" s="206">
        <f>ROUND(I221*H221,2)</f>
        <v>0</v>
      </c>
      <c r="K221" s="207"/>
      <c r="L221" s="38"/>
      <c r="M221" s="208" t="s">
        <v>1</v>
      </c>
      <c r="N221" s="209" t="s">
        <v>38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2" t="s">
        <v>157</v>
      </c>
      <c r="AT221" s="212" t="s">
        <v>153</v>
      </c>
      <c r="AU221" s="212" t="s">
        <v>73</v>
      </c>
      <c r="AY221" s="11" t="s">
        <v>158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1" t="s">
        <v>81</v>
      </c>
      <c r="BK221" s="213">
        <f>ROUND(I221*H221,2)</f>
        <v>0</v>
      </c>
      <c r="BL221" s="11" t="s">
        <v>157</v>
      </c>
      <c r="BM221" s="212" t="s">
        <v>587</v>
      </c>
    </row>
    <row r="222" spans="1:65" s="2" customFormat="1" ht="36" customHeight="1">
      <c r="A222" s="32"/>
      <c r="B222" s="33"/>
      <c r="C222" s="200" t="s">
        <v>616</v>
      </c>
      <c r="D222" s="200" t="s">
        <v>153</v>
      </c>
      <c r="E222" s="201" t="s">
        <v>804</v>
      </c>
      <c r="F222" s="202" t="s">
        <v>805</v>
      </c>
      <c r="G222" s="203" t="s">
        <v>325</v>
      </c>
      <c r="H222" s="204">
        <v>4731.629</v>
      </c>
      <c r="I222" s="205"/>
      <c r="J222" s="206">
        <f>ROUND(I222*H222,2)</f>
        <v>0</v>
      </c>
      <c r="K222" s="207"/>
      <c r="L222" s="38"/>
      <c r="M222" s="208" t="s">
        <v>1</v>
      </c>
      <c r="N222" s="209" t="s">
        <v>38</v>
      </c>
      <c r="O222" s="85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157</v>
      </c>
      <c r="AT222" s="212" t="s">
        <v>153</v>
      </c>
      <c r="AU222" s="212" t="s">
        <v>73</v>
      </c>
      <c r="AY222" s="11" t="s">
        <v>158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1" t="s">
        <v>81</v>
      </c>
      <c r="BK222" s="213">
        <f>ROUND(I222*H222,2)</f>
        <v>0</v>
      </c>
      <c r="BL222" s="11" t="s">
        <v>157</v>
      </c>
      <c r="BM222" s="212" t="s">
        <v>588</v>
      </c>
    </row>
    <row r="223" spans="1:65" s="2" customFormat="1" ht="16.5" customHeight="1">
      <c r="A223" s="32"/>
      <c r="B223" s="33"/>
      <c r="C223" s="219" t="s">
        <v>267</v>
      </c>
      <c r="D223" s="219" t="s">
        <v>368</v>
      </c>
      <c r="E223" s="220" t="s">
        <v>806</v>
      </c>
      <c r="F223" s="221" t="s">
        <v>807</v>
      </c>
      <c r="G223" s="222" t="s">
        <v>156</v>
      </c>
      <c r="H223" s="223">
        <v>77</v>
      </c>
      <c r="I223" s="224"/>
      <c r="J223" s="225">
        <f>ROUND(I223*H223,2)</f>
        <v>0</v>
      </c>
      <c r="K223" s="226"/>
      <c r="L223" s="227"/>
      <c r="M223" s="228" t="s">
        <v>1</v>
      </c>
      <c r="N223" s="229" t="s">
        <v>38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2" t="s">
        <v>168</v>
      </c>
      <c r="AT223" s="212" t="s">
        <v>368</v>
      </c>
      <c r="AU223" s="212" t="s">
        <v>73</v>
      </c>
      <c r="AY223" s="11" t="s">
        <v>158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1" t="s">
        <v>81</v>
      </c>
      <c r="BK223" s="213">
        <f>ROUND(I223*H223,2)</f>
        <v>0</v>
      </c>
      <c r="BL223" s="11" t="s">
        <v>157</v>
      </c>
      <c r="BM223" s="212" t="s">
        <v>589</v>
      </c>
    </row>
    <row r="224" spans="1:65" s="2" customFormat="1" ht="16.5" customHeight="1">
      <c r="A224" s="32"/>
      <c r="B224" s="33"/>
      <c r="C224" s="219" t="s">
        <v>629</v>
      </c>
      <c r="D224" s="219" t="s">
        <v>368</v>
      </c>
      <c r="E224" s="220" t="s">
        <v>613</v>
      </c>
      <c r="F224" s="221" t="s">
        <v>614</v>
      </c>
      <c r="G224" s="222" t="s">
        <v>156</v>
      </c>
      <c r="H224" s="223">
        <v>77</v>
      </c>
      <c r="I224" s="224"/>
      <c r="J224" s="225">
        <f>ROUND(I224*H224,2)</f>
        <v>0</v>
      </c>
      <c r="K224" s="226"/>
      <c r="L224" s="227"/>
      <c r="M224" s="228" t="s">
        <v>1</v>
      </c>
      <c r="N224" s="229" t="s">
        <v>38</v>
      </c>
      <c r="O224" s="8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12" t="s">
        <v>168</v>
      </c>
      <c r="AT224" s="212" t="s">
        <v>368</v>
      </c>
      <c r="AU224" s="212" t="s">
        <v>73</v>
      </c>
      <c r="AY224" s="11" t="s">
        <v>158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1" t="s">
        <v>81</v>
      </c>
      <c r="BK224" s="213">
        <f>ROUND(I224*H224,2)</f>
        <v>0</v>
      </c>
      <c r="BL224" s="11" t="s">
        <v>157</v>
      </c>
      <c r="BM224" s="212" t="s">
        <v>590</v>
      </c>
    </row>
    <row r="225" spans="1:65" s="2" customFormat="1" ht="24" customHeight="1">
      <c r="A225" s="32"/>
      <c r="B225" s="33"/>
      <c r="C225" s="200" t="s">
        <v>346</v>
      </c>
      <c r="D225" s="200" t="s">
        <v>153</v>
      </c>
      <c r="E225" s="201" t="s">
        <v>381</v>
      </c>
      <c r="F225" s="202" t="s">
        <v>382</v>
      </c>
      <c r="G225" s="203" t="s">
        <v>325</v>
      </c>
      <c r="H225" s="204">
        <v>13.09</v>
      </c>
      <c r="I225" s="205"/>
      <c r="J225" s="206">
        <f>ROUND(I225*H225,2)</f>
        <v>0</v>
      </c>
      <c r="K225" s="207"/>
      <c r="L225" s="38"/>
      <c r="M225" s="208" t="s">
        <v>1</v>
      </c>
      <c r="N225" s="209" t="s">
        <v>38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2" t="s">
        <v>157</v>
      </c>
      <c r="AT225" s="212" t="s">
        <v>153</v>
      </c>
      <c r="AU225" s="212" t="s">
        <v>73</v>
      </c>
      <c r="AY225" s="11" t="s">
        <v>158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1" t="s">
        <v>81</v>
      </c>
      <c r="BK225" s="213">
        <f>ROUND(I225*H225,2)</f>
        <v>0</v>
      </c>
      <c r="BL225" s="11" t="s">
        <v>157</v>
      </c>
      <c r="BM225" s="212" t="s">
        <v>592</v>
      </c>
    </row>
    <row r="226" spans="1:65" s="2" customFormat="1" ht="16.5" customHeight="1">
      <c r="A226" s="32"/>
      <c r="B226" s="33"/>
      <c r="C226" s="200" t="s">
        <v>73</v>
      </c>
      <c r="D226" s="200" t="s">
        <v>153</v>
      </c>
      <c r="E226" s="201" t="s">
        <v>808</v>
      </c>
      <c r="F226" s="202" t="s">
        <v>809</v>
      </c>
      <c r="G226" s="203" t="s">
        <v>1</v>
      </c>
      <c r="H226" s="204">
        <v>0</v>
      </c>
      <c r="I226" s="205"/>
      <c r="J226" s="206">
        <f>ROUND(I226*H226,2)</f>
        <v>0</v>
      </c>
      <c r="K226" s="207"/>
      <c r="L226" s="38"/>
      <c r="M226" s="208" t="s">
        <v>1</v>
      </c>
      <c r="N226" s="209" t="s">
        <v>38</v>
      </c>
      <c r="O226" s="8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2" t="s">
        <v>157</v>
      </c>
      <c r="AT226" s="212" t="s">
        <v>153</v>
      </c>
      <c r="AU226" s="212" t="s">
        <v>73</v>
      </c>
      <c r="AY226" s="11" t="s">
        <v>158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1" t="s">
        <v>81</v>
      </c>
      <c r="BK226" s="213">
        <f>ROUND(I226*H226,2)</f>
        <v>0</v>
      </c>
      <c r="BL226" s="11" t="s">
        <v>157</v>
      </c>
      <c r="BM226" s="212" t="s">
        <v>593</v>
      </c>
    </row>
    <row r="227" spans="1:65" s="2" customFormat="1" ht="24" customHeight="1">
      <c r="A227" s="32"/>
      <c r="B227" s="33"/>
      <c r="C227" s="219" t="s">
        <v>638</v>
      </c>
      <c r="D227" s="219" t="s">
        <v>368</v>
      </c>
      <c r="E227" s="220" t="s">
        <v>810</v>
      </c>
      <c r="F227" s="221" t="s">
        <v>811</v>
      </c>
      <c r="G227" s="222" t="s">
        <v>156</v>
      </c>
      <c r="H227" s="223">
        <v>44</v>
      </c>
      <c r="I227" s="224"/>
      <c r="J227" s="225">
        <f>ROUND(I227*H227,2)</f>
        <v>0</v>
      </c>
      <c r="K227" s="226"/>
      <c r="L227" s="227"/>
      <c r="M227" s="228" t="s">
        <v>1</v>
      </c>
      <c r="N227" s="229" t="s">
        <v>38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2" t="s">
        <v>168</v>
      </c>
      <c r="AT227" s="212" t="s">
        <v>368</v>
      </c>
      <c r="AU227" s="212" t="s">
        <v>73</v>
      </c>
      <c r="AY227" s="11" t="s">
        <v>158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1" t="s">
        <v>81</v>
      </c>
      <c r="BK227" s="213">
        <f>ROUND(I227*H227,2)</f>
        <v>0</v>
      </c>
      <c r="BL227" s="11" t="s">
        <v>157</v>
      </c>
      <c r="BM227" s="212" t="s">
        <v>594</v>
      </c>
    </row>
    <row r="228" spans="1:65" s="2" customFormat="1" ht="16.5" customHeight="1">
      <c r="A228" s="32"/>
      <c r="B228" s="33"/>
      <c r="C228" s="200" t="s">
        <v>73</v>
      </c>
      <c r="D228" s="200" t="s">
        <v>153</v>
      </c>
      <c r="E228" s="201" t="s">
        <v>812</v>
      </c>
      <c r="F228" s="202" t="s">
        <v>813</v>
      </c>
      <c r="G228" s="203" t="s">
        <v>1</v>
      </c>
      <c r="H228" s="204">
        <v>0</v>
      </c>
      <c r="I228" s="205"/>
      <c r="J228" s="206">
        <f>ROUND(I228*H228,2)</f>
        <v>0</v>
      </c>
      <c r="K228" s="207"/>
      <c r="L228" s="38"/>
      <c r="M228" s="208" t="s">
        <v>1</v>
      </c>
      <c r="N228" s="209" t="s">
        <v>38</v>
      </c>
      <c r="O228" s="8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2" t="s">
        <v>157</v>
      </c>
      <c r="AT228" s="212" t="s">
        <v>153</v>
      </c>
      <c r="AU228" s="212" t="s">
        <v>73</v>
      </c>
      <c r="AY228" s="11" t="s">
        <v>158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1" t="s">
        <v>81</v>
      </c>
      <c r="BK228" s="213">
        <f>ROUND(I228*H228,2)</f>
        <v>0</v>
      </c>
      <c r="BL228" s="11" t="s">
        <v>157</v>
      </c>
      <c r="BM228" s="212" t="s">
        <v>595</v>
      </c>
    </row>
    <row r="229" spans="1:65" s="2" customFormat="1" ht="24" customHeight="1">
      <c r="A229" s="32"/>
      <c r="B229" s="33"/>
      <c r="C229" s="219" t="s">
        <v>349</v>
      </c>
      <c r="D229" s="219" t="s">
        <v>368</v>
      </c>
      <c r="E229" s="220" t="s">
        <v>814</v>
      </c>
      <c r="F229" s="221" t="s">
        <v>815</v>
      </c>
      <c r="G229" s="222" t="s">
        <v>156</v>
      </c>
      <c r="H229" s="223">
        <v>100</v>
      </c>
      <c r="I229" s="224"/>
      <c r="J229" s="225">
        <f>ROUND(I229*H229,2)</f>
        <v>0</v>
      </c>
      <c r="K229" s="226"/>
      <c r="L229" s="227"/>
      <c r="M229" s="228" t="s">
        <v>1</v>
      </c>
      <c r="N229" s="229" t="s">
        <v>38</v>
      </c>
      <c r="O229" s="8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2" t="s">
        <v>168</v>
      </c>
      <c r="AT229" s="212" t="s">
        <v>368</v>
      </c>
      <c r="AU229" s="212" t="s">
        <v>73</v>
      </c>
      <c r="AY229" s="11" t="s">
        <v>158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1" t="s">
        <v>81</v>
      </c>
      <c r="BK229" s="213">
        <f>ROUND(I229*H229,2)</f>
        <v>0</v>
      </c>
      <c r="BL229" s="11" t="s">
        <v>157</v>
      </c>
      <c r="BM229" s="212" t="s">
        <v>597</v>
      </c>
    </row>
    <row r="230" spans="1:65" s="2" customFormat="1" ht="16.5" customHeight="1">
      <c r="A230" s="32"/>
      <c r="B230" s="33"/>
      <c r="C230" s="200" t="s">
        <v>73</v>
      </c>
      <c r="D230" s="200" t="s">
        <v>153</v>
      </c>
      <c r="E230" s="201" t="s">
        <v>816</v>
      </c>
      <c r="F230" s="202" t="s">
        <v>817</v>
      </c>
      <c r="G230" s="203" t="s">
        <v>1</v>
      </c>
      <c r="H230" s="204">
        <v>0</v>
      </c>
      <c r="I230" s="205"/>
      <c r="J230" s="206">
        <f>ROUND(I230*H230,2)</f>
        <v>0</v>
      </c>
      <c r="K230" s="207"/>
      <c r="L230" s="38"/>
      <c r="M230" s="208" t="s">
        <v>1</v>
      </c>
      <c r="N230" s="209" t="s">
        <v>38</v>
      </c>
      <c r="O230" s="8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2" t="s">
        <v>157</v>
      </c>
      <c r="AT230" s="212" t="s">
        <v>153</v>
      </c>
      <c r="AU230" s="212" t="s">
        <v>73</v>
      </c>
      <c r="AY230" s="11" t="s">
        <v>158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1" t="s">
        <v>81</v>
      </c>
      <c r="BK230" s="213">
        <f>ROUND(I230*H230,2)</f>
        <v>0</v>
      </c>
      <c r="BL230" s="11" t="s">
        <v>157</v>
      </c>
      <c r="BM230" s="212" t="s">
        <v>598</v>
      </c>
    </row>
    <row r="231" spans="1:65" s="2" customFormat="1" ht="24" customHeight="1">
      <c r="A231" s="32"/>
      <c r="B231" s="33"/>
      <c r="C231" s="219" t="s">
        <v>646</v>
      </c>
      <c r="D231" s="219" t="s">
        <v>368</v>
      </c>
      <c r="E231" s="220" t="s">
        <v>818</v>
      </c>
      <c r="F231" s="221" t="s">
        <v>819</v>
      </c>
      <c r="G231" s="222" t="s">
        <v>156</v>
      </c>
      <c r="H231" s="223">
        <v>616</v>
      </c>
      <c r="I231" s="224"/>
      <c r="J231" s="225">
        <f>ROUND(I231*H231,2)</f>
        <v>0</v>
      </c>
      <c r="K231" s="226"/>
      <c r="L231" s="227"/>
      <c r="M231" s="228" t="s">
        <v>1</v>
      </c>
      <c r="N231" s="229" t="s">
        <v>38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2" t="s">
        <v>168</v>
      </c>
      <c r="AT231" s="212" t="s">
        <v>368</v>
      </c>
      <c r="AU231" s="212" t="s">
        <v>73</v>
      </c>
      <c r="AY231" s="11" t="s">
        <v>158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1" t="s">
        <v>81</v>
      </c>
      <c r="BK231" s="213">
        <f>ROUND(I231*H231,2)</f>
        <v>0</v>
      </c>
      <c r="BL231" s="11" t="s">
        <v>157</v>
      </c>
      <c r="BM231" s="212" t="s">
        <v>599</v>
      </c>
    </row>
    <row r="232" spans="1:65" s="2" customFormat="1" ht="16.5" customHeight="1">
      <c r="A232" s="32"/>
      <c r="B232" s="33"/>
      <c r="C232" s="200" t="s">
        <v>73</v>
      </c>
      <c r="D232" s="200" t="s">
        <v>153</v>
      </c>
      <c r="E232" s="201" t="s">
        <v>820</v>
      </c>
      <c r="F232" s="202" t="s">
        <v>821</v>
      </c>
      <c r="G232" s="203" t="s">
        <v>1</v>
      </c>
      <c r="H232" s="204">
        <v>0</v>
      </c>
      <c r="I232" s="205"/>
      <c r="J232" s="206">
        <f>ROUND(I232*H232,2)</f>
        <v>0</v>
      </c>
      <c r="K232" s="207"/>
      <c r="L232" s="38"/>
      <c r="M232" s="208" t="s">
        <v>1</v>
      </c>
      <c r="N232" s="209" t="s">
        <v>38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2" t="s">
        <v>157</v>
      </c>
      <c r="AT232" s="212" t="s">
        <v>153</v>
      </c>
      <c r="AU232" s="212" t="s">
        <v>73</v>
      </c>
      <c r="AY232" s="11" t="s">
        <v>158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1" t="s">
        <v>81</v>
      </c>
      <c r="BK232" s="213">
        <f>ROUND(I232*H232,2)</f>
        <v>0</v>
      </c>
      <c r="BL232" s="11" t="s">
        <v>157</v>
      </c>
      <c r="BM232" s="212" t="s">
        <v>600</v>
      </c>
    </row>
    <row r="233" spans="1:65" s="2" customFormat="1" ht="16.5" customHeight="1">
      <c r="A233" s="32"/>
      <c r="B233" s="33"/>
      <c r="C233" s="219" t="s">
        <v>352</v>
      </c>
      <c r="D233" s="219" t="s">
        <v>368</v>
      </c>
      <c r="E233" s="220" t="s">
        <v>408</v>
      </c>
      <c r="F233" s="221" t="s">
        <v>409</v>
      </c>
      <c r="G233" s="222" t="s">
        <v>156</v>
      </c>
      <c r="H233" s="223">
        <v>358</v>
      </c>
      <c r="I233" s="224"/>
      <c r="J233" s="225">
        <f>ROUND(I233*H233,2)</f>
        <v>0</v>
      </c>
      <c r="K233" s="226"/>
      <c r="L233" s="227"/>
      <c r="M233" s="228" t="s">
        <v>1</v>
      </c>
      <c r="N233" s="229" t="s">
        <v>38</v>
      </c>
      <c r="O233" s="8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12" t="s">
        <v>168</v>
      </c>
      <c r="AT233" s="212" t="s">
        <v>368</v>
      </c>
      <c r="AU233" s="212" t="s">
        <v>73</v>
      </c>
      <c r="AY233" s="11" t="s">
        <v>158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1" t="s">
        <v>81</v>
      </c>
      <c r="BK233" s="213">
        <f>ROUND(I233*H233,2)</f>
        <v>0</v>
      </c>
      <c r="BL233" s="11" t="s">
        <v>157</v>
      </c>
      <c r="BM233" s="212" t="s">
        <v>602</v>
      </c>
    </row>
    <row r="234" spans="1:65" s="2" customFormat="1" ht="16.5" customHeight="1">
      <c r="A234" s="32"/>
      <c r="B234" s="33"/>
      <c r="C234" s="200" t="s">
        <v>73</v>
      </c>
      <c r="D234" s="200" t="s">
        <v>153</v>
      </c>
      <c r="E234" s="201" t="s">
        <v>822</v>
      </c>
      <c r="F234" s="202" t="s">
        <v>823</v>
      </c>
      <c r="G234" s="203" t="s">
        <v>1</v>
      </c>
      <c r="H234" s="204">
        <v>0</v>
      </c>
      <c r="I234" s="205"/>
      <c r="J234" s="206">
        <f>ROUND(I234*H234,2)</f>
        <v>0</v>
      </c>
      <c r="K234" s="207"/>
      <c r="L234" s="38"/>
      <c r="M234" s="208" t="s">
        <v>1</v>
      </c>
      <c r="N234" s="209" t="s">
        <v>38</v>
      </c>
      <c r="O234" s="8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12" t="s">
        <v>157</v>
      </c>
      <c r="AT234" s="212" t="s">
        <v>153</v>
      </c>
      <c r="AU234" s="212" t="s">
        <v>73</v>
      </c>
      <c r="AY234" s="11" t="s">
        <v>158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1" t="s">
        <v>81</v>
      </c>
      <c r="BK234" s="213">
        <f>ROUND(I234*H234,2)</f>
        <v>0</v>
      </c>
      <c r="BL234" s="11" t="s">
        <v>157</v>
      </c>
      <c r="BM234" s="212" t="s">
        <v>605</v>
      </c>
    </row>
    <row r="235" spans="1:65" s="2" customFormat="1" ht="36" customHeight="1">
      <c r="A235" s="32"/>
      <c r="B235" s="33"/>
      <c r="C235" s="200" t="s">
        <v>655</v>
      </c>
      <c r="D235" s="200" t="s">
        <v>153</v>
      </c>
      <c r="E235" s="201" t="s">
        <v>414</v>
      </c>
      <c r="F235" s="202" t="s">
        <v>415</v>
      </c>
      <c r="G235" s="203" t="s">
        <v>325</v>
      </c>
      <c r="H235" s="204">
        <v>0.96</v>
      </c>
      <c r="I235" s="205"/>
      <c r="J235" s="206">
        <f>ROUND(I235*H235,2)</f>
        <v>0</v>
      </c>
      <c r="K235" s="207"/>
      <c r="L235" s="38"/>
      <c r="M235" s="208" t="s">
        <v>1</v>
      </c>
      <c r="N235" s="209" t="s">
        <v>38</v>
      </c>
      <c r="O235" s="8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2" t="s">
        <v>157</v>
      </c>
      <c r="AT235" s="212" t="s">
        <v>153</v>
      </c>
      <c r="AU235" s="212" t="s">
        <v>73</v>
      </c>
      <c r="AY235" s="11" t="s">
        <v>158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1" t="s">
        <v>81</v>
      </c>
      <c r="BK235" s="213">
        <f>ROUND(I235*H235,2)</f>
        <v>0</v>
      </c>
      <c r="BL235" s="11" t="s">
        <v>157</v>
      </c>
      <c r="BM235" s="212" t="s">
        <v>608</v>
      </c>
    </row>
    <row r="236" spans="1:65" s="2" customFormat="1" ht="16.5" customHeight="1">
      <c r="A236" s="32"/>
      <c r="B236" s="33"/>
      <c r="C236" s="200" t="s">
        <v>73</v>
      </c>
      <c r="D236" s="200" t="s">
        <v>153</v>
      </c>
      <c r="E236" s="201" t="s">
        <v>824</v>
      </c>
      <c r="F236" s="202" t="s">
        <v>825</v>
      </c>
      <c r="G236" s="203" t="s">
        <v>1</v>
      </c>
      <c r="H236" s="204">
        <v>0</v>
      </c>
      <c r="I236" s="205"/>
      <c r="J236" s="206">
        <f>ROUND(I236*H236,2)</f>
        <v>0</v>
      </c>
      <c r="K236" s="207"/>
      <c r="L236" s="38"/>
      <c r="M236" s="208" t="s">
        <v>1</v>
      </c>
      <c r="N236" s="209" t="s">
        <v>38</v>
      </c>
      <c r="O236" s="8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157</v>
      </c>
      <c r="AT236" s="212" t="s">
        <v>153</v>
      </c>
      <c r="AU236" s="212" t="s">
        <v>73</v>
      </c>
      <c r="AY236" s="11" t="s">
        <v>158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1" t="s">
        <v>81</v>
      </c>
      <c r="BK236" s="213">
        <f>ROUND(I236*H236,2)</f>
        <v>0</v>
      </c>
      <c r="BL236" s="11" t="s">
        <v>157</v>
      </c>
      <c r="BM236" s="212" t="s">
        <v>612</v>
      </c>
    </row>
    <row r="237" spans="1:65" s="2" customFormat="1" ht="24" customHeight="1">
      <c r="A237" s="32"/>
      <c r="B237" s="33"/>
      <c r="C237" s="200" t="s">
        <v>355</v>
      </c>
      <c r="D237" s="200" t="s">
        <v>153</v>
      </c>
      <c r="E237" s="201" t="s">
        <v>474</v>
      </c>
      <c r="F237" s="202" t="s">
        <v>475</v>
      </c>
      <c r="G237" s="203" t="s">
        <v>312</v>
      </c>
      <c r="H237" s="204">
        <v>3672.5</v>
      </c>
      <c r="I237" s="205"/>
      <c r="J237" s="206">
        <f>ROUND(I237*H237,2)</f>
        <v>0</v>
      </c>
      <c r="K237" s="207"/>
      <c r="L237" s="38"/>
      <c r="M237" s="208" t="s">
        <v>1</v>
      </c>
      <c r="N237" s="209" t="s">
        <v>38</v>
      </c>
      <c r="O237" s="85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12" t="s">
        <v>157</v>
      </c>
      <c r="AT237" s="212" t="s">
        <v>153</v>
      </c>
      <c r="AU237" s="212" t="s">
        <v>73</v>
      </c>
      <c r="AY237" s="11" t="s">
        <v>158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1" t="s">
        <v>81</v>
      </c>
      <c r="BK237" s="213">
        <f>ROUND(I237*H237,2)</f>
        <v>0</v>
      </c>
      <c r="BL237" s="11" t="s">
        <v>157</v>
      </c>
      <c r="BM237" s="212" t="s">
        <v>615</v>
      </c>
    </row>
    <row r="238" spans="1:65" s="2" customFormat="1" ht="16.5" customHeight="1">
      <c r="A238" s="32"/>
      <c r="B238" s="33"/>
      <c r="C238" s="200" t="s">
        <v>73</v>
      </c>
      <c r="D238" s="200" t="s">
        <v>153</v>
      </c>
      <c r="E238" s="201" t="s">
        <v>826</v>
      </c>
      <c r="F238" s="202" t="s">
        <v>827</v>
      </c>
      <c r="G238" s="203" t="s">
        <v>1</v>
      </c>
      <c r="H238" s="204">
        <v>0</v>
      </c>
      <c r="I238" s="205"/>
      <c r="J238" s="206">
        <f>ROUND(I238*H238,2)</f>
        <v>0</v>
      </c>
      <c r="K238" s="207"/>
      <c r="L238" s="38"/>
      <c r="M238" s="208" t="s">
        <v>1</v>
      </c>
      <c r="N238" s="209" t="s">
        <v>38</v>
      </c>
      <c r="O238" s="8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12" t="s">
        <v>157</v>
      </c>
      <c r="AT238" s="212" t="s">
        <v>153</v>
      </c>
      <c r="AU238" s="212" t="s">
        <v>73</v>
      </c>
      <c r="AY238" s="11" t="s">
        <v>158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1" t="s">
        <v>81</v>
      </c>
      <c r="BK238" s="213">
        <f>ROUND(I238*H238,2)</f>
        <v>0</v>
      </c>
      <c r="BL238" s="11" t="s">
        <v>157</v>
      </c>
      <c r="BM238" s="212" t="s">
        <v>619</v>
      </c>
    </row>
    <row r="239" spans="1:65" s="2" customFormat="1" ht="24" customHeight="1">
      <c r="A239" s="32"/>
      <c r="B239" s="33"/>
      <c r="C239" s="200" t="s">
        <v>828</v>
      </c>
      <c r="D239" s="200" t="s">
        <v>153</v>
      </c>
      <c r="E239" s="201" t="s">
        <v>829</v>
      </c>
      <c r="F239" s="202" t="s">
        <v>830</v>
      </c>
      <c r="G239" s="203" t="s">
        <v>303</v>
      </c>
      <c r="H239" s="204">
        <v>248.1</v>
      </c>
      <c r="I239" s="205"/>
      <c r="J239" s="206">
        <f>ROUND(I239*H239,2)</f>
        <v>0</v>
      </c>
      <c r="K239" s="207"/>
      <c r="L239" s="38"/>
      <c r="M239" s="208" t="s">
        <v>1</v>
      </c>
      <c r="N239" s="209" t="s">
        <v>38</v>
      </c>
      <c r="O239" s="85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12" t="s">
        <v>157</v>
      </c>
      <c r="AT239" s="212" t="s">
        <v>153</v>
      </c>
      <c r="AU239" s="212" t="s">
        <v>73</v>
      </c>
      <c r="AY239" s="11" t="s">
        <v>158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1" t="s">
        <v>81</v>
      </c>
      <c r="BK239" s="213">
        <f>ROUND(I239*H239,2)</f>
        <v>0</v>
      </c>
      <c r="BL239" s="11" t="s">
        <v>157</v>
      </c>
      <c r="BM239" s="212" t="s">
        <v>622</v>
      </c>
    </row>
    <row r="240" spans="1:65" s="2" customFormat="1" ht="24" customHeight="1">
      <c r="A240" s="32"/>
      <c r="B240" s="33"/>
      <c r="C240" s="200" t="s">
        <v>73</v>
      </c>
      <c r="D240" s="200" t="s">
        <v>153</v>
      </c>
      <c r="E240" s="201" t="s">
        <v>831</v>
      </c>
      <c r="F240" s="202" t="s">
        <v>832</v>
      </c>
      <c r="G240" s="203" t="s">
        <v>1</v>
      </c>
      <c r="H240" s="204">
        <v>0</v>
      </c>
      <c r="I240" s="205"/>
      <c r="J240" s="206">
        <f>ROUND(I240*H240,2)</f>
        <v>0</v>
      </c>
      <c r="K240" s="207"/>
      <c r="L240" s="38"/>
      <c r="M240" s="208" t="s">
        <v>1</v>
      </c>
      <c r="N240" s="209" t="s">
        <v>38</v>
      </c>
      <c r="O240" s="8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12" t="s">
        <v>157</v>
      </c>
      <c r="AT240" s="212" t="s">
        <v>153</v>
      </c>
      <c r="AU240" s="212" t="s">
        <v>73</v>
      </c>
      <c r="AY240" s="11" t="s">
        <v>158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1" t="s">
        <v>81</v>
      </c>
      <c r="BK240" s="213">
        <f>ROUND(I240*H240,2)</f>
        <v>0</v>
      </c>
      <c r="BL240" s="11" t="s">
        <v>157</v>
      </c>
      <c r="BM240" s="212" t="s">
        <v>625</v>
      </c>
    </row>
    <row r="241" spans="1:65" s="2" customFormat="1" ht="24" customHeight="1">
      <c r="A241" s="32"/>
      <c r="B241" s="33"/>
      <c r="C241" s="200" t="s">
        <v>358</v>
      </c>
      <c r="D241" s="200" t="s">
        <v>153</v>
      </c>
      <c r="E241" s="201" t="s">
        <v>833</v>
      </c>
      <c r="F241" s="202" t="s">
        <v>834</v>
      </c>
      <c r="G241" s="203" t="s">
        <v>303</v>
      </c>
      <c r="H241" s="204">
        <v>1038</v>
      </c>
      <c r="I241" s="205"/>
      <c r="J241" s="206">
        <f>ROUND(I241*H241,2)</f>
        <v>0</v>
      </c>
      <c r="K241" s="207"/>
      <c r="L241" s="38"/>
      <c r="M241" s="208" t="s">
        <v>1</v>
      </c>
      <c r="N241" s="209" t="s">
        <v>38</v>
      </c>
      <c r="O241" s="8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12" t="s">
        <v>157</v>
      </c>
      <c r="AT241" s="212" t="s">
        <v>153</v>
      </c>
      <c r="AU241" s="212" t="s">
        <v>73</v>
      </c>
      <c r="AY241" s="11" t="s">
        <v>158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1" t="s">
        <v>81</v>
      </c>
      <c r="BK241" s="213">
        <f>ROUND(I241*H241,2)</f>
        <v>0</v>
      </c>
      <c r="BL241" s="11" t="s">
        <v>157</v>
      </c>
      <c r="BM241" s="212" t="s">
        <v>628</v>
      </c>
    </row>
    <row r="242" spans="1:65" s="2" customFormat="1" ht="16.5" customHeight="1">
      <c r="A242" s="32"/>
      <c r="B242" s="33"/>
      <c r="C242" s="200" t="s">
        <v>73</v>
      </c>
      <c r="D242" s="200" t="s">
        <v>153</v>
      </c>
      <c r="E242" s="201" t="s">
        <v>835</v>
      </c>
      <c r="F242" s="202" t="s">
        <v>836</v>
      </c>
      <c r="G242" s="203" t="s">
        <v>1</v>
      </c>
      <c r="H242" s="204">
        <v>0</v>
      </c>
      <c r="I242" s="205"/>
      <c r="J242" s="206">
        <f>ROUND(I242*H242,2)</f>
        <v>0</v>
      </c>
      <c r="K242" s="207"/>
      <c r="L242" s="38"/>
      <c r="M242" s="208" t="s">
        <v>1</v>
      </c>
      <c r="N242" s="209" t="s">
        <v>38</v>
      </c>
      <c r="O242" s="8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12" t="s">
        <v>157</v>
      </c>
      <c r="AT242" s="212" t="s">
        <v>153</v>
      </c>
      <c r="AU242" s="212" t="s">
        <v>73</v>
      </c>
      <c r="AY242" s="11" t="s">
        <v>158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1" t="s">
        <v>81</v>
      </c>
      <c r="BK242" s="213">
        <f>ROUND(I242*H242,2)</f>
        <v>0</v>
      </c>
      <c r="BL242" s="11" t="s">
        <v>157</v>
      </c>
      <c r="BM242" s="212" t="s">
        <v>630</v>
      </c>
    </row>
    <row r="243" spans="1:65" s="2" customFormat="1" ht="24" customHeight="1">
      <c r="A243" s="32"/>
      <c r="B243" s="33"/>
      <c r="C243" s="200" t="s">
        <v>837</v>
      </c>
      <c r="D243" s="200" t="s">
        <v>153</v>
      </c>
      <c r="E243" s="201" t="s">
        <v>838</v>
      </c>
      <c r="F243" s="202" t="s">
        <v>839</v>
      </c>
      <c r="G243" s="203" t="s">
        <v>303</v>
      </c>
      <c r="H243" s="204">
        <v>5</v>
      </c>
      <c r="I243" s="205"/>
      <c r="J243" s="206">
        <f>ROUND(I243*H243,2)</f>
        <v>0</v>
      </c>
      <c r="K243" s="207"/>
      <c r="L243" s="38"/>
      <c r="M243" s="208" t="s">
        <v>1</v>
      </c>
      <c r="N243" s="209" t="s">
        <v>38</v>
      </c>
      <c r="O243" s="85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12" t="s">
        <v>157</v>
      </c>
      <c r="AT243" s="212" t="s">
        <v>153</v>
      </c>
      <c r="AU243" s="212" t="s">
        <v>73</v>
      </c>
      <c r="AY243" s="11" t="s">
        <v>158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1" t="s">
        <v>81</v>
      </c>
      <c r="BK243" s="213">
        <f>ROUND(I243*H243,2)</f>
        <v>0</v>
      </c>
      <c r="BL243" s="11" t="s">
        <v>157</v>
      </c>
      <c r="BM243" s="212" t="s">
        <v>631</v>
      </c>
    </row>
    <row r="244" spans="1:65" s="2" customFormat="1" ht="24" customHeight="1">
      <c r="A244" s="32"/>
      <c r="B244" s="33"/>
      <c r="C244" s="200" t="s">
        <v>361</v>
      </c>
      <c r="D244" s="200" t="s">
        <v>153</v>
      </c>
      <c r="E244" s="201" t="s">
        <v>323</v>
      </c>
      <c r="F244" s="202" t="s">
        <v>324</v>
      </c>
      <c r="G244" s="203" t="s">
        <v>325</v>
      </c>
      <c r="H244" s="204">
        <v>3306.65</v>
      </c>
      <c r="I244" s="205"/>
      <c r="J244" s="206">
        <f>ROUND(I244*H244,2)</f>
        <v>0</v>
      </c>
      <c r="K244" s="207"/>
      <c r="L244" s="38"/>
      <c r="M244" s="208" t="s">
        <v>1</v>
      </c>
      <c r="N244" s="209" t="s">
        <v>38</v>
      </c>
      <c r="O244" s="8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12" t="s">
        <v>157</v>
      </c>
      <c r="AT244" s="212" t="s">
        <v>153</v>
      </c>
      <c r="AU244" s="212" t="s">
        <v>73</v>
      </c>
      <c r="AY244" s="11" t="s">
        <v>158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1" t="s">
        <v>81</v>
      </c>
      <c r="BK244" s="213">
        <f>ROUND(I244*H244,2)</f>
        <v>0</v>
      </c>
      <c r="BL244" s="11" t="s">
        <v>157</v>
      </c>
      <c r="BM244" s="212" t="s">
        <v>634</v>
      </c>
    </row>
    <row r="245" spans="1:65" s="2" customFormat="1" ht="16.5" customHeight="1">
      <c r="A245" s="32"/>
      <c r="B245" s="33"/>
      <c r="C245" s="200" t="s">
        <v>73</v>
      </c>
      <c r="D245" s="200" t="s">
        <v>153</v>
      </c>
      <c r="E245" s="201" t="s">
        <v>840</v>
      </c>
      <c r="F245" s="202" t="s">
        <v>841</v>
      </c>
      <c r="G245" s="203" t="s">
        <v>1</v>
      </c>
      <c r="H245" s="204">
        <v>0</v>
      </c>
      <c r="I245" s="205"/>
      <c r="J245" s="206">
        <f>ROUND(I245*H245,2)</f>
        <v>0</v>
      </c>
      <c r="K245" s="207"/>
      <c r="L245" s="38"/>
      <c r="M245" s="208" t="s">
        <v>1</v>
      </c>
      <c r="N245" s="209" t="s">
        <v>38</v>
      </c>
      <c r="O245" s="85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12" t="s">
        <v>157</v>
      </c>
      <c r="AT245" s="212" t="s">
        <v>153</v>
      </c>
      <c r="AU245" s="212" t="s">
        <v>73</v>
      </c>
      <c r="AY245" s="11" t="s">
        <v>158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1" t="s">
        <v>81</v>
      </c>
      <c r="BK245" s="213">
        <f>ROUND(I245*H245,2)</f>
        <v>0</v>
      </c>
      <c r="BL245" s="11" t="s">
        <v>157</v>
      </c>
      <c r="BM245" s="212" t="s">
        <v>637</v>
      </c>
    </row>
    <row r="246" spans="1:65" s="2" customFormat="1" ht="24" customHeight="1">
      <c r="A246" s="32"/>
      <c r="B246" s="33"/>
      <c r="C246" s="200" t="s">
        <v>842</v>
      </c>
      <c r="D246" s="200" t="s">
        <v>153</v>
      </c>
      <c r="E246" s="201" t="s">
        <v>328</v>
      </c>
      <c r="F246" s="202" t="s">
        <v>329</v>
      </c>
      <c r="G246" s="203" t="s">
        <v>312</v>
      </c>
      <c r="H246" s="204">
        <v>250</v>
      </c>
      <c r="I246" s="205"/>
      <c r="J246" s="206">
        <f>ROUND(I246*H246,2)</f>
        <v>0</v>
      </c>
      <c r="K246" s="207"/>
      <c r="L246" s="38"/>
      <c r="M246" s="208" t="s">
        <v>1</v>
      </c>
      <c r="N246" s="209" t="s">
        <v>38</v>
      </c>
      <c r="O246" s="85"/>
      <c r="P246" s="210">
        <f>O246*H246</f>
        <v>0</v>
      </c>
      <c r="Q246" s="210">
        <v>0</v>
      </c>
      <c r="R246" s="210">
        <f>Q246*H246</f>
        <v>0</v>
      </c>
      <c r="S246" s="210">
        <v>0</v>
      </c>
      <c r="T246" s="211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12" t="s">
        <v>157</v>
      </c>
      <c r="AT246" s="212" t="s">
        <v>153</v>
      </c>
      <c r="AU246" s="212" t="s">
        <v>73</v>
      </c>
      <c r="AY246" s="11" t="s">
        <v>158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11" t="s">
        <v>81</v>
      </c>
      <c r="BK246" s="213">
        <f>ROUND(I246*H246,2)</f>
        <v>0</v>
      </c>
      <c r="BL246" s="11" t="s">
        <v>157</v>
      </c>
      <c r="BM246" s="212" t="s">
        <v>639</v>
      </c>
    </row>
    <row r="247" spans="1:65" s="2" customFormat="1" ht="24" customHeight="1">
      <c r="A247" s="32"/>
      <c r="B247" s="33"/>
      <c r="C247" s="200" t="s">
        <v>364</v>
      </c>
      <c r="D247" s="200" t="s">
        <v>153</v>
      </c>
      <c r="E247" s="201" t="s">
        <v>843</v>
      </c>
      <c r="F247" s="202" t="s">
        <v>844</v>
      </c>
      <c r="G247" s="203" t="s">
        <v>281</v>
      </c>
      <c r="H247" s="204">
        <v>10</v>
      </c>
      <c r="I247" s="205"/>
      <c r="J247" s="206">
        <f>ROUND(I247*H247,2)</f>
        <v>0</v>
      </c>
      <c r="K247" s="207"/>
      <c r="L247" s="38"/>
      <c r="M247" s="208" t="s">
        <v>1</v>
      </c>
      <c r="N247" s="209" t="s">
        <v>38</v>
      </c>
      <c r="O247" s="85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12" t="s">
        <v>157</v>
      </c>
      <c r="AT247" s="212" t="s">
        <v>153</v>
      </c>
      <c r="AU247" s="212" t="s">
        <v>73</v>
      </c>
      <c r="AY247" s="11" t="s">
        <v>158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1" t="s">
        <v>81</v>
      </c>
      <c r="BK247" s="213">
        <f>ROUND(I247*H247,2)</f>
        <v>0</v>
      </c>
      <c r="BL247" s="11" t="s">
        <v>157</v>
      </c>
      <c r="BM247" s="212" t="s">
        <v>642</v>
      </c>
    </row>
    <row r="248" spans="1:65" s="2" customFormat="1" ht="24" customHeight="1">
      <c r="A248" s="32"/>
      <c r="B248" s="33"/>
      <c r="C248" s="200" t="s">
        <v>845</v>
      </c>
      <c r="D248" s="200" t="s">
        <v>153</v>
      </c>
      <c r="E248" s="201" t="s">
        <v>846</v>
      </c>
      <c r="F248" s="202" t="s">
        <v>847</v>
      </c>
      <c r="G248" s="203" t="s">
        <v>281</v>
      </c>
      <c r="H248" s="204">
        <v>10</v>
      </c>
      <c r="I248" s="205"/>
      <c r="J248" s="206">
        <f>ROUND(I248*H248,2)</f>
        <v>0</v>
      </c>
      <c r="K248" s="207"/>
      <c r="L248" s="38"/>
      <c r="M248" s="208" t="s">
        <v>1</v>
      </c>
      <c r="N248" s="209" t="s">
        <v>38</v>
      </c>
      <c r="O248" s="85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12" t="s">
        <v>157</v>
      </c>
      <c r="AT248" s="212" t="s">
        <v>153</v>
      </c>
      <c r="AU248" s="212" t="s">
        <v>73</v>
      </c>
      <c r="AY248" s="11" t="s">
        <v>158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1" t="s">
        <v>81</v>
      </c>
      <c r="BK248" s="213">
        <f>ROUND(I248*H248,2)</f>
        <v>0</v>
      </c>
      <c r="BL248" s="11" t="s">
        <v>157</v>
      </c>
      <c r="BM248" s="212" t="s">
        <v>645</v>
      </c>
    </row>
    <row r="249" spans="1:65" s="2" customFormat="1" ht="24" customHeight="1">
      <c r="A249" s="32"/>
      <c r="B249" s="33"/>
      <c r="C249" s="200" t="s">
        <v>367</v>
      </c>
      <c r="D249" s="200" t="s">
        <v>153</v>
      </c>
      <c r="E249" s="201" t="s">
        <v>848</v>
      </c>
      <c r="F249" s="202" t="s">
        <v>849</v>
      </c>
      <c r="G249" s="203" t="s">
        <v>281</v>
      </c>
      <c r="H249" s="204">
        <v>763</v>
      </c>
      <c r="I249" s="205"/>
      <c r="J249" s="206">
        <f>ROUND(I249*H249,2)</f>
        <v>0</v>
      </c>
      <c r="K249" s="207"/>
      <c r="L249" s="38"/>
      <c r="M249" s="208" t="s">
        <v>1</v>
      </c>
      <c r="N249" s="209" t="s">
        <v>38</v>
      </c>
      <c r="O249" s="85"/>
      <c r="P249" s="210">
        <f>O249*H249</f>
        <v>0</v>
      </c>
      <c r="Q249" s="210">
        <v>0</v>
      </c>
      <c r="R249" s="210">
        <f>Q249*H249</f>
        <v>0</v>
      </c>
      <c r="S249" s="210">
        <v>0</v>
      </c>
      <c r="T249" s="211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12" t="s">
        <v>157</v>
      </c>
      <c r="AT249" s="212" t="s">
        <v>153</v>
      </c>
      <c r="AU249" s="212" t="s">
        <v>73</v>
      </c>
      <c r="AY249" s="11" t="s">
        <v>158</v>
      </c>
      <c r="BE249" s="213">
        <f>IF(N249="základní",J249,0)</f>
        <v>0</v>
      </c>
      <c r="BF249" s="213">
        <f>IF(N249="snížená",J249,0)</f>
        <v>0</v>
      </c>
      <c r="BG249" s="213">
        <f>IF(N249="zákl. přenesená",J249,0)</f>
        <v>0</v>
      </c>
      <c r="BH249" s="213">
        <f>IF(N249="sníž. přenesená",J249,0)</f>
        <v>0</v>
      </c>
      <c r="BI249" s="213">
        <f>IF(N249="nulová",J249,0)</f>
        <v>0</v>
      </c>
      <c r="BJ249" s="11" t="s">
        <v>81</v>
      </c>
      <c r="BK249" s="213">
        <f>ROUND(I249*H249,2)</f>
        <v>0</v>
      </c>
      <c r="BL249" s="11" t="s">
        <v>157</v>
      </c>
      <c r="BM249" s="212" t="s">
        <v>647</v>
      </c>
    </row>
    <row r="250" spans="1:65" s="2" customFormat="1" ht="16.5" customHeight="1">
      <c r="A250" s="32"/>
      <c r="B250" s="33"/>
      <c r="C250" s="200" t="s">
        <v>73</v>
      </c>
      <c r="D250" s="200" t="s">
        <v>153</v>
      </c>
      <c r="E250" s="201" t="s">
        <v>850</v>
      </c>
      <c r="F250" s="202" t="s">
        <v>851</v>
      </c>
      <c r="G250" s="203" t="s">
        <v>1</v>
      </c>
      <c r="H250" s="204">
        <v>0</v>
      </c>
      <c r="I250" s="205"/>
      <c r="J250" s="206">
        <f>ROUND(I250*H250,2)</f>
        <v>0</v>
      </c>
      <c r="K250" s="207"/>
      <c r="L250" s="38"/>
      <c r="M250" s="208" t="s">
        <v>1</v>
      </c>
      <c r="N250" s="209" t="s">
        <v>38</v>
      </c>
      <c r="O250" s="85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12" t="s">
        <v>157</v>
      </c>
      <c r="AT250" s="212" t="s">
        <v>153</v>
      </c>
      <c r="AU250" s="212" t="s">
        <v>73</v>
      </c>
      <c r="AY250" s="11" t="s">
        <v>158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1" t="s">
        <v>81</v>
      </c>
      <c r="BK250" s="213">
        <f>ROUND(I250*H250,2)</f>
        <v>0</v>
      </c>
      <c r="BL250" s="11" t="s">
        <v>157</v>
      </c>
      <c r="BM250" s="212" t="s">
        <v>650</v>
      </c>
    </row>
    <row r="251" spans="1:65" s="2" customFormat="1" ht="24" customHeight="1">
      <c r="A251" s="32"/>
      <c r="B251" s="33"/>
      <c r="C251" s="200" t="s">
        <v>852</v>
      </c>
      <c r="D251" s="200" t="s">
        <v>153</v>
      </c>
      <c r="E251" s="201" t="s">
        <v>853</v>
      </c>
      <c r="F251" s="202" t="s">
        <v>854</v>
      </c>
      <c r="G251" s="203" t="s">
        <v>312</v>
      </c>
      <c r="H251" s="204">
        <v>1</v>
      </c>
      <c r="I251" s="205"/>
      <c r="J251" s="206">
        <f>ROUND(I251*H251,2)</f>
        <v>0</v>
      </c>
      <c r="K251" s="207"/>
      <c r="L251" s="38"/>
      <c r="M251" s="208" t="s">
        <v>1</v>
      </c>
      <c r="N251" s="209" t="s">
        <v>38</v>
      </c>
      <c r="O251" s="85"/>
      <c r="P251" s="210">
        <f>O251*H251</f>
        <v>0</v>
      </c>
      <c r="Q251" s="210">
        <v>0</v>
      </c>
      <c r="R251" s="210">
        <f>Q251*H251</f>
        <v>0</v>
      </c>
      <c r="S251" s="210">
        <v>0</v>
      </c>
      <c r="T251" s="211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12" t="s">
        <v>157</v>
      </c>
      <c r="AT251" s="212" t="s">
        <v>153</v>
      </c>
      <c r="AU251" s="212" t="s">
        <v>73</v>
      </c>
      <c r="AY251" s="11" t="s">
        <v>158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11" t="s">
        <v>81</v>
      </c>
      <c r="BK251" s="213">
        <f>ROUND(I251*H251,2)</f>
        <v>0</v>
      </c>
      <c r="BL251" s="11" t="s">
        <v>157</v>
      </c>
      <c r="BM251" s="212" t="s">
        <v>651</v>
      </c>
    </row>
    <row r="252" spans="1:65" s="2" customFormat="1" ht="24" customHeight="1">
      <c r="A252" s="32"/>
      <c r="B252" s="33"/>
      <c r="C252" s="200" t="s">
        <v>371</v>
      </c>
      <c r="D252" s="200" t="s">
        <v>153</v>
      </c>
      <c r="E252" s="201" t="s">
        <v>855</v>
      </c>
      <c r="F252" s="202" t="s">
        <v>856</v>
      </c>
      <c r="G252" s="203" t="s">
        <v>312</v>
      </c>
      <c r="H252" s="204">
        <v>870</v>
      </c>
      <c r="I252" s="205"/>
      <c r="J252" s="206">
        <f>ROUND(I252*H252,2)</f>
        <v>0</v>
      </c>
      <c r="K252" s="207"/>
      <c r="L252" s="38"/>
      <c r="M252" s="208" t="s">
        <v>1</v>
      </c>
      <c r="N252" s="209" t="s">
        <v>38</v>
      </c>
      <c r="O252" s="85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12" t="s">
        <v>157</v>
      </c>
      <c r="AT252" s="212" t="s">
        <v>153</v>
      </c>
      <c r="AU252" s="212" t="s">
        <v>73</v>
      </c>
      <c r="AY252" s="11" t="s">
        <v>158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11" t="s">
        <v>81</v>
      </c>
      <c r="BK252" s="213">
        <f>ROUND(I252*H252,2)</f>
        <v>0</v>
      </c>
      <c r="BL252" s="11" t="s">
        <v>157</v>
      </c>
      <c r="BM252" s="212" t="s">
        <v>654</v>
      </c>
    </row>
    <row r="253" spans="1:65" s="2" customFormat="1" ht="16.5" customHeight="1">
      <c r="A253" s="32"/>
      <c r="B253" s="33"/>
      <c r="C253" s="200" t="s">
        <v>857</v>
      </c>
      <c r="D253" s="200" t="s">
        <v>153</v>
      </c>
      <c r="E253" s="201" t="s">
        <v>858</v>
      </c>
      <c r="F253" s="202" t="s">
        <v>859</v>
      </c>
      <c r="G253" s="203" t="s">
        <v>312</v>
      </c>
      <c r="H253" s="204">
        <v>870</v>
      </c>
      <c r="I253" s="205"/>
      <c r="J253" s="206">
        <f>ROUND(I253*H253,2)</f>
        <v>0</v>
      </c>
      <c r="K253" s="207"/>
      <c r="L253" s="38"/>
      <c r="M253" s="208" t="s">
        <v>1</v>
      </c>
      <c r="N253" s="209" t="s">
        <v>38</v>
      </c>
      <c r="O253" s="85"/>
      <c r="P253" s="210">
        <f>O253*H253</f>
        <v>0</v>
      </c>
      <c r="Q253" s="210">
        <v>0</v>
      </c>
      <c r="R253" s="210">
        <f>Q253*H253</f>
        <v>0</v>
      </c>
      <c r="S253" s="210">
        <v>0</v>
      </c>
      <c r="T253" s="211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12" t="s">
        <v>157</v>
      </c>
      <c r="AT253" s="212" t="s">
        <v>153</v>
      </c>
      <c r="AU253" s="212" t="s">
        <v>73</v>
      </c>
      <c r="AY253" s="11" t="s">
        <v>158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11" t="s">
        <v>81</v>
      </c>
      <c r="BK253" s="213">
        <f>ROUND(I253*H253,2)</f>
        <v>0</v>
      </c>
      <c r="BL253" s="11" t="s">
        <v>157</v>
      </c>
      <c r="BM253" s="212" t="s">
        <v>658</v>
      </c>
    </row>
    <row r="254" spans="1:65" s="2" customFormat="1" ht="16.5" customHeight="1">
      <c r="A254" s="32"/>
      <c r="B254" s="33"/>
      <c r="C254" s="200" t="s">
        <v>73</v>
      </c>
      <c r="D254" s="200" t="s">
        <v>153</v>
      </c>
      <c r="E254" s="201" t="s">
        <v>626</v>
      </c>
      <c r="F254" s="202" t="s">
        <v>627</v>
      </c>
      <c r="G254" s="203" t="s">
        <v>1</v>
      </c>
      <c r="H254" s="204">
        <v>0</v>
      </c>
      <c r="I254" s="205"/>
      <c r="J254" s="206">
        <f>ROUND(I254*H254,2)</f>
        <v>0</v>
      </c>
      <c r="K254" s="207"/>
      <c r="L254" s="38"/>
      <c r="M254" s="208" t="s">
        <v>1</v>
      </c>
      <c r="N254" s="209" t="s">
        <v>38</v>
      </c>
      <c r="O254" s="85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12" t="s">
        <v>157</v>
      </c>
      <c r="AT254" s="212" t="s">
        <v>153</v>
      </c>
      <c r="AU254" s="212" t="s">
        <v>73</v>
      </c>
      <c r="AY254" s="11" t="s">
        <v>158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11" t="s">
        <v>81</v>
      </c>
      <c r="BK254" s="213">
        <f>ROUND(I254*H254,2)</f>
        <v>0</v>
      </c>
      <c r="BL254" s="11" t="s">
        <v>157</v>
      </c>
      <c r="BM254" s="212" t="s">
        <v>659</v>
      </c>
    </row>
    <row r="255" spans="1:65" s="2" customFormat="1" ht="16.5" customHeight="1">
      <c r="A255" s="32"/>
      <c r="B255" s="33"/>
      <c r="C255" s="200" t="s">
        <v>374</v>
      </c>
      <c r="D255" s="200" t="s">
        <v>153</v>
      </c>
      <c r="E255" s="201" t="s">
        <v>733</v>
      </c>
      <c r="F255" s="202" t="s">
        <v>734</v>
      </c>
      <c r="G255" s="203" t="s">
        <v>325</v>
      </c>
      <c r="H255" s="204">
        <v>1983.99</v>
      </c>
      <c r="I255" s="205"/>
      <c r="J255" s="206">
        <f>ROUND(I255*H255,2)</f>
        <v>0</v>
      </c>
      <c r="K255" s="207"/>
      <c r="L255" s="38"/>
      <c r="M255" s="208" t="s">
        <v>1</v>
      </c>
      <c r="N255" s="209" t="s">
        <v>38</v>
      </c>
      <c r="O255" s="85"/>
      <c r="P255" s="210">
        <f>O255*H255</f>
        <v>0</v>
      </c>
      <c r="Q255" s="210">
        <v>0</v>
      </c>
      <c r="R255" s="210">
        <f>Q255*H255</f>
        <v>0</v>
      </c>
      <c r="S255" s="210">
        <v>0</v>
      </c>
      <c r="T255" s="211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12" t="s">
        <v>157</v>
      </c>
      <c r="AT255" s="212" t="s">
        <v>153</v>
      </c>
      <c r="AU255" s="212" t="s">
        <v>73</v>
      </c>
      <c r="AY255" s="11" t="s">
        <v>158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1" t="s">
        <v>81</v>
      </c>
      <c r="BK255" s="213">
        <f>ROUND(I255*H255,2)</f>
        <v>0</v>
      </c>
      <c r="BL255" s="11" t="s">
        <v>157</v>
      </c>
      <c r="BM255" s="212" t="s">
        <v>860</v>
      </c>
    </row>
    <row r="256" spans="1:65" s="2" customFormat="1" ht="16.5" customHeight="1">
      <c r="A256" s="32"/>
      <c r="B256" s="33"/>
      <c r="C256" s="200" t="s">
        <v>73</v>
      </c>
      <c r="D256" s="200" t="s">
        <v>153</v>
      </c>
      <c r="E256" s="201" t="s">
        <v>861</v>
      </c>
      <c r="F256" s="202" t="s">
        <v>862</v>
      </c>
      <c r="G256" s="203" t="s">
        <v>1</v>
      </c>
      <c r="H256" s="204">
        <v>0</v>
      </c>
      <c r="I256" s="205"/>
      <c r="J256" s="206">
        <f>ROUND(I256*H256,2)</f>
        <v>0</v>
      </c>
      <c r="K256" s="207"/>
      <c r="L256" s="38"/>
      <c r="M256" s="208" t="s">
        <v>1</v>
      </c>
      <c r="N256" s="209" t="s">
        <v>38</v>
      </c>
      <c r="O256" s="85"/>
      <c r="P256" s="210">
        <f>O256*H256</f>
        <v>0</v>
      </c>
      <c r="Q256" s="210">
        <v>0</v>
      </c>
      <c r="R256" s="210">
        <f>Q256*H256</f>
        <v>0</v>
      </c>
      <c r="S256" s="210">
        <v>0</v>
      </c>
      <c r="T256" s="211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12" t="s">
        <v>157</v>
      </c>
      <c r="AT256" s="212" t="s">
        <v>153</v>
      </c>
      <c r="AU256" s="212" t="s">
        <v>73</v>
      </c>
      <c r="AY256" s="11" t="s">
        <v>158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11" t="s">
        <v>81</v>
      </c>
      <c r="BK256" s="213">
        <f>ROUND(I256*H256,2)</f>
        <v>0</v>
      </c>
      <c r="BL256" s="11" t="s">
        <v>157</v>
      </c>
      <c r="BM256" s="212" t="s">
        <v>863</v>
      </c>
    </row>
    <row r="257" spans="1:65" s="2" customFormat="1" ht="24" customHeight="1">
      <c r="A257" s="32"/>
      <c r="B257" s="33"/>
      <c r="C257" s="200" t="s">
        <v>864</v>
      </c>
      <c r="D257" s="200" t="s">
        <v>153</v>
      </c>
      <c r="E257" s="201" t="s">
        <v>323</v>
      </c>
      <c r="F257" s="202" t="s">
        <v>324</v>
      </c>
      <c r="G257" s="203" t="s">
        <v>325</v>
      </c>
      <c r="H257" s="204">
        <v>1983.99</v>
      </c>
      <c r="I257" s="205"/>
      <c r="J257" s="206">
        <f>ROUND(I257*H257,2)</f>
        <v>0</v>
      </c>
      <c r="K257" s="207"/>
      <c r="L257" s="38"/>
      <c r="M257" s="208" t="s">
        <v>1</v>
      </c>
      <c r="N257" s="209" t="s">
        <v>38</v>
      </c>
      <c r="O257" s="85"/>
      <c r="P257" s="210">
        <f>O257*H257</f>
        <v>0</v>
      </c>
      <c r="Q257" s="210">
        <v>0</v>
      </c>
      <c r="R257" s="210">
        <f>Q257*H257</f>
        <v>0</v>
      </c>
      <c r="S257" s="210">
        <v>0</v>
      </c>
      <c r="T257" s="211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12" t="s">
        <v>157</v>
      </c>
      <c r="AT257" s="212" t="s">
        <v>153</v>
      </c>
      <c r="AU257" s="212" t="s">
        <v>73</v>
      </c>
      <c r="AY257" s="11" t="s">
        <v>158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11" t="s">
        <v>81</v>
      </c>
      <c r="BK257" s="213">
        <f>ROUND(I257*H257,2)</f>
        <v>0</v>
      </c>
      <c r="BL257" s="11" t="s">
        <v>157</v>
      </c>
      <c r="BM257" s="212" t="s">
        <v>865</v>
      </c>
    </row>
    <row r="258" spans="1:65" s="2" customFormat="1" ht="16.5" customHeight="1">
      <c r="A258" s="32"/>
      <c r="B258" s="33"/>
      <c r="C258" s="200" t="s">
        <v>377</v>
      </c>
      <c r="D258" s="200" t="s">
        <v>153</v>
      </c>
      <c r="E258" s="201" t="s">
        <v>737</v>
      </c>
      <c r="F258" s="202" t="s">
        <v>738</v>
      </c>
      <c r="G258" s="203" t="s">
        <v>325</v>
      </c>
      <c r="H258" s="204">
        <v>1983.99</v>
      </c>
      <c r="I258" s="205"/>
      <c r="J258" s="206">
        <f>ROUND(I258*H258,2)</f>
        <v>0</v>
      </c>
      <c r="K258" s="207"/>
      <c r="L258" s="38"/>
      <c r="M258" s="208" t="s">
        <v>1</v>
      </c>
      <c r="N258" s="209" t="s">
        <v>38</v>
      </c>
      <c r="O258" s="85"/>
      <c r="P258" s="210">
        <f>O258*H258</f>
        <v>0</v>
      </c>
      <c r="Q258" s="210">
        <v>0</v>
      </c>
      <c r="R258" s="210">
        <f>Q258*H258</f>
        <v>0</v>
      </c>
      <c r="S258" s="210">
        <v>0</v>
      </c>
      <c r="T258" s="211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212" t="s">
        <v>157</v>
      </c>
      <c r="AT258" s="212" t="s">
        <v>153</v>
      </c>
      <c r="AU258" s="212" t="s">
        <v>73</v>
      </c>
      <c r="AY258" s="11" t="s">
        <v>158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11" t="s">
        <v>81</v>
      </c>
      <c r="BK258" s="213">
        <f>ROUND(I258*H258,2)</f>
        <v>0</v>
      </c>
      <c r="BL258" s="11" t="s">
        <v>157</v>
      </c>
      <c r="BM258" s="212" t="s">
        <v>866</v>
      </c>
    </row>
    <row r="259" spans="1:65" s="2" customFormat="1" ht="16.5" customHeight="1">
      <c r="A259" s="32"/>
      <c r="B259" s="33"/>
      <c r="C259" s="219" t="s">
        <v>867</v>
      </c>
      <c r="D259" s="219" t="s">
        <v>368</v>
      </c>
      <c r="E259" s="220" t="s">
        <v>868</v>
      </c>
      <c r="F259" s="221" t="s">
        <v>869</v>
      </c>
      <c r="G259" s="222" t="s">
        <v>312</v>
      </c>
      <c r="H259" s="223">
        <v>957</v>
      </c>
      <c r="I259" s="224"/>
      <c r="J259" s="225">
        <f>ROUND(I259*H259,2)</f>
        <v>0</v>
      </c>
      <c r="K259" s="226"/>
      <c r="L259" s="227"/>
      <c r="M259" s="228" t="s">
        <v>1</v>
      </c>
      <c r="N259" s="229" t="s">
        <v>38</v>
      </c>
      <c r="O259" s="85"/>
      <c r="P259" s="210">
        <f>O259*H259</f>
        <v>0</v>
      </c>
      <c r="Q259" s="210">
        <v>0</v>
      </c>
      <c r="R259" s="210">
        <f>Q259*H259</f>
        <v>0</v>
      </c>
      <c r="S259" s="210">
        <v>0</v>
      </c>
      <c r="T259" s="211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12" t="s">
        <v>168</v>
      </c>
      <c r="AT259" s="212" t="s">
        <v>368</v>
      </c>
      <c r="AU259" s="212" t="s">
        <v>73</v>
      </c>
      <c r="AY259" s="11" t="s">
        <v>158</v>
      </c>
      <c r="BE259" s="213">
        <f>IF(N259="základní",J259,0)</f>
        <v>0</v>
      </c>
      <c r="BF259" s="213">
        <f>IF(N259="snížená",J259,0)</f>
        <v>0</v>
      </c>
      <c r="BG259" s="213">
        <f>IF(N259="zákl. přenesená",J259,0)</f>
        <v>0</v>
      </c>
      <c r="BH259" s="213">
        <f>IF(N259="sníž. přenesená",J259,0)</f>
        <v>0</v>
      </c>
      <c r="BI259" s="213">
        <f>IF(N259="nulová",J259,0)</f>
        <v>0</v>
      </c>
      <c r="BJ259" s="11" t="s">
        <v>81</v>
      </c>
      <c r="BK259" s="213">
        <f>ROUND(I259*H259,2)</f>
        <v>0</v>
      </c>
      <c r="BL259" s="11" t="s">
        <v>157</v>
      </c>
      <c r="BM259" s="212" t="s">
        <v>870</v>
      </c>
    </row>
    <row r="260" spans="1:65" s="2" customFormat="1" ht="16.5" customHeight="1">
      <c r="A260" s="32"/>
      <c r="B260" s="33"/>
      <c r="C260" s="200" t="s">
        <v>73</v>
      </c>
      <c r="D260" s="200" t="s">
        <v>153</v>
      </c>
      <c r="E260" s="201" t="s">
        <v>871</v>
      </c>
      <c r="F260" s="202" t="s">
        <v>872</v>
      </c>
      <c r="G260" s="203" t="s">
        <v>1</v>
      </c>
      <c r="H260" s="204">
        <v>0</v>
      </c>
      <c r="I260" s="205"/>
      <c r="J260" s="206">
        <f>ROUND(I260*H260,2)</f>
        <v>0</v>
      </c>
      <c r="K260" s="207"/>
      <c r="L260" s="38"/>
      <c r="M260" s="208" t="s">
        <v>1</v>
      </c>
      <c r="N260" s="209" t="s">
        <v>38</v>
      </c>
      <c r="O260" s="85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12" t="s">
        <v>157</v>
      </c>
      <c r="AT260" s="212" t="s">
        <v>153</v>
      </c>
      <c r="AU260" s="212" t="s">
        <v>73</v>
      </c>
      <c r="AY260" s="11" t="s">
        <v>158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11" t="s">
        <v>81</v>
      </c>
      <c r="BK260" s="213">
        <f>ROUND(I260*H260,2)</f>
        <v>0</v>
      </c>
      <c r="BL260" s="11" t="s">
        <v>157</v>
      </c>
      <c r="BM260" s="212" t="s">
        <v>873</v>
      </c>
    </row>
    <row r="261" spans="1:65" s="2" customFormat="1" ht="36" customHeight="1">
      <c r="A261" s="32"/>
      <c r="B261" s="33"/>
      <c r="C261" s="200" t="s">
        <v>380</v>
      </c>
      <c r="D261" s="200" t="s">
        <v>153</v>
      </c>
      <c r="E261" s="201" t="s">
        <v>387</v>
      </c>
      <c r="F261" s="202" t="s">
        <v>388</v>
      </c>
      <c r="G261" s="203" t="s">
        <v>325</v>
      </c>
      <c r="H261" s="204">
        <v>3.828</v>
      </c>
      <c r="I261" s="205"/>
      <c r="J261" s="206">
        <f>ROUND(I261*H261,2)</f>
        <v>0</v>
      </c>
      <c r="K261" s="207"/>
      <c r="L261" s="38"/>
      <c r="M261" s="208" t="s">
        <v>1</v>
      </c>
      <c r="N261" s="209" t="s">
        <v>38</v>
      </c>
      <c r="O261" s="85"/>
      <c r="P261" s="210">
        <f>O261*H261</f>
        <v>0</v>
      </c>
      <c r="Q261" s="210">
        <v>0</v>
      </c>
      <c r="R261" s="210">
        <f>Q261*H261</f>
        <v>0</v>
      </c>
      <c r="S261" s="210">
        <v>0</v>
      </c>
      <c r="T261" s="211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12" t="s">
        <v>157</v>
      </c>
      <c r="AT261" s="212" t="s">
        <v>153</v>
      </c>
      <c r="AU261" s="212" t="s">
        <v>73</v>
      </c>
      <c r="AY261" s="11" t="s">
        <v>158</v>
      </c>
      <c r="BE261" s="213">
        <f>IF(N261="základní",J261,0)</f>
        <v>0</v>
      </c>
      <c r="BF261" s="213">
        <f>IF(N261="snížená",J261,0)</f>
        <v>0</v>
      </c>
      <c r="BG261" s="213">
        <f>IF(N261="zákl. přenesená",J261,0)</f>
        <v>0</v>
      </c>
      <c r="BH261" s="213">
        <f>IF(N261="sníž. přenesená",J261,0)</f>
        <v>0</v>
      </c>
      <c r="BI261" s="213">
        <f>IF(N261="nulová",J261,0)</f>
        <v>0</v>
      </c>
      <c r="BJ261" s="11" t="s">
        <v>81</v>
      </c>
      <c r="BK261" s="213">
        <f>ROUND(I261*H261,2)</f>
        <v>0</v>
      </c>
      <c r="BL261" s="11" t="s">
        <v>157</v>
      </c>
      <c r="BM261" s="212" t="s">
        <v>874</v>
      </c>
    </row>
    <row r="262" spans="1:65" s="2" customFormat="1" ht="16.5" customHeight="1">
      <c r="A262" s="32"/>
      <c r="B262" s="33"/>
      <c r="C262" s="200" t="s">
        <v>73</v>
      </c>
      <c r="D262" s="200" t="s">
        <v>153</v>
      </c>
      <c r="E262" s="201" t="s">
        <v>875</v>
      </c>
      <c r="F262" s="202" t="s">
        <v>876</v>
      </c>
      <c r="G262" s="203" t="s">
        <v>1</v>
      </c>
      <c r="H262" s="204">
        <v>0</v>
      </c>
      <c r="I262" s="205"/>
      <c r="J262" s="206">
        <f>ROUND(I262*H262,2)</f>
        <v>0</v>
      </c>
      <c r="K262" s="207"/>
      <c r="L262" s="38"/>
      <c r="M262" s="208" t="s">
        <v>1</v>
      </c>
      <c r="N262" s="209" t="s">
        <v>38</v>
      </c>
      <c r="O262" s="85"/>
      <c r="P262" s="210">
        <f>O262*H262</f>
        <v>0</v>
      </c>
      <c r="Q262" s="210">
        <v>0</v>
      </c>
      <c r="R262" s="210">
        <f>Q262*H262</f>
        <v>0</v>
      </c>
      <c r="S262" s="210">
        <v>0</v>
      </c>
      <c r="T262" s="211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212" t="s">
        <v>157</v>
      </c>
      <c r="AT262" s="212" t="s">
        <v>153</v>
      </c>
      <c r="AU262" s="212" t="s">
        <v>73</v>
      </c>
      <c r="AY262" s="11" t="s">
        <v>158</v>
      </c>
      <c r="BE262" s="213">
        <f>IF(N262="základní",J262,0)</f>
        <v>0</v>
      </c>
      <c r="BF262" s="213">
        <f>IF(N262="snížená",J262,0)</f>
        <v>0</v>
      </c>
      <c r="BG262" s="213">
        <f>IF(N262="zákl. přenesená",J262,0)</f>
        <v>0</v>
      </c>
      <c r="BH262" s="213">
        <f>IF(N262="sníž. přenesená",J262,0)</f>
        <v>0</v>
      </c>
      <c r="BI262" s="213">
        <f>IF(N262="nulová",J262,0)</f>
        <v>0</v>
      </c>
      <c r="BJ262" s="11" t="s">
        <v>81</v>
      </c>
      <c r="BK262" s="213">
        <f>ROUND(I262*H262,2)</f>
        <v>0</v>
      </c>
      <c r="BL262" s="11" t="s">
        <v>157</v>
      </c>
      <c r="BM262" s="212" t="s">
        <v>877</v>
      </c>
    </row>
    <row r="263" spans="1:65" s="2" customFormat="1" ht="16.5" customHeight="1">
      <c r="A263" s="32"/>
      <c r="B263" s="33"/>
      <c r="C263" s="219" t="s">
        <v>878</v>
      </c>
      <c r="D263" s="219" t="s">
        <v>368</v>
      </c>
      <c r="E263" s="220" t="s">
        <v>879</v>
      </c>
      <c r="F263" s="221" t="s">
        <v>880</v>
      </c>
      <c r="G263" s="222" t="s">
        <v>303</v>
      </c>
      <c r="H263" s="223">
        <v>2.55</v>
      </c>
      <c r="I263" s="224"/>
      <c r="J263" s="225">
        <f>ROUND(I263*H263,2)</f>
        <v>0</v>
      </c>
      <c r="K263" s="226"/>
      <c r="L263" s="227"/>
      <c r="M263" s="228" t="s">
        <v>1</v>
      </c>
      <c r="N263" s="229" t="s">
        <v>38</v>
      </c>
      <c r="O263" s="85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12" t="s">
        <v>168</v>
      </c>
      <c r="AT263" s="212" t="s">
        <v>368</v>
      </c>
      <c r="AU263" s="212" t="s">
        <v>73</v>
      </c>
      <c r="AY263" s="11" t="s">
        <v>158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11" t="s">
        <v>81</v>
      </c>
      <c r="BK263" s="213">
        <f>ROUND(I263*H263,2)</f>
        <v>0</v>
      </c>
      <c r="BL263" s="11" t="s">
        <v>157</v>
      </c>
      <c r="BM263" s="212" t="s">
        <v>881</v>
      </c>
    </row>
    <row r="264" spans="1:65" s="2" customFormat="1" ht="16.5" customHeight="1">
      <c r="A264" s="32"/>
      <c r="B264" s="33"/>
      <c r="C264" s="200" t="s">
        <v>73</v>
      </c>
      <c r="D264" s="200" t="s">
        <v>153</v>
      </c>
      <c r="E264" s="201" t="s">
        <v>882</v>
      </c>
      <c r="F264" s="202" t="s">
        <v>883</v>
      </c>
      <c r="G264" s="203" t="s">
        <v>1</v>
      </c>
      <c r="H264" s="204">
        <v>0</v>
      </c>
      <c r="I264" s="205"/>
      <c r="J264" s="206">
        <f>ROUND(I264*H264,2)</f>
        <v>0</v>
      </c>
      <c r="K264" s="207"/>
      <c r="L264" s="38"/>
      <c r="M264" s="208" t="s">
        <v>1</v>
      </c>
      <c r="N264" s="209" t="s">
        <v>38</v>
      </c>
      <c r="O264" s="85"/>
      <c r="P264" s="210">
        <f>O264*H264</f>
        <v>0</v>
      </c>
      <c r="Q264" s="210">
        <v>0</v>
      </c>
      <c r="R264" s="210">
        <f>Q264*H264</f>
        <v>0</v>
      </c>
      <c r="S264" s="210">
        <v>0</v>
      </c>
      <c r="T264" s="211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212" t="s">
        <v>157</v>
      </c>
      <c r="AT264" s="212" t="s">
        <v>153</v>
      </c>
      <c r="AU264" s="212" t="s">
        <v>73</v>
      </c>
      <c r="AY264" s="11" t="s">
        <v>158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11" t="s">
        <v>81</v>
      </c>
      <c r="BK264" s="213">
        <f>ROUND(I264*H264,2)</f>
        <v>0</v>
      </c>
      <c r="BL264" s="11" t="s">
        <v>157</v>
      </c>
      <c r="BM264" s="212" t="s">
        <v>884</v>
      </c>
    </row>
    <row r="265" spans="1:65" s="2" customFormat="1" ht="24" customHeight="1">
      <c r="A265" s="32"/>
      <c r="B265" s="33"/>
      <c r="C265" s="200" t="s">
        <v>383</v>
      </c>
      <c r="D265" s="200" t="s">
        <v>153</v>
      </c>
      <c r="E265" s="201" t="s">
        <v>656</v>
      </c>
      <c r="F265" s="202" t="s">
        <v>657</v>
      </c>
      <c r="G265" s="203" t="s">
        <v>325</v>
      </c>
      <c r="H265" s="204">
        <v>6.375</v>
      </c>
      <c r="I265" s="205"/>
      <c r="J265" s="206">
        <f>ROUND(I265*H265,2)</f>
        <v>0</v>
      </c>
      <c r="K265" s="207"/>
      <c r="L265" s="38"/>
      <c r="M265" s="208" t="s">
        <v>1</v>
      </c>
      <c r="N265" s="209" t="s">
        <v>38</v>
      </c>
      <c r="O265" s="85"/>
      <c r="P265" s="210">
        <f>O265*H265</f>
        <v>0</v>
      </c>
      <c r="Q265" s="210">
        <v>0</v>
      </c>
      <c r="R265" s="210">
        <f>Q265*H265</f>
        <v>0</v>
      </c>
      <c r="S265" s="210">
        <v>0</v>
      </c>
      <c r="T265" s="211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212" t="s">
        <v>157</v>
      </c>
      <c r="AT265" s="212" t="s">
        <v>153</v>
      </c>
      <c r="AU265" s="212" t="s">
        <v>73</v>
      </c>
      <c r="AY265" s="11" t="s">
        <v>158</v>
      </c>
      <c r="BE265" s="213">
        <f>IF(N265="základní",J265,0)</f>
        <v>0</v>
      </c>
      <c r="BF265" s="213">
        <f>IF(N265="snížená",J265,0)</f>
        <v>0</v>
      </c>
      <c r="BG265" s="213">
        <f>IF(N265="zákl. přenesená",J265,0)</f>
        <v>0</v>
      </c>
      <c r="BH265" s="213">
        <f>IF(N265="sníž. přenesená",J265,0)</f>
        <v>0</v>
      </c>
      <c r="BI265" s="213">
        <f>IF(N265="nulová",J265,0)</f>
        <v>0</v>
      </c>
      <c r="BJ265" s="11" t="s">
        <v>81</v>
      </c>
      <c r="BK265" s="213">
        <f>ROUND(I265*H265,2)</f>
        <v>0</v>
      </c>
      <c r="BL265" s="11" t="s">
        <v>157</v>
      </c>
      <c r="BM265" s="212" t="s">
        <v>885</v>
      </c>
    </row>
    <row r="266" spans="1:65" s="2" customFormat="1" ht="16.5" customHeight="1">
      <c r="A266" s="32"/>
      <c r="B266" s="33"/>
      <c r="C266" s="200" t="s">
        <v>73</v>
      </c>
      <c r="D266" s="200" t="s">
        <v>153</v>
      </c>
      <c r="E266" s="201" t="s">
        <v>886</v>
      </c>
      <c r="F266" s="202" t="s">
        <v>887</v>
      </c>
      <c r="G266" s="203" t="s">
        <v>1</v>
      </c>
      <c r="H266" s="204">
        <v>0</v>
      </c>
      <c r="I266" s="205"/>
      <c r="J266" s="206">
        <f>ROUND(I266*H266,2)</f>
        <v>0</v>
      </c>
      <c r="K266" s="207"/>
      <c r="L266" s="38"/>
      <c r="M266" s="208" t="s">
        <v>1</v>
      </c>
      <c r="N266" s="209" t="s">
        <v>38</v>
      </c>
      <c r="O266" s="85"/>
      <c r="P266" s="210">
        <f>O266*H266</f>
        <v>0</v>
      </c>
      <c r="Q266" s="210">
        <v>0</v>
      </c>
      <c r="R266" s="210">
        <f>Q266*H266</f>
        <v>0</v>
      </c>
      <c r="S266" s="210">
        <v>0</v>
      </c>
      <c r="T266" s="211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12" t="s">
        <v>157</v>
      </c>
      <c r="AT266" s="212" t="s">
        <v>153</v>
      </c>
      <c r="AU266" s="212" t="s">
        <v>73</v>
      </c>
      <c r="AY266" s="11" t="s">
        <v>158</v>
      </c>
      <c r="BE266" s="213">
        <f>IF(N266="základní",J266,0)</f>
        <v>0</v>
      </c>
      <c r="BF266" s="213">
        <f>IF(N266="snížená",J266,0)</f>
        <v>0</v>
      </c>
      <c r="BG266" s="213">
        <f>IF(N266="zákl. přenesená",J266,0)</f>
        <v>0</v>
      </c>
      <c r="BH266" s="213">
        <f>IF(N266="sníž. přenesená",J266,0)</f>
        <v>0</v>
      </c>
      <c r="BI266" s="213">
        <f>IF(N266="nulová",J266,0)</f>
        <v>0</v>
      </c>
      <c r="BJ266" s="11" t="s">
        <v>81</v>
      </c>
      <c r="BK266" s="213">
        <f>ROUND(I266*H266,2)</f>
        <v>0</v>
      </c>
      <c r="BL266" s="11" t="s">
        <v>157</v>
      </c>
      <c r="BM266" s="212" t="s">
        <v>888</v>
      </c>
    </row>
    <row r="267" spans="1:65" s="2" customFormat="1" ht="16.5" customHeight="1">
      <c r="A267" s="32"/>
      <c r="B267" s="33"/>
      <c r="C267" s="219" t="s">
        <v>889</v>
      </c>
      <c r="D267" s="219" t="s">
        <v>368</v>
      </c>
      <c r="E267" s="220" t="s">
        <v>890</v>
      </c>
      <c r="F267" s="221" t="s">
        <v>891</v>
      </c>
      <c r="G267" s="222" t="s">
        <v>325</v>
      </c>
      <c r="H267" s="223">
        <v>1.1</v>
      </c>
      <c r="I267" s="224"/>
      <c r="J267" s="225">
        <f>ROUND(I267*H267,2)</f>
        <v>0</v>
      </c>
      <c r="K267" s="226"/>
      <c r="L267" s="227"/>
      <c r="M267" s="228" t="s">
        <v>1</v>
      </c>
      <c r="N267" s="229" t="s">
        <v>38</v>
      </c>
      <c r="O267" s="85"/>
      <c r="P267" s="210">
        <f>O267*H267</f>
        <v>0</v>
      </c>
      <c r="Q267" s="210">
        <v>0</v>
      </c>
      <c r="R267" s="210">
        <f>Q267*H267</f>
        <v>0</v>
      </c>
      <c r="S267" s="210">
        <v>0</v>
      </c>
      <c r="T267" s="211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12" t="s">
        <v>168</v>
      </c>
      <c r="AT267" s="212" t="s">
        <v>368</v>
      </c>
      <c r="AU267" s="212" t="s">
        <v>73</v>
      </c>
      <c r="AY267" s="11" t="s">
        <v>158</v>
      </c>
      <c r="BE267" s="213">
        <f>IF(N267="základní",J267,0)</f>
        <v>0</v>
      </c>
      <c r="BF267" s="213">
        <f>IF(N267="snížená",J267,0)</f>
        <v>0</v>
      </c>
      <c r="BG267" s="213">
        <f>IF(N267="zákl. přenesená",J267,0)</f>
        <v>0</v>
      </c>
      <c r="BH267" s="213">
        <f>IF(N267="sníž. přenesená",J267,0)</f>
        <v>0</v>
      </c>
      <c r="BI267" s="213">
        <f>IF(N267="nulová",J267,0)</f>
        <v>0</v>
      </c>
      <c r="BJ267" s="11" t="s">
        <v>81</v>
      </c>
      <c r="BK267" s="213">
        <f>ROUND(I267*H267,2)</f>
        <v>0</v>
      </c>
      <c r="BL267" s="11" t="s">
        <v>157</v>
      </c>
      <c r="BM267" s="212" t="s">
        <v>892</v>
      </c>
    </row>
    <row r="268" spans="1:65" s="2" customFormat="1" ht="16.5" customHeight="1">
      <c r="A268" s="32"/>
      <c r="B268" s="33"/>
      <c r="C268" s="200" t="s">
        <v>73</v>
      </c>
      <c r="D268" s="200" t="s">
        <v>153</v>
      </c>
      <c r="E268" s="201" t="s">
        <v>893</v>
      </c>
      <c r="F268" s="202" t="s">
        <v>894</v>
      </c>
      <c r="G268" s="203" t="s">
        <v>1</v>
      </c>
      <c r="H268" s="204">
        <v>0</v>
      </c>
      <c r="I268" s="205"/>
      <c r="J268" s="206">
        <f>ROUND(I268*H268,2)</f>
        <v>0</v>
      </c>
      <c r="K268" s="207"/>
      <c r="L268" s="38"/>
      <c r="M268" s="208" t="s">
        <v>1</v>
      </c>
      <c r="N268" s="209" t="s">
        <v>38</v>
      </c>
      <c r="O268" s="85"/>
      <c r="P268" s="210">
        <f>O268*H268</f>
        <v>0</v>
      </c>
      <c r="Q268" s="210">
        <v>0</v>
      </c>
      <c r="R268" s="210">
        <f>Q268*H268</f>
        <v>0</v>
      </c>
      <c r="S268" s="210">
        <v>0</v>
      </c>
      <c r="T268" s="211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212" t="s">
        <v>157</v>
      </c>
      <c r="AT268" s="212" t="s">
        <v>153</v>
      </c>
      <c r="AU268" s="212" t="s">
        <v>73</v>
      </c>
      <c r="AY268" s="11" t="s">
        <v>158</v>
      </c>
      <c r="BE268" s="213">
        <f>IF(N268="základní",J268,0)</f>
        <v>0</v>
      </c>
      <c r="BF268" s="213">
        <f>IF(N268="snížená",J268,0)</f>
        <v>0</v>
      </c>
      <c r="BG268" s="213">
        <f>IF(N268="zákl. přenesená",J268,0)</f>
        <v>0</v>
      </c>
      <c r="BH268" s="213">
        <f>IF(N268="sníž. přenesená",J268,0)</f>
        <v>0</v>
      </c>
      <c r="BI268" s="213">
        <f>IF(N268="nulová",J268,0)</f>
        <v>0</v>
      </c>
      <c r="BJ268" s="11" t="s">
        <v>81</v>
      </c>
      <c r="BK268" s="213">
        <f>ROUND(I268*H268,2)</f>
        <v>0</v>
      </c>
      <c r="BL268" s="11" t="s">
        <v>157</v>
      </c>
      <c r="BM268" s="212" t="s">
        <v>895</v>
      </c>
    </row>
    <row r="269" spans="1:65" s="2" customFormat="1" ht="24" customHeight="1">
      <c r="A269" s="32"/>
      <c r="B269" s="33"/>
      <c r="C269" s="200" t="s">
        <v>386</v>
      </c>
      <c r="D269" s="200" t="s">
        <v>153</v>
      </c>
      <c r="E269" s="201" t="s">
        <v>656</v>
      </c>
      <c r="F269" s="202" t="s">
        <v>657</v>
      </c>
      <c r="G269" s="203" t="s">
        <v>325</v>
      </c>
      <c r="H269" s="204">
        <v>1.1</v>
      </c>
      <c r="I269" s="205"/>
      <c r="J269" s="206">
        <f>ROUND(I269*H269,2)</f>
        <v>0</v>
      </c>
      <c r="K269" s="207"/>
      <c r="L269" s="38"/>
      <c r="M269" s="208" t="s">
        <v>1</v>
      </c>
      <c r="N269" s="209" t="s">
        <v>38</v>
      </c>
      <c r="O269" s="85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212" t="s">
        <v>157</v>
      </c>
      <c r="AT269" s="212" t="s">
        <v>153</v>
      </c>
      <c r="AU269" s="212" t="s">
        <v>73</v>
      </c>
      <c r="AY269" s="11" t="s">
        <v>158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11" t="s">
        <v>81</v>
      </c>
      <c r="BK269" s="213">
        <f>ROUND(I269*H269,2)</f>
        <v>0</v>
      </c>
      <c r="BL269" s="11" t="s">
        <v>157</v>
      </c>
      <c r="BM269" s="212" t="s">
        <v>896</v>
      </c>
    </row>
    <row r="270" spans="1:65" s="2" customFormat="1" ht="24" customHeight="1">
      <c r="A270" s="32"/>
      <c r="B270" s="33"/>
      <c r="C270" s="200" t="s">
        <v>897</v>
      </c>
      <c r="D270" s="200" t="s">
        <v>153</v>
      </c>
      <c r="E270" s="201" t="s">
        <v>898</v>
      </c>
      <c r="F270" s="202" t="s">
        <v>899</v>
      </c>
      <c r="G270" s="203" t="s">
        <v>303</v>
      </c>
      <c r="H270" s="204">
        <v>36.1</v>
      </c>
      <c r="I270" s="205"/>
      <c r="J270" s="206">
        <f>ROUND(I270*H270,2)</f>
        <v>0</v>
      </c>
      <c r="K270" s="207"/>
      <c r="L270" s="38"/>
      <c r="M270" s="208" t="s">
        <v>1</v>
      </c>
      <c r="N270" s="209" t="s">
        <v>38</v>
      </c>
      <c r="O270" s="85"/>
      <c r="P270" s="210">
        <f>O270*H270</f>
        <v>0</v>
      </c>
      <c r="Q270" s="210">
        <v>0</v>
      </c>
      <c r="R270" s="210">
        <f>Q270*H270</f>
        <v>0</v>
      </c>
      <c r="S270" s="210">
        <v>0</v>
      </c>
      <c r="T270" s="211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212" t="s">
        <v>157</v>
      </c>
      <c r="AT270" s="212" t="s">
        <v>153</v>
      </c>
      <c r="AU270" s="212" t="s">
        <v>73</v>
      </c>
      <c r="AY270" s="11" t="s">
        <v>158</v>
      </c>
      <c r="BE270" s="213">
        <f>IF(N270="základní",J270,0)</f>
        <v>0</v>
      </c>
      <c r="BF270" s="213">
        <f>IF(N270="snížená",J270,0)</f>
        <v>0</v>
      </c>
      <c r="BG270" s="213">
        <f>IF(N270="zákl. přenesená",J270,0)</f>
        <v>0</v>
      </c>
      <c r="BH270" s="213">
        <f>IF(N270="sníž. přenesená",J270,0)</f>
        <v>0</v>
      </c>
      <c r="BI270" s="213">
        <f>IF(N270="nulová",J270,0)</f>
        <v>0</v>
      </c>
      <c r="BJ270" s="11" t="s">
        <v>81</v>
      </c>
      <c r="BK270" s="213">
        <f>ROUND(I270*H270,2)</f>
        <v>0</v>
      </c>
      <c r="BL270" s="11" t="s">
        <v>157</v>
      </c>
      <c r="BM270" s="212" t="s">
        <v>900</v>
      </c>
    </row>
    <row r="271" spans="1:65" s="2" customFormat="1" ht="16.5" customHeight="1">
      <c r="A271" s="32"/>
      <c r="B271" s="33"/>
      <c r="C271" s="200" t="s">
        <v>73</v>
      </c>
      <c r="D271" s="200" t="s">
        <v>153</v>
      </c>
      <c r="E271" s="201" t="s">
        <v>901</v>
      </c>
      <c r="F271" s="202" t="s">
        <v>902</v>
      </c>
      <c r="G271" s="203" t="s">
        <v>1</v>
      </c>
      <c r="H271" s="204">
        <v>0</v>
      </c>
      <c r="I271" s="205"/>
      <c r="J271" s="206">
        <f>ROUND(I271*H271,2)</f>
        <v>0</v>
      </c>
      <c r="K271" s="207"/>
      <c r="L271" s="38"/>
      <c r="M271" s="208" t="s">
        <v>1</v>
      </c>
      <c r="N271" s="209" t="s">
        <v>38</v>
      </c>
      <c r="O271" s="85"/>
      <c r="P271" s="210">
        <f>O271*H271</f>
        <v>0</v>
      </c>
      <c r="Q271" s="210">
        <v>0</v>
      </c>
      <c r="R271" s="210">
        <f>Q271*H271</f>
        <v>0</v>
      </c>
      <c r="S271" s="210">
        <v>0</v>
      </c>
      <c r="T271" s="211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12" t="s">
        <v>157</v>
      </c>
      <c r="AT271" s="212" t="s">
        <v>153</v>
      </c>
      <c r="AU271" s="212" t="s">
        <v>73</v>
      </c>
      <c r="AY271" s="11" t="s">
        <v>158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11" t="s">
        <v>81</v>
      </c>
      <c r="BK271" s="213">
        <f>ROUND(I271*H271,2)</f>
        <v>0</v>
      </c>
      <c r="BL271" s="11" t="s">
        <v>157</v>
      </c>
      <c r="BM271" s="212" t="s">
        <v>903</v>
      </c>
    </row>
    <row r="272" spans="1:65" s="2" customFormat="1" ht="16.5" customHeight="1">
      <c r="A272" s="32"/>
      <c r="B272" s="33"/>
      <c r="C272" s="200" t="s">
        <v>389</v>
      </c>
      <c r="D272" s="200" t="s">
        <v>153</v>
      </c>
      <c r="E272" s="201" t="s">
        <v>904</v>
      </c>
      <c r="F272" s="202" t="s">
        <v>905</v>
      </c>
      <c r="G272" s="203" t="s">
        <v>303</v>
      </c>
      <c r="H272" s="204">
        <v>4.75</v>
      </c>
      <c r="I272" s="205"/>
      <c r="J272" s="206">
        <f>ROUND(I272*H272,2)</f>
        <v>0</v>
      </c>
      <c r="K272" s="207"/>
      <c r="L272" s="38"/>
      <c r="M272" s="208" t="s">
        <v>1</v>
      </c>
      <c r="N272" s="209" t="s">
        <v>38</v>
      </c>
      <c r="O272" s="85"/>
      <c r="P272" s="210">
        <f>O272*H272</f>
        <v>0</v>
      </c>
      <c r="Q272" s="210">
        <v>0</v>
      </c>
      <c r="R272" s="210">
        <f>Q272*H272</f>
        <v>0</v>
      </c>
      <c r="S272" s="210">
        <v>0</v>
      </c>
      <c r="T272" s="211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12" t="s">
        <v>157</v>
      </c>
      <c r="AT272" s="212" t="s">
        <v>153</v>
      </c>
      <c r="AU272" s="212" t="s">
        <v>73</v>
      </c>
      <c r="AY272" s="11" t="s">
        <v>158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11" t="s">
        <v>81</v>
      </c>
      <c r="BK272" s="213">
        <f>ROUND(I272*H272,2)</f>
        <v>0</v>
      </c>
      <c r="BL272" s="11" t="s">
        <v>157</v>
      </c>
      <c r="BM272" s="212" t="s">
        <v>906</v>
      </c>
    </row>
    <row r="273" spans="1:65" s="2" customFormat="1" ht="16.5" customHeight="1">
      <c r="A273" s="32"/>
      <c r="B273" s="33"/>
      <c r="C273" s="200" t="s">
        <v>73</v>
      </c>
      <c r="D273" s="200" t="s">
        <v>153</v>
      </c>
      <c r="E273" s="201" t="s">
        <v>907</v>
      </c>
      <c r="F273" s="202" t="s">
        <v>908</v>
      </c>
      <c r="G273" s="203" t="s">
        <v>1</v>
      </c>
      <c r="H273" s="204">
        <v>0</v>
      </c>
      <c r="I273" s="205"/>
      <c r="J273" s="206">
        <f>ROUND(I273*H273,2)</f>
        <v>0</v>
      </c>
      <c r="K273" s="207"/>
      <c r="L273" s="38"/>
      <c r="M273" s="208" t="s">
        <v>1</v>
      </c>
      <c r="N273" s="209" t="s">
        <v>38</v>
      </c>
      <c r="O273" s="85"/>
      <c r="P273" s="210">
        <f>O273*H273</f>
        <v>0</v>
      </c>
      <c r="Q273" s="210">
        <v>0</v>
      </c>
      <c r="R273" s="210">
        <f>Q273*H273</f>
        <v>0</v>
      </c>
      <c r="S273" s="210">
        <v>0</v>
      </c>
      <c r="T273" s="211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212" t="s">
        <v>157</v>
      </c>
      <c r="AT273" s="212" t="s">
        <v>153</v>
      </c>
      <c r="AU273" s="212" t="s">
        <v>73</v>
      </c>
      <c r="AY273" s="11" t="s">
        <v>158</v>
      </c>
      <c r="BE273" s="213">
        <f>IF(N273="základní",J273,0)</f>
        <v>0</v>
      </c>
      <c r="BF273" s="213">
        <f>IF(N273="snížená",J273,0)</f>
        <v>0</v>
      </c>
      <c r="BG273" s="213">
        <f>IF(N273="zákl. přenesená",J273,0)</f>
        <v>0</v>
      </c>
      <c r="BH273" s="213">
        <f>IF(N273="sníž. přenesená",J273,0)</f>
        <v>0</v>
      </c>
      <c r="BI273" s="213">
        <f>IF(N273="nulová",J273,0)</f>
        <v>0</v>
      </c>
      <c r="BJ273" s="11" t="s">
        <v>81</v>
      </c>
      <c r="BK273" s="213">
        <f>ROUND(I273*H273,2)</f>
        <v>0</v>
      </c>
      <c r="BL273" s="11" t="s">
        <v>157</v>
      </c>
      <c r="BM273" s="212" t="s">
        <v>909</v>
      </c>
    </row>
    <row r="274" spans="1:65" s="2" customFormat="1" ht="24" customHeight="1">
      <c r="A274" s="32"/>
      <c r="B274" s="33"/>
      <c r="C274" s="200" t="s">
        <v>910</v>
      </c>
      <c r="D274" s="200" t="s">
        <v>153</v>
      </c>
      <c r="E274" s="201" t="s">
        <v>323</v>
      </c>
      <c r="F274" s="202" t="s">
        <v>324</v>
      </c>
      <c r="G274" s="203" t="s">
        <v>325</v>
      </c>
      <c r="H274" s="204">
        <v>61.275</v>
      </c>
      <c r="I274" s="205"/>
      <c r="J274" s="206">
        <f>ROUND(I274*H274,2)</f>
        <v>0</v>
      </c>
      <c r="K274" s="207"/>
      <c r="L274" s="38"/>
      <c r="M274" s="208" t="s">
        <v>1</v>
      </c>
      <c r="N274" s="209" t="s">
        <v>38</v>
      </c>
      <c r="O274" s="85"/>
      <c r="P274" s="210">
        <f>O274*H274</f>
        <v>0</v>
      </c>
      <c r="Q274" s="210">
        <v>0</v>
      </c>
      <c r="R274" s="210">
        <f>Q274*H274</f>
        <v>0</v>
      </c>
      <c r="S274" s="210">
        <v>0</v>
      </c>
      <c r="T274" s="211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212" t="s">
        <v>157</v>
      </c>
      <c r="AT274" s="212" t="s">
        <v>153</v>
      </c>
      <c r="AU274" s="212" t="s">
        <v>73</v>
      </c>
      <c r="AY274" s="11" t="s">
        <v>158</v>
      </c>
      <c r="BE274" s="213">
        <f>IF(N274="základní",J274,0)</f>
        <v>0</v>
      </c>
      <c r="BF274" s="213">
        <f>IF(N274="snížená",J274,0)</f>
        <v>0</v>
      </c>
      <c r="BG274" s="213">
        <f>IF(N274="zákl. přenesená",J274,0)</f>
        <v>0</v>
      </c>
      <c r="BH274" s="213">
        <f>IF(N274="sníž. přenesená",J274,0)</f>
        <v>0</v>
      </c>
      <c r="BI274" s="213">
        <f>IF(N274="nulová",J274,0)</f>
        <v>0</v>
      </c>
      <c r="BJ274" s="11" t="s">
        <v>81</v>
      </c>
      <c r="BK274" s="213">
        <f>ROUND(I274*H274,2)</f>
        <v>0</v>
      </c>
      <c r="BL274" s="11" t="s">
        <v>157</v>
      </c>
      <c r="BM274" s="212" t="s">
        <v>911</v>
      </c>
    </row>
    <row r="275" spans="1:65" s="2" customFormat="1" ht="16.5" customHeight="1">
      <c r="A275" s="32"/>
      <c r="B275" s="33"/>
      <c r="C275" s="200" t="s">
        <v>73</v>
      </c>
      <c r="D275" s="200" t="s">
        <v>153</v>
      </c>
      <c r="E275" s="201" t="s">
        <v>912</v>
      </c>
      <c r="F275" s="202" t="s">
        <v>913</v>
      </c>
      <c r="G275" s="203" t="s">
        <v>1</v>
      </c>
      <c r="H275" s="204">
        <v>0</v>
      </c>
      <c r="I275" s="205"/>
      <c r="J275" s="206">
        <f>ROUND(I275*H275,2)</f>
        <v>0</v>
      </c>
      <c r="K275" s="207"/>
      <c r="L275" s="38"/>
      <c r="M275" s="208" t="s">
        <v>1</v>
      </c>
      <c r="N275" s="209" t="s">
        <v>38</v>
      </c>
      <c r="O275" s="85"/>
      <c r="P275" s="210">
        <f>O275*H275</f>
        <v>0</v>
      </c>
      <c r="Q275" s="210">
        <v>0</v>
      </c>
      <c r="R275" s="210">
        <f>Q275*H275</f>
        <v>0</v>
      </c>
      <c r="S275" s="210">
        <v>0</v>
      </c>
      <c r="T275" s="211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12" t="s">
        <v>157</v>
      </c>
      <c r="AT275" s="212" t="s">
        <v>153</v>
      </c>
      <c r="AU275" s="212" t="s">
        <v>73</v>
      </c>
      <c r="AY275" s="11" t="s">
        <v>158</v>
      </c>
      <c r="BE275" s="213">
        <f>IF(N275="základní",J275,0)</f>
        <v>0</v>
      </c>
      <c r="BF275" s="213">
        <f>IF(N275="snížená",J275,0)</f>
        <v>0</v>
      </c>
      <c r="BG275" s="213">
        <f>IF(N275="zákl. přenesená",J275,0)</f>
        <v>0</v>
      </c>
      <c r="BH275" s="213">
        <f>IF(N275="sníž. přenesená",J275,0)</f>
        <v>0</v>
      </c>
      <c r="BI275" s="213">
        <f>IF(N275="nulová",J275,0)</f>
        <v>0</v>
      </c>
      <c r="BJ275" s="11" t="s">
        <v>81</v>
      </c>
      <c r="BK275" s="213">
        <f>ROUND(I275*H275,2)</f>
        <v>0</v>
      </c>
      <c r="BL275" s="11" t="s">
        <v>157</v>
      </c>
      <c r="BM275" s="212" t="s">
        <v>914</v>
      </c>
    </row>
    <row r="276" spans="1:65" s="2" customFormat="1" ht="16.5" customHeight="1">
      <c r="A276" s="32"/>
      <c r="B276" s="33"/>
      <c r="C276" s="200" t="s">
        <v>392</v>
      </c>
      <c r="D276" s="200" t="s">
        <v>153</v>
      </c>
      <c r="E276" s="201" t="s">
        <v>737</v>
      </c>
      <c r="F276" s="202" t="s">
        <v>738</v>
      </c>
      <c r="G276" s="203" t="s">
        <v>325</v>
      </c>
      <c r="H276" s="204">
        <v>61.275</v>
      </c>
      <c r="I276" s="205"/>
      <c r="J276" s="206">
        <f>ROUND(I276*H276,2)</f>
        <v>0</v>
      </c>
      <c r="K276" s="207"/>
      <c r="L276" s="38"/>
      <c r="M276" s="208" t="s">
        <v>1</v>
      </c>
      <c r="N276" s="209" t="s">
        <v>38</v>
      </c>
      <c r="O276" s="85"/>
      <c r="P276" s="210">
        <f>O276*H276</f>
        <v>0</v>
      </c>
      <c r="Q276" s="210">
        <v>0</v>
      </c>
      <c r="R276" s="210">
        <f>Q276*H276</f>
        <v>0</v>
      </c>
      <c r="S276" s="210">
        <v>0</v>
      </c>
      <c r="T276" s="211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212" t="s">
        <v>157</v>
      </c>
      <c r="AT276" s="212" t="s">
        <v>153</v>
      </c>
      <c r="AU276" s="212" t="s">
        <v>73</v>
      </c>
      <c r="AY276" s="11" t="s">
        <v>158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11" t="s">
        <v>81</v>
      </c>
      <c r="BK276" s="213">
        <f>ROUND(I276*H276,2)</f>
        <v>0</v>
      </c>
      <c r="BL276" s="11" t="s">
        <v>157</v>
      </c>
      <c r="BM276" s="212" t="s">
        <v>915</v>
      </c>
    </row>
    <row r="277" spans="1:65" s="2" customFormat="1" ht="24" customHeight="1">
      <c r="A277" s="32"/>
      <c r="B277" s="33"/>
      <c r="C277" s="200" t="s">
        <v>916</v>
      </c>
      <c r="D277" s="200" t="s">
        <v>153</v>
      </c>
      <c r="E277" s="201" t="s">
        <v>917</v>
      </c>
      <c r="F277" s="202" t="s">
        <v>918</v>
      </c>
      <c r="G277" s="203" t="s">
        <v>312</v>
      </c>
      <c r="H277" s="204">
        <v>95</v>
      </c>
      <c r="I277" s="205"/>
      <c r="J277" s="206">
        <f>ROUND(I277*H277,2)</f>
        <v>0</v>
      </c>
      <c r="K277" s="207"/>
      <c r="L277" s="38"/>
      <c r="M277" s="208" t="s">
        <v>1</v>
      </c>
      <c r="N277" s="209" t="s">
        <v>38</v>
      </c>
      <c r="O277" s="85"/>
      <c r="P277" s="210">
        <f>O277*H277</f>
        <v>0</v>
      </c>
      <c r="Q277" s="210">
        <v>0</v>
      </c>
      <c r="R277" s="210">
        <f>Q277*H277</f>
        <v>0</v>
      </c>
      <c r="S277" s="210">
        <v>0</v>
      </c>
      <c r="T277" s="211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212" t="s">
        <v>157</v>
      </c>
      <c r="AT277" s="212" t="s">
        <v>153</v>
      </c>
      <c r="AU277" s="212" t="s">
        <v>73</v>
      </c>
      <c r="AY277" s="11" t="s">
        <v>158</v>
      </c>
      <c r="BE277" s="213">
        <f>IF(N277="základní",J277,0)</f>
        <v>0</v>
      </c>
      <c r="BF277" s="213">
        <f>IF(N277="snížená",J277,0)</f>
        <v>0</v>
      </c>
      <c r="BG277" s="213">
        <f>IF(N277="zákl. přenesená",J277,0)</f>
        <v>0</v>
      </c>
      <c r="BH277" s="213">
        <f>IF(N277="sníž. přenesená",J277,0)</f>
        <v>0</v>
      </c>
      <c r="BI277" s="213">
        <f>IF(N277="nulová",J277,0)</f>
        <v>0</v>
      </c>
      <c r="BJ277" s="11" t="s">
        <v>81</v>
      </c>
      <c r="BK277" s="213">
        <f>ROUND(I277*H277,2)</f>
        <v>0</v>
      </c>
      <c r="BL277" s="11" t="s">
        <v>157</v>
      </c>
      <c r="BM277" s="212" t="s">
        <v>919</v>
      </c>
    </row>
    <row r="278" spans="1:65" s="2" customFormat="1" ht="16.5" customHeight="1">
      <c r="A278" s="32"/>
      <c r="B278" s="33"/>
      <c r="C278" s="200" t="s">
        <v>73</v>
      </c>
      <c r="D278" s="200" t="s">
        <v>153</v>
      </c>
      <c r="E278" s="201" t="s">
        <v>920</v>
      </c>
      <c r="F278" s="202" t="s">
        <v>921</v>
      </c>
      <c r="G278" s="203" t="s">
        <v>1</v>
      </c>
      <c r="H278" s="204">
        <v>0</v>
      </c>
      <c r="I278" s="205"/>
      <c r="J278" s="206">
        <f>ROUND(I278*H278,2)</f>
        <v>0</v>
      </c>
      <c r="K278" s="207"/>
      <c r="L278" s="38"/>
      <c r="M278" s="208" t="s">
        <v>1</v>
      </c>
      <c r="N278" s="209" t="s">
        <v>38</v>
      </c>
      <c r="O278" s="85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212" t="s">
        <v>157</v>
      </c>
      <c r="AT278" s="212" t="s">
        <v>153</v>
      </c>
      <c r="AU278" s="212" t="s">
        <v>73</v>
      </c>
      <c r="AY278" s="11" t="s">
        <v>158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11" t="s">
        <v>81</v>
      </c>
      <c r="BK278" s="213">
        <f>ROUND(I278*H278,2)</f>
        <v>0</v>
      </c>
      <c r="BL278" s="11" t="s">
        <v>157</v>
      </c>
      <c r="BM278" s="212" t="s">
        <v>922</v>
      </c>
    </row>
    <row r="279" spans="1:65" s="2" customFormat="1" ht="24" customHeight="1">
      <c r="A279" s="32"/>
      <c r="B279" s="33"/>
      <c r="C279" s="200" t="s">
        <v>395</v>
      </c>
      <c r="D279" s="200" t="s">
        <v>153</v>
      </c>
      <c r="E279" s="201" t="s">
        <v>923</v>
      </c>
      <c r="F279" s="202" t="s">
        <v>924</v>
      </c>
      <c r="G279" s="203" t="s">
        <v>281</v>
      </c>
      <c r="H279" s="204">
        <v>19</v>
      </c>
      <c r="I279" s="205"/>
      <c r="J279" s="206">
        <f>ROUND(I279*H279,2)</f>
        <v>0</v>
      </c>
      <c r="K279" s="207"/>
      <c r="L279" s="38"/>
      <c r="M279" s="208" t="s">
        <v>1</v>
      </c>
      <c r="N279" s="209" t="s">
        <v>38</v>
      </c>
      <c r="O279" s="85"/>
      <c r="P279" s="210">
        <f>O279*H279</f>
        <v>0</v>
      </c>
      <c r="Q279" s="210">
        <v>0</v>
      </c>
      <c r="R279" s="210">
        <f>Q279*H279</f>
        <v>0</v>
      </c>
      <c r="S279" s="210">
        <v>0</v>
      </c>
      <c r="T279" s="211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212" t="s">
        <v>157</v>
      </c>
      <c r="AT279" s="212" t="s">
        <v>153</v>
      </c>
      <c r="AU279" s="212" t="s">
        <v>73</v>
      </c>
      <c r="AY279" s="11" t="s">
        <v>158</v>
      </c>
      <c r="BE279" s="213">
        <f>IF(N279="základní",J279,0)</f>
        <v>0</v>
      </c>
      <c r="BF279" s="213">
        <f>IF(N279="snížená",J279,0)</f>
        <v>0</v>
      </c>
      <c r="BG279" s="213">
        <f>IF(N279="zákl. přenesená",J279,0)</f>
        <v>0</v>
      </c>
      <c r="BH279" s="213">
        <f>IF(N279="sníž. přenesená",J279,0)</f>
        <v>0</v>
      </c>
      <c r="BI279" s="213">
        <f>IF(N279="nulová",J279,0)</f>
        <v>0</v>
      </c>
      <c r="BJ279" s="11" t="s">
        <v>81</v>
      </c>
      <c r="BK279" s="213">
        <f>ROUND(I279*H279,2)</f>
        <v>0</v>
      </c>
      <c r="BL279" s="11" t="s">
        <v>157</v>
      </c>
      <c r="BM279" s="212" t="s">
        <v>925</v>
      </c>
    </row>
    <row r="280" spans="1:65" s="2" customFormat="1" ht="16.5" customHeight="1">
      <c r="A280" s="32"/>
      <c r="B280" s="33"/>
      <c r="C280" s="200" t="s">
        <v>73</v>
      </c>
      <c r="D280" s="200" t="s">
        <v>153</v>
      </c>
      <c r="E280" s="201" t="s">
        <v>926</v>
      </c>
      <c r="F280" s="202" t="s">
        <v>927</v>
      </c>
      <c r="G280" s="203" t="s">
        <v>1</v>
      </c>
      <c r="H280" s="204">
        <v>0</v>
      </c>
      <c r="I280" s="205"/>
      <c r="J280" s="206">
        <f>ROUND(I280*H280,2)</f>
        <v>0</v>
      </c>
      <c r="K280" s="207"/>
      <c r="L280" s="38"/>
      <c r="M280" s="208" t="s">
        <v>1</v>
      </c>
      <c r="N280" s="209" t="s">
        <v>38</v>
      </c>
      <c r="O280" s="85"/>
      <c r="P280" s="210">
        <f>O280*H280</f>
        <v>0</v>
      </c>
      <c r="Q280" s="210">
        <v>0</v>
      </c>
      <c r="R280" s="210">
        <f>Q280*H280</f>
        <v>0</v>
      </c>
      <c r="S280" s="210">
        <v>0</v>
      </c>
      <c r="T280" s="211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12" t="s">
        <v>157</v>
      </c>
      <c r="AT280" s="212" t="s">
        <v>153</v>
      </c>
      <c r="AU280" s="212" t="s">
        <v>73</v>
      </c>
      <c r="AY280" s="11" t="s">
        <v>158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11" t="s">
        <v>81</v>
      </c>
      <c r="BK280" s="213">
        <f>ROUND(I280*H280,2)</f>
        <v>0</v>
      </c>
      <c r="BL280" s="11" t="s">
        <v>157</v>
      </c>
      <c r="BM280" s="212" t="s">
        <v>928</v>
      </c>
    </row>
    <row r="281" spans="1:65" s="2" customFormat="1" ht="16.5" customHeight="1">
      <c r="A281" s="32"/>
      <c r="B281" s="33"/>
      <c r="C281" s="219" t="s">
        <v>929</v>
      </c>
      <c r="D281" s="219" t="s">
        <v>368</v>
      </c>
      <c r="E281" s="220" t="s">
        <v>930</v>
      </c>
      <c r="F281" s="221" t="s">
        <v>931</v>
      </c>
      <c r="G281" s="222" t="s">
        <v>325</v>
      </c>
      <c r="H281" s="223">
        <v>66.785</v>
      </c>
      <c r="I281" s="224"/>
      <c r="J281" s="225">
        <f>ROUND(I281*H281,2)</f>
        <v>0</v>
      </c>
      <c r="K281" s="226"/>
      <c r="L281" s="227"/>
      <c r="M281" s="228" t="s">
        <v>1</v>
      </c>
      <c r="N281" s="229" t="s">
        <v>38</v>
      </c>
      <c r="O281" s="85"/>
      <c r="P281" s="210">
        <f>O281*H281</f>
        <v>0</v>
      </c>
      <c r="Q281" s="210">
        <v>0</v>
      </c>
      <c r="R281" s="210">
        <f>Q281*H281</f>
        <v>0</v>
      </c>
      <c r="S281" s="210">
        <v>0</v>
      </c>
      <c r="T281" s="211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212" t="s">
        <v>168</v>
      </c>
      <c r="AT281" s="212" t="s">
        <v>368</v>
      </c>
      <c r="AU281" s="212" t="s">
        <v>73</v>
      </c>
      <c r="AY281" s="11" t="s">
        <v>158</v>
      </c>
      <c r="BE281" s="213">
        <f>IF(N281="základní",J281,0)</f>
        <v>0</v>
      </c>
      <c r="BF281" s="213">
        <f>IF(N281="snížená",J281,0)</f>
        <v>0</v>
      </c>
      <c r="BG281" s="213">
        <f>IF(N281="zákl. přenesená",J281,0)</f>
        <v>0</v>
      </c>
      <c r="BH281" s="213">
        <f>IF(N281="sníž. přenesená",J281,0)</f>
        <v>0</v>
      </c>
      <c r="BI281" s="213">
        <f>IF(N281="nulová",J281,0)</f>
        <v>0</v>
      </c>
      <c r="BJ281" s="11" t="s">
        <v>81</v>
      </c>
      <c r="BK281" s="213">
        <f>ROUND(I281*H281,2)</f>
        <v>0</v>
      </c>
      <c r="BL281" s="11" t="s">
        <v>157</v>
      </c>
      <c r="BM281" s="212" t="s">
        <v>932</v>
      </c>
    </row>
    <row r="282" spans="1:65" s="2" customFormat="1" ht="16.5" customHeight="1">
      <c r="A282" s="32"/>
      <c r="B282" s="33"/>
      <c r="C282" s="200" t="s">
        <v>73</v>
      </c>
      <c r="D282" s="200" t="s">
        <v>153</v>
      </c>
      <c r="E282" s="201" t="s">
        <v>933</v>
      </c>
      <c r="F282" s="202" t="s">
        <v>934</v>
      </c>
      <c r="G282" s="203" t="s">
        <v>1</v>
      </c>
      <c r="H282" s="204">
        <v>0</v>
      </c>
      <c r="I282" s="205"/>
      <c r="J282" s="206">
        <f>ROUND(I282*H282,2)</f>
        <v>0</v>
      </c>
      <c r="K282" s="207"/>
      <c r="L282" s="38"/>
      <c r="M282" s="208" t="s">
        <v>1</v>
      </c>
      <c r="N282" s="209" t="s">
        <v>38</v>
      </c>
      <c r="O282" s="85"/>
      <c r="P282" s="210">
        <f>O282*H282</f>
        <v>0</v>
      </c>
      <c r="Q282" s="210">
        <v>0</v>
      </c>
      <c r="R282" s="210">
        <f>Q282*H282</f>
        <v>0</v>
      </c>
      <c r="S282" s="210">
        <v>0</v>
      </c>
      <c r="T282" s="211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212" t="s">
        <v>157</v>
      </c>
      <c r="AT282" s="212" t="s">
        <v>153</v>
      </c>
      <c r="AU282" s="212" t="s">
        <v>73</v>
      </c>
      <c r="AY282" s="11" t="s">
        <v>158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11" t="s">
        <v>81</v>
      </c>
      <c r="BK282" s="213">
        <f>ROUND(I282*H282,2)</f>
        <v>0</v>
      </c>
      <c r="BL282" s="11" t="s">
        <v>157</v>
      </c>
      <c r="BM282" s="212" t="s">
        <v>935</v>
      </c>
    </row>
    <row r="283" spans="1:65" s="2" customFormat="1" ht="16.5" customHeight="1">
      <c r="A283" s="32"/>
      <c r="B283" s="33"/>
      <c r="C283" s="219" t="s">
        <v>398</v>
      </c>
      <c r="D283" s="219" t="s">
        <v>368</v>
      </c>
      <c r="E283" s="220" t="s">
        <v>936</v>
      </c>
      <c r="F283" s="221" t="s">
        <v>937</v>
      </c>
      <c r="G283" s="222" t="s">
        <v>325</v>
      </c>
      <c r="H283" s="223">
        <v>8.788</v>
      </c>
      <c r="I283" s="224"/>
      <c r="J283" s="225">
        <f>ROUND(I283*H283,2)</f>
        <v>0</v>
      </c>
      <c r="K283" s="226"/>
      <c r="L283" s="227"/>
      <c r="M283" s="228" t="s">
        <v>1</v>
      </c>
      <c r="N283" s="229" t="s">
        <v>38</v>
      </c>
      <c r="O283" s="85"/>
      <c r="P283" s="210">
        <f>O283*H283</f>
        <v>0</v>
      </c>
      <c r="Q283" s="210">
        <v>0</v>
      </c>
      <c r="R283" s="210">
        <f>Q283*H283</f>
        <v>0</v>
      </c>
      <c r="S283" s="210">
        <v>0</v>
      </c>
      <c r="T283" s="211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212" t="s">
        <v>168</v>
      </c>
      <c r="AT283" s="212" t="s">
        <v>368</v>
      </c>
      <c r="AU283" s="212" t="s">
        <v>73</v>
      </c>
      <c r="AY283" s="11" t="s">
        <v>158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11" t="s">
        <v>81</v>
      </c>
      <c r="BK283" s="213">
        <f>ROUND(I283*H283,2)</f>
        <v>0</v>
      </c>
      <c r="BL283" s="11" t="s">
        <v>157</v>
      </c>
      <c r="BM283" s="212" t="s">
        <v>938</v>
      </c>
    </row>
    <row r="284" spans="1:65" s="2" customFormat="1" ht="16.5" customHeight="1">
      <c r="A284" s="32"/>
      <c r="B284" s="33"/>
      <c r="C284" s="200" t="s">
        <v>73</v>
      </c>
      <c r="D284" s="200" t="s">
        <v>153</v>
      </c>
      <c r="E284" s="201" t="s">
        <v>939</v>
      </c>
      <c r="F284" s="202" t="s">
        <v>940</v>
      </c>
      <c r="G284" s="203" t="s">
        <v>1</v>
      </c>
      <c r="H284" s="204">
        <v>0</v>
      </c>
      <c r="I284" s="205"/>
      <c r="J284" s="206">
        <f>ROUND(I284*H284,2)</f>
        <v>0</v>
      </c>
      <c r="K284" s="207"/>
      <c r="L284" s="38"/>
      <c r="M284" s="208" t="s">
        <v>1</v>
      </c>
      <c r="N284" s="209" t="s">
        <v>38</v>
      </c>
      <c r="O284" s="85"/>
      <c r="P284" s="210">
        <f>O284*H284</f>
        <v>0</v>
      </c>
      <c r="Q284" s="210">
        <v>0</v>
      </c>
      <c r="R284" s="210">
        <f>Q284*H284</f>
        <v>0</v>
      </c>
      <c r="S284" s="210">
        <v>0</v>
      </c>
      <c r="T284" s="211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212" t="s">
        <v>157</v>
      </c>
      <c r="AT284" s="212" t="s">
        <v>153</v>
      </c>
      <c r="AU284" s="212" t="s">
        <v>73</v>
      </c>
      <c r="AY284" s="11" t="s">
        <v>158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11" t="s">
        <v>81</v>
      </c>
      <c r="BK284" s="213">
        <f>ROUND(I284*H284,2)</f>
        <v>0</v>
      </c>
      <c r="BL284" s="11" t="s">
        <v>157</v>
      </c>
      <c r="BM284" s="212" t="s">
        <v>941</v>
      </c>
    </row>
    <row r="285" spans="1:65" s="2" customFormat="1" ht="24" customHeight="1">
      <c r="A285" s="32"/>
      <c r="B285" s="33"/>
      <c r="C285" s="200" t="s">
        <v>942</v>
      </c>
      <c r="D285" s="200" t="s">
        <v>153</v>
      </c>
      <c r="E285" s="201" t="s">
        <v>656</v>
      </c>
      <c r="F285" s="202" t="s">
        <v>657</v>
      </c>
      <c r="G285" s="203" t="s">
        <v>325</v>
      </c>
      <c r="H285" s="204">
        <v>75.573</v>
      </c>
      <c r="I285" s="205"/>
      <c r="J285" s="206">
        <f>ROUND(I285*H285,2)</f>
        <v>0</v>
      </c>
      <c r="K285" s="207"/>
      <c r="L285" s="38"/>
      <c r="M285" s="208" t="s">
        <v>1</v>
      </c>
      <c r="N285" s="209" t="s">
        <v>38</v>
      </c>
      <c r="O285" s="85"/>
      <c r="P285" s="210">
        <f>O285*H285</f>
        <v>0</v>
      </c>
      <c r="Q285" s="210">
        <v>0</v>
      </c>
      <c r="R285" s="210">
        <f>Q285*H285</f>
        <v>0</v>
      </c>
      <c r="S285" s="210">
        <v>0</v>
      </c>
      <c r="T285" s="211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212" t="s">
        <v>157</v>
      </c>
      <c r="AT285" s="212" t="s">
        <v>153</v>
      </c>
      <c r="AU285" s="212" t="s">
        <v>73</v>
      </c>
      <c r="AY285" s="11" t="s">
        <v>158</v>
      </c>
      <c r="BE285" s="213">
        <f>IF(N285="základní",J285,0)</f>
        <v>0</v>
      </c>
      <c r="BF285" s="213">
        <f>IF(N285="snížená",J285,0)</f>
        <v>0</v>
      </c>
      <c r="BG285" s="213">
        <f>IF(N285="zákl. přenesená",J285,0)</f>
        <v>0</v>
      </c>
      <c r="BH285" s="213">
        <f>IF(N285="sníž. přenesená",J285,0)</f>
        <v>0</v>
      </c>
      <c r="BI285" s="213">
        <f>IF(N285="nulová",J285,0)</f>
        <v>0</v>
      </c>
      <c r="BJ285" s="11" t="s">
        <v>81</v>
      </c>
      <c r="BK285" s="213">
        <f>ROUND(I285*H285,2)</f>
        <v>0</v>
      </c>
      <c r="BL285" s="11" t="s">
        <v>157</v>
      </c>
      <c r="BM285" s="212" t="s">
        <v>943</v>
      </c>
    </row>
    <row r="286" spans="1:65" s="2" customFormat="1" ht="16.5" customHeight="1">
      <c r="A286" s="32"/>
      <c r="B286" s="33"/>
      <c r="C286" s="219" t="s">
        <v>399</v>
      </c>
      <c r="D286" s="219" t="s">
        <v>368</v>
      </c>
      <c r="E286" s="220" t="s">
        <v>944</v>
      </c>
      <c r="F286" s="221" t="s">
        <v>945</v>
      </c>
      <c r="G286" s="222" t="s">
        <v>312</v>
      </c>
      <c r="H286" s="223">
        <v>146.3</v>
      </c>
      <c r="I286" s="224"/>
      <c r="J286" s="225">
        <f>ROUND(I286*H286,2)</f>
        <v>0</v>
      </c>
      <c r="K286" s="226"/>
      <c r="L286" s="227"/>
      <c r="M286" s="228" t="s">
        <v>1</v>
      </c>
      <c r="N286" s="229" t="s">
        <v>38</v>
      </c>
      <c r="O286" s="85"/>
      <c r="P286" s="210">
        <f>O286*H286</f>
        <v>0</v>
      </c>
      <c r="Q286" s="210">
        <v>0</v>
      </c>
      <c r="R286" s="210">
        <f>Q286*H286</f>
        <v>0</v>
      </c>
      <c r="S286" s="210">
        <v>0</v>
      </c>
      <c r="T286" s="211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212" t="s">
        <v>168</v>
      </c>
      <c r="AT286" s="212" t="s">
        <v>368</v>
      </c>
      <c r="AU286" s="212" t="s">
        <v>73</v>
      </c>
      <c r="AY286" s="11" t="s">
        <v>158</v>
      </c>
      <c r="BE286" s="213">
        <f>IF(N286="základní",J286,0)</f>
        <v>0</v>
      </c>
      <c r="BF286" s="213">
        <f>IF(N286="snížená",J286,0)</f>
        <v>0</v>
      </c>
      <c r="BG286" s="213">
        <f>IF(N286="zákl. přenesená",J286,0)</f>
        <v>0</v>
      </c>
      <c r="BH286" s="213">
        <f>IF(N286="sníž. přenesená",J286,0)</f>
        <v>0</v>
      </c>
      <c r="BI286" s="213">
        <f>IF(N286="nulová",J286,0)</f>
        <v>0</v>
      </c>
      <c r="BJ286" s="11" t="s">
        <v>81</v>
      </c>
      <c r="BK286" s="213">
        <f>ROUND(I286*H286,2)</f>
        <v>0</v>
      </c>
      <c r="BL286" s="11" t="s">
        <v>157</v>
      </c>
      <c r="BM286" s="212" t="s">
        <v>946</v>
      </c>
    </row>
    <row r="287" spans="1:65" s="2" customFormat="1" ht="16.5" customHeight="1">
      <c r="A287" s="32"/>
      <c r="B287" s="33"/>
      <c r="C287" s="200" t="s">
        <v>73</v>
      </c>
      <c r="D287" s="200" t="s">
        <v>153</v>
      </c>
      <c r="E287" s="201" t="s">
        <v>947</v>
      </c>
      <c r="F287" s="202" t="s">
        <v>948</v>
      </c>
      <c r="G287" s="203" t="s">
        <v>1</v>
      </c>
      <c r="H287" s="204">
        <v>0</v>
      </c>
      <c r="I287" s="205"/>
      <c r="J287" s="206">
        <f>ROUND(I287*H287,2)</f>
        <v>0</v>
      </c>
      <c r="K287" s="207"/>
      <c r="L287" s="38"/>
      <c r="M287" s="208" t="s">
        <v>1</v>
      </c>
      <c r="N287" s="209" t="s">
        <v>38</v>
      </c>
      <c r="O287" s="85"/>
      <c r="P287" s="210">
        <f>O287*H287</f>
        <v>0</v>
      </c>
      <c r="Q287" s="210">
        <v>0</v>
      </c>
      <c r="R287" s="210">
        <f>Q287*H287</f>
        <v>0</v>
      </c>
      <c r="S287" s="210">
        <v>0</v>
      </c>
      <c r="T287" s="211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212" t="s">
        <v>157</v>
      </c>
      <c r="AT287" s="212" t="s">
        <v>153</v>
      </c>
      <c r="AU287" s="212" t="s">
        <v>73</v>
      </c>
      <c r="AY287" s="11" t="s">
        <v>158</v>
      </c>
      <c r="BE287" s="213">
        <f>IF(N287="základní",J287,0)</f>
        <v>0</v>
      </c>
      <c r="BF287" s="213">
        <f>IF(N287="snížená",J287,0)</f>
        <v>0</v>
      </c>
      <c r="BG287" s="213">
        <f>IF(N287="zákl. přenesená",J287,0)</f>
        <v>0</v>
      </c>
      <c r="BH287" s="213">
        <f>IF(N287="sníž. přenesená",J287,0)</f>
        <v>0</v>
      </c>
      <c r="BI287" s="213">
        <f>IF(N287="nulová",J287,0)</f>
        <v>0</v>
      </c>
      <c r="BJ287" s="11" t="s">
        <v>81</v>
      </c>
      <c r="BK287" s="213">
        <f>ROUND(I287*H287,2)</f>
        <v>0</v>
      </c>
      <c r="BL287" s="11" t="s">
        <v>157</v>
      </c>
      <c r="BM287" s="212" t="s">
        <v>949</v>
      </c>
    </row>
    <row r="288" spans="1:65" s="2" customFormat="1" ht="36" customHeight="1">
      <c r="A288" s="32"/>
      <c r="B288" s="33"/>
      <c r="C288" s="200" t="s">
        <v>950</v>
      </c>
      <c r="D288" s="200" t="s">
        <v>153</v>
      </c>
      <c r="E288" s="201" t="s">
        <v>951</v>
      </c>
      <c r="F288" s="202" t="s">
        <v>952</v>
      </c>
      <c r="G288" s="203" t="s">
        <v>156</v>
      </c>
      <c r="H288" s="204">
        <v>1</v>
      </c>
      <c r="I288" s="205"/>
      <c r="J288" s="206">
        <f>ROUND(I288*H288,2)</f>
        <v>0</v>
      </c>
      <c r="K288" s="207"/>
      <c r="L288" s="38"/>
      <c r="M288" s="208" t="s">
        <v>1</v>
      </c>
      <c r="N288" s="209" t="s">
        <v>38</v>
      </c>
      <c r="O288" s="85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1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212" t="s">
        <v>157</v>
      </c>
      <c r="AT288" s="212" t="s">
        <v>153</v>
      </c>
      <c r="AU288" s="212" t="s">
        <v>73</v>
      </c>
      <c r="AY288" s="11" t="s">
        <v>158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11" t="s">
        <v>81</v>
      </c>
      <c r="BK288" s="213">
        <f>ROUND(I288*H288,2)</f>
        <v>0</v>
      </c>
      <c r="BL288" s="11" t="s">
        <v>157</v>
      </c>
      <c r="BM288" s="212" t="s">
        <v>953</v>
      </c>
    </row>
    <row r="289" spans="1:65" s="2" customFormat="1" ht="24" customHeight="1">
      <c r="A289" s="32"/>
      <c r="B289" s="33"/>
      <c r="C289" s="200" t="s">
        <v>402</v>
      </c>
      <c r="D289" s="200" t="s">
        <v>153</v>
      </c>
      <c r="E289" s="201" t="s">
        <v>898</v>
      </c>
      <c r="F289" s="202" t="s">
        <v>899</v>
      </c>
      <c r="G289" s="203" t="s">
        <v>303</v>
      </c>
      <c r="H289" s="204">
        <v>16.2</v>
      </c>
      <c r="I289" s="205"/>
      <c r="J289" s="206">
        <f>ROUND(I289*H289,2)</f>
        <v>0</v>
      </c>
      <c r="K289" s="207"/>
      <c r="L289" s="38"/>
      <c r="M289" s="208" t="s">
        <v>1</v>
      </c>
      <c r="N289" s="209" t="s">
        <v>38</v>
      </c>
      <c r="O289" s="85"/>
      <c r="P289" s="210">
        <f>O289*H289</f>
        <v>0</v>
      </c>
      <c r="Q289" s="210">
        <v>0</v>
      </c>
      <c r="R289" s="210">
        <f>Q289*H289</f>
        <v>0</v>
      </c>
      <c r="S289" s="210">
        <v>0</v>
      </c>
      <c r="T289" s="211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212" t="s">
        <v>157</v>
      </c>
      <c r="AT289" s="212" t="s">
        <v>153</v>
      </c>
      <c r="AU289" s="212" t="s">
        <v>73</v>
      </c>
      <c r="AY289" s="11" t="s">
        <v>158</v>
      </c>
      <c r="BE289" s="213">
        <f>IF(N289="základní",J289,0)</f>
        <v>0</v>
      </c>
      <c r="BF289" s="213">
        <f>IF(N289="snížená",J289,0)</f>
        <v>0</v>
      </c>
      <c r="BG289" s="213">
        <f>IF(N289="zákl. přenesená",J289,0)</f>
        <v>0</v>
      </c>
      <c r="BH289" s="213">
        <f>IF(N289="sníž. přenesená",J289,0)</f>
        <v>0</v>
      </c>
      <c r="BI289" s="213">
        <f>IF(N289="nulová",J289,0)</f>
        <v>0</v>
      </c>
      <c r="BJ289" s="11" t="s">
        <v>81</v>
      </c>
      <c r="BK289" s="213">
        <f>ROUND(I289*H289,2)</f>
        <v>0</v>
      </c>
      <c r="BL289" s="11" t="s">
        <v>157</v>
      </c>
      <c r="BM289" s="212" t="s">
        <v>954</v>
      </c>
    </row>
    <row r="290" spans="1:65" s="2" customFormat="1" ht="16.5" customHeight="1">
      <c r="A290" s="32"/>
      <c r="B290" s="33"/>
      <c r="C290" s="200" t="s">
        <v>73</v>
      </c>
      <c r="D290" s="200" t="s">
        <v>153</v>
      </c>
      <c r="E290" s="201" t="s">
        <v>955</v>
      </c>
      <c r="F290" s="202" t="s">
        <v>956</v>
      </c>
      <c r="G290" s="203" t="s">
        <v>1</v>
      </c>
      <c r="H290" s="204">
        <v>0</v>
      </c>
      <c r="I290" s="205"/>
      <c r="J290" s="206">
        <f>ROUND(I290*H290,2)</f>
        <v>0</v>
      </c>
      <c r="K290" s="207"/>
      <c r="L290" s="38"/>
      <c r="M290" s="208" t="s">
        <v>1</v>
      </c>
      <c r="N290" s="209" t="s">
        <v>38</v>
      </c>
      <c r="O290" s="85"/>
      <c r="P290" s="210">
        <f>O290*H290</f>
        <v>0</v>
      </c>
      <c r="Q290" s="210">
        <v>0</v>
      </c>
      <c r="R290" s="210">
        <f>Q290*H290</f>
        <v>0</v>
      </c>
      <c r="S290" s="210">
        <v>0</v>
      </c>
      <c r="T290" s="211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12" t="s">
        <v>157</v>
      </c>
      <c r="AT290" s="212" t="s">
        <v>153</v>
      </c>
      <c r="AU290" s="212" t="s">
        <v>73</v>
      </c>
      <c r="AY290" s="11" t="s">
        <v>158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11" t="s">
        <v>81</v>
      </c>
      <c r="BK290" s="213">
        <f>ROUND(I290*H290,2)</f>
        <v>0</v>
      </c>
      <c r="BL290" s="11" t="s">
        <v>157</v>
      </c>
      <c r="BM290" s="212" t="s">
        <v>957</v>
      </c>
    </row>
    <row r="291" spans="1:65" s="2" customFormat="1" ht="16.5" customHeight="1">
      <c r="A291" s="32"/>
      <c r="B291" s="33"/>
      <c r="C291" s="200" t="s">
        <v>958</v>
      </c>
      <c r="D291" s="200" t="s">
        <v>153</v>
      </c>
      <c r="E291" s="201" t="s">
        <v>904</v>
      </c>
      <c r="F291" s="202" t="s">
        <v>905</v>
      </c>
      <c r="G291" s="203" t="s">
        <v>303</v>
      </c>
      <c r="H291" s="204">
        <v>10.285</v>
      </c>
      <c r="I291" s="205"/>
      <c r="J291" s="206">
        <f>ROUND(I291*H291,2)</f>
        <v>0</v>
      </c>
      <c r="K291" s="207"/>
      <c r="L291" s="38"/>
      <c r="M291" s="208" t="s">
        <v>1</v>
      </c>
      <c r="N291" s="209" t="s">
        <v>38</v>
      </c>
      <c r="O291" s="85"/>
      <c r="P291" s="210">
        <f>O291*H291</f>
        <v>0</v>
      </c>
      <c r="Q291" s="210">
        <v>0</v>
      </c>
      <c r="R291" s="210">
        <f>Q291*H291</f>
        <v>0</v>
      </c>
      <c r="S291" s="210">
        <v>0</v>
      </c>
      <c r="T291" s="211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212" t="s">
        <v>157</v>
      </c>
      <c r="AT291" s="212" t="s">
        <v>153</v>
      </c>
      <c r="AU291" s="212" t="s">
        <v>73</v>
      </c>
      <c r="AY291" s="11" t="s">
        <v>158</v>
      </c>
      <c r="BE291" s="213">
        <f>IF(N291="základní",J291,0)</f>
        <v>0</v>
      </c>
      <c r="BF291" s="213">
        <f>IF(N291="snížená",J291,0)</f>
        <v>0</v>
      </c>
      <c r="BG291" s="213">
        <f>IF(N291="zákl. přenesená",J291,0)</f>
        <v>0</v>
      </c>
      <c r="BH291" s="213">
        <f>IF(N291="sníž. přenesená",J291,0)</f>
        <v>0</v>
      </c>
      <c r="BI291" s="213">
        <f>IF(N291="nulová",J291,0)</f>
        <v>0</v>
      </c>
      <c r="BJ291" s="11" t="s">
        <v>81</v>
      </c>
      <c r="BK291" s="213">
        <f>ROUND(I291*H291,2)</f>
        <v>0</v>
      </c>
      <c r="BL291" s="11" t="s">
        <v>157</v>
      </c>
      <c r="BM291" s="212" t="s">
        <v>959</v>
      </c>
    </row>
    <row r="292" spans="1:65" s="2" customFormat="1" ht="16.5" customHeight="1">
      <c r="A292" s="32"/>
      <c r="B292" s="33"/>
      <c r="C292" s="200" t="s">
        <v>73</v>
      </c>
      <c r="D292" s="200" t="s">
        <v>153</v>
      </c>
      <c r="E292" s="201" t="s">
        <v>960</v>
      </c>
      <c r="F292" s="202" t="s">
        <v>961</v>
      </c>
      <c r="G292" s="203" t="s">
        <v>1</v>
      </c>
      <c r="H292" s="204">
        <v>0</v>
      </c>
      <c r="I292" s="205"/>
      <c r="J292" s="206">
        <f>ROUND(I292*H292,2)</f>
        <v>0</v>
      </c>
      <c r="K292" s="207"/>
      <c r="L292" s="38"/>
      <c r="M292" s="208" t="s">
        <v>1</v>
      </c>
      <c r="N292" s="209" t="s">
        <v>38</v>
      </c>
      <c r="O292" s="85"/>
      <c r="P292" s="210">
        <f>O292*H292</f>
        <v>0</v>
      </c>
      <c r="Q292" s="210">
        <v>0</v>
      </c>
      <c r="R292" s="210">
        <f>Q292*H292</f>
        <v>0</v>
      </c>
      <c r="S292" s="210">
        <v>0</v>
      </c>
      <c r="T292" s="211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212" t="s">
        <v>157</v>
      </c>
      <c r="AT292" s="212" t="s">
        <v>153</v>
      </c>
      <c r="AU292" s="212" t="s">
        <v>73</v>
      </c>
      <c r="AY292" s="11" t="s">
        <v>158</v>
      </c>
      <c r="BE292" s="213">
        <f>IF(N292="základní",J292,0)</f>
        <v>0</v>
      </c>
      <c r="BF292" s="213">
        <f>IF(N292="snížená",J292,0)</f>
        <v>0</v>
      </c>
      <c r="BG292" s="213">
        <f>IF(N292="zákl. přenesená",J292,0)</f>
        <v>0</v>
      </c>
      <c r="BH292" s="213">
        <f>IF(N292="sníž. přenesená",J292,0)</f>
        <v>0</v>
      </c>
      <c r="BI292" s="213">
        <f>IF(N292="nulová",J292,0)</f>
        <v>0</v>
      </c>
      <c r="BJ292" s="11" t="s">
        <v>81</v>
      </c>
      <c r="BK292" s="213">
        <f>ROUND(I292*H292,2)</f>
        <v>0</v>
      </c>
      <c r="BL292" s="11" t="s">
        <v>157</v>
      </c>
      <c r="BM292" s="212" t="s">
        <v>962</v>
      </c>
    </row>
    <row r="293" spans="1:65" s="2" customFormat="1" ht="24" customHeight="1">
      <c r="A293" s="32"/>
      <c r="B293" s="33"/>
      <c r="C293" s="200" t="s">
        <v>403</v>
      </c>
      <c r="D293" s="200" t="s">
        <v>153</v>
      </c>
      <c r="E293" s="201" t="s">
        <v>323</v>
      </c>
      <c r="F293" s="202" t="s">
        <v>324</v>
      </c>
      <c r="G293" s="203" t="s">
        <v>325</v>
      </c>
      <c r="H293" s="204">
        <v>39.728</v>
      </c>
      <c r="I293" s="205"/>
      <c r="J293" s="206">
        <f>ROUND(I293*H293,2)</f>
        <v>0</v>
      </c>
      <c r="K293" s="207"/>
      <c r="L293" s="38"/>
      <c r="M293" s="208" t="s">
        <v>1</v>
      </c>
      <c r="N293" s="209" t="s">
        <v>38</v>
      </c>
      <c r="O293" s="85"/>
      <c r="P293" s="210">
        <f>O293*H293</f>
        <v>0</v>
      </c>
      <c r="Q293" s="210">
        <v>0</v>
      </c>
      <c r="R293" s="210">
        <f>Q293*H293</f>
        <v>0</v>
      </c>
      <c r="S293" s="210">
        <v>0</v>
      </c>
      <c r="T293" s="211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212" t="s">
        <v>157</v>
      </c>
      <c r="AT293" s="212" t="s">
        <v>153</v>
      </c>
      <c r="AU293" s="212" t="s">
        <v>73</v>
      </c>
      <c r="AY293" s="11" t="s">
        <v>158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11" t="s">
        <v>81</v>
      </c>
      <c r="BK293" s="213">
        <f>ROUND(I293*H293,2)</f>
        <v>0</v>
      </c>
      <c r="BL293" s="11" t="s">
        <v>157</v>
      </c>
      <c r="BM293" s="212" t="s">
        <v>963</v>
      </c>
    </row>
    <row r="294" spans="1:65" s="2" customFormat="1" ht="16.5" customHeight="1">
      <c r="A294" s="32"/>
      <c r="B294" s="33"/>
      <c r="C294" s="200" t="s">
        <v>73</v>
      </c>
      <c r="D294" s="200" t="s">
        <v>153</v>
      </c>
      <c r="E294" s="201" t="s">
        <v>964</v>
      </c>
      <c r="F294" s="202" t="s">
        <v>965</v>
      </c>
      <c r="G294" s="203" t="s">
        <v>1</v>
      </c>
      <c r="H294" s="204">
        <v>0</v>
      </c>
      <c r="I294" s="205"/>
      <c r="J294" s="206">
        <f>ROUND(I294*H294,2)</f>
        <v>0</v>
      </c>
      <c r="K294" s="207"/>
      <c r="L294" s="38"/>
      <c r="M294" s="208" t="s">
        <v>1</v>
      </c>
      <c r="N294" s="209" t="s">
        <v>38</v>
      </c>
      <c r="O294" s="85"/>
      <c r="P294" s="210">
        <f>O294*H294</f>
        <v>0</v>
      </c>
      <c r="Q294" s="210">
        <v>0</v>
      </c>
      <c r="R294" s="210">
        <f>Q294*H294</f>
        <v>0</v>
      </c>
      <c r="S294" s="210">
        <v>0</v>
      </c>
      <c r="T294" s="211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212" t="s">
        <v>157</v>
      </c>
      <c r="AT294" s="212" t="s">
        <v>153</v>
      </c>
      <c r="AU294" s="212" t="s">
        <v>73</v>
      </c>
      <c r="AY294" s="11" t="s">
        <v>158</v>
      </c>
      <c r="BE294" s="213">
        <f>IF(N294="základní",J294,0)</f>
        <v>0</v>
      </c>
      <c r="BF294" s="213">
        <f>IF(N294="snížená",J294,0)</f>
        <v>0</v>
      </c>
      <c r="BG294" s="213">
        <f>IF(N294="zákl. přenesená",J294,0)</f>
        <v>0</v>
      </c>
      <c r="BH294" s="213">
        <f>IF(N294="sníž. přenesená",J294,0)</f>
        <v>0</v>
      </c>
      <c r="BI294" s="213">
        <f>IF(N294="nulová",J294,0)</f>
        <v>0</v>
      </c>
      <c r="BJ294" s="11" t="s">
        <v>81</v>
      </c>
      <c r="BK294" s="213">
        <f>ROUND(I294*H294,2)</f>
        <v>0</v>
      </c>
      <c r="BL294" s="11" t="s">
        <v>157</v>
      </c>
      <c r="BM294" s="212" t="s">
        <v>966</v>
      </c>
    </row>
    <row r="295" spans="1:65" s="2" customFormat="1" ht="16.5" customHeight="1">
      <c r="A295" s="32"/>
      <c r="B295" s="33"/>
      <c r="C295" s="200" t="s">
        <v>967</v>
      </c>
      <c r="D295" s="200" t="s">
        <v>153</v>
      </c>
      <c r="E295" s="201" t="s">
        <v>737</v>
      </c>
      <c r="F295" s="202" t="s">
        <v>738</v>
      </c>
      <c r="G295" s="203" t="s">
        <v>325</v>
      </c>
      <c r="H295" s="204">
        <v>39.728</v>
      </c>
      <c r="I295" s="205"/>
      <c r="J295" s="206">
        <f>ROUND(I295*H295,2)</f>
        <v>0</v>
      </c>
      <c r="K295" s="207"/>
      <c r="L295" s="38"/>
      <c r="M295" s="208" t="s">
        <v>1</v>
      </c>
      <c r="N295" s="209" t="s">
        <v>38</v>
      </c>
      <c r="O295" s="85"/>
      <c r="P295" s="210">
        <f>O295*H295</f>
        <v>0</v>
      </c>
      <c r="Q295" s="210">
        <v>0</v>
      </c>
      <c r="R295" s="210">
        <f>Q295*H295</f>
        <v>0</v>
      </c>
      <c r="S295" s="210">
        <v>0</v>
      </c>
      <c r="T295" s="211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212" t="s">
        <v>157</v>
      </c>
      <c r="AT295" s="212" t="s">
        <v>153</v>
      </c>
      <c r="AU295" s="212" t="s">
        <v>73</v>
      </c>
      <c r="AY295" s="11" t="s">
        <v>158</v>
      </c>
      <c r="BE295" s="213">
        <f>IF(N295="základní",J295,0)</f>
        <v>0</v>
      </c>
      <c r="BF295" s="213">
        <f>IF(N295="snížená",J295,0)</f>
        <v>0</v>
      </c>
      <c r="BG295" s="213">
        <f>IF(N295="zákl. přenesená",J295,0)</f>
        <v>0</v>
      </c>
      <c r="BH295" s="213">
        <f>IF(N295="sníž. přenesená",J295,0)</f>
        <v>0</v>
      </c>
      <c r="BI295" s="213">
        <f>IF(N295="nulová",J295,0)</f>
        <v>0</v>
      </c>
      <c r="BJ295" s="11" t="s">
        <v>81</v>
      </c>
      <c r="BK295" s="213">
        <f>ROUND(I295*H295,2)</f>
        <v>0</v>
      </c>
      <c r="BL295" s="11" t="s">
        <v>157</v>
      </c>
      <c r="BM295" s="212" t="s">
        <v>968</v>
      </c>
    </row>
    <row r="296" spans="1:65" s="2" customFormat="1" ht="24" customHeight="1">
      <c r="A296" s="32"/>
      <c r="B296" s="33"/>
      <c r="C296" s="200" t="s">
        <v>406</v>
      </c>
      <c r="D296" s="200" t="s">
        <v>153</v>
      </c>
      <c r="E296" s="201" t="s">
        <v>969</v>
      </c>
      <c r="F296" s="202" t="s">
        <v>970</v>
      </c>
      <c r="G296" s="203" t="s">
        <v>312</v>
      </c>
      <c r="H296" s="204">
        <v>105.624</v>
      </c>
      <c r="I296" s="205"/>
      <c r="J296" s="206">
        <f>ROUND(I296*H296,2)</f>
        <v>0</v>
      </c>
      <c r="K296" s="207"/>
      <c r="L296" s="38"/>
      <c r="M296" s="208" t="s">
        <v>1</v>
      </c>
      <c r="N296" s="209" t="s">
        <v>38</v>
      </c>
      <c r="O296" s="85"/>
      <c r="P296" s="210">
        <f>O296*H296</f>
        <v>0</v>
      </c>
      <c r="Q296" s="210">
        <v>0</v>
      </c>
      <c r="R296" s="210">
        <f>Q296*H296</f>
        <v>0</v>
      </c>
      <c r="S296" s="210">
        <v>0</v>
      </c>
      <c r="T296" s="211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212" t="s">
        <v>157</v>
      </c>
      <c r="AT296" s="212" t="s">
        <v>153</v>
      </c>
      <c r="AU296" s="212" t="s">
        <v>73</v>
      </c>
      <c r="AY296" s="11" t="s">
        <v>158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11" t="s">
        <v>81</v>
      </c>
      <c r="BK296" s="213">
        <f>ROUND(I296*H296,2)</f>
        <v>0</v>
      </c>
      <c r="BL296" s="11" t="s">
        <v>157</v>
      </c>
      <c r="BM296" s="212" t="s">
        <v>971</v>
      </c>
    </row>
    <row r="297" spans="1:65" s="2" customFormat="1" ht="16.5" customHeight="1">
      <c r="A297" s="32"/>
      <c r="B297" s="33"/>
      <c r="C297" s="200" t="s">
        <v>73</v>
      </c>
      <c r="D297" s="200" t="s">
        <v>153</v>
      </c>
      <c r="E297" s="201" t="s">
        <v>972</v>
      </c>
      <c r="F297" s="202" t="s">
        <v>973</v>
      </c>
      <c r="G297" s="203" t="s">
        <v>1</v>
      </c>
      <c r="H297" s="204">
        <v>0</v>
      </c>
      <c r="I297" s="205"/>
      <c r="J297" s="206">
        <f>ROUND(I297*H297,2)</f>
        <v>0</v>
      </c>
      <c r="K297" s="207"/>
      <c r="L297" s="38"/>
      <c r="M297" s="208" t="s">
        <v>1</v>
      </c>
      <c r="N297" s="209" t="s">
        <v>38</v>
      </c>
      <c r="O297" s="85"/>
      <c r="P297" s="210">
        <f>O297*H297</f>
        <v>0</v>
      </c>
      <c r="Q297" s="210">
        <v>0</v>
      </c>
      <c r="R297" s="210">
        <f>Q297*H297</f>
        <v>0</v>
      </c>
      <c r="S297" s="210">
        <v>0</v>
      </c>
      <c r="T297" s="211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212" t="s">
        <v>157</v>
      </c>
      <c r="AT297" s="212" t="s">
        <v>153</v>
      </c>
      <c r="AU297" s="212" t="s">
        <v>73</v>
      </c>
      <c r="AY297" s="11" t="s">
        <v>158</v>
      </c>
      <c r="BE297" s="213">
        <f>IF(N297="základní",J297,0)</f>
        <v>0</v>
      </c>
      <c r="BF297" s="213">
        <f>IF(N297="snížená",J297,0)</f>
        <v>0</v>
      </c>
      <c r="BG297" s="213">
        <f>IF(N297="zákl. přenesená",J297,0)</f>
        <v>0</v>
      </c>
      <c r="BH297" s="213">
        <f>IF(N297="sníž. přenesená",J297,0)</f>
        <v>0</v>
      </c>
      <c r="BI297" s="213">
        <f>IF(N297="nulová",J297,0)</f>
        <v>0</v>
      </c>
      <c r="BJ297" s="11" t="s">
        <v>81</v>
      </c>
      <c r="BK297" s="213">
        <f>ROUND(I297*H297,2)</f>
        <v>0</v>
      </c>
      <c r="BL297" s="11" t="s">
        <v>157</v>
      </c>
      <c r="BM297" s="212" t="s">
        <v>974</v>
      </c>
    </row>
    <row r="298" spans="1:65" s="2" customFormat="1" ht="16.5" customHeight="1">
      <c r="A298" s="32"/>
      <c r="B298" s="33"/>
      <c r="C298" s="200" t="s">
        <v>975</v>
      </c>
      <c r="D298" s="200" t="s">
        <v>153</v>
      </c>
      <c r="E298" s="201" t="s">
        <v>976</v>
      </c>
      <c r="F298" s="202" t="s">
        <v>977</v>
      </c>
      <c r="G298" s="203" t="s">
        <v>281</v>
      </c>
      <c r="H298" s="204">
        <v>26</v>
      </c>
      <c r="I298" s="205"/>
      <c r="J298" s="206">
        <f>ROUND(I298*H298,2)</f>
        <v>0</v>
      </c>
      <c r="K298" s="207"/>
      <c r="L298" s="38"/>
      <c r="M298" s="208" t="s">
        <v>1</v>
      </c>
      <c r="N298" s="209" t="s">
        <v>38</v>
      </c>
      <c r="O298" s="85"/>
      <c r="P298" s="210">
        <f>O298*H298</f>
        <v>0</v>
      </c>
      <c r="Q298" s="210">
        <v>0</v>
      </c>
      <c r="R298" s="210">
        <f>Q298*H298</f>
        <v>0</v>
      </c>
      <c r="S298" s="210">
        <v>0</v>
      </c>
      <c r="T298" s="211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212" t="s">
        <v>157</v>
      </c>
      <c r="AT298" s="212" t="s">
        <v>153</v>
      </c>
      <c r="AU298" s="212" t="s">
        <v>73</v>
      </c>
      <c r="AY298" s="11" t="s">
        <v>158</v>
      </c>
      <c r="BE298" s="213">
        <f>IF(N298="základní",J298,0)</f>
        <v>0</v>
      </c>
      <c r="BF298" s="213">
        <f>IF(N298="snížená",J298,0)</f>
        <v>0</v>
      </c>
      <c r="BG298" s="213">
        <f>IF(N298="zákl. přenesená",J298,0)</f>
        <v>0</v>
      </c>
      <c r="BH298" s="213">
        <f>IF(N298="sníž. přenesená",J298,0)</f>
        <v>0</v>
      </c>
      <c r="BI298" s="213">
        <f>IF(N298="nulová",J298,0)</f>
        <v>0</v>
      </c>
      <c r="BJ298" s="11" t="s">
        <v>81</v>
      </c>
      <c r="BK298" s="213">
        <f>ROUND(I298*H298,2)</f>
        <v>0</v>
      </c>
      <c r="BL298" s="11" t="s">
        <v>157</v>
      </c>
      <c r="BM298" s="212" t="s">
        <v>978</v>
      </c>
    </row>
    <row r="299" spans="1:65" s="2" customFormat="1" ht="16.5" customHeight="1">
      <c r="A299" s="32"/>
      <c r="B299" s="33"/>
      <c r="C299" s="200" t="s">
        <v>73</v>
      </c>
      <c r="D299" s="200" t="s">
        <v>153</v>
      </c>
      <c r="E299" s="201" t="s">
        <v>979</v>
      </c>
      <c r="F299" s="202" t="s">
        <v>980</v>
      </c>
      <c r="G299" s="203" t="s">
        <v>1</v>
      </c>
      <c r="H299" s="204">
        <v>0</v>
      </c>
      <c r="I299" s="205"/>
      <c r="J299" s="206">
        <f>ROUND(I299*H299,2)</f>
        <v>0</v>
      </c>
      <c r="K299" s="207"/>
      <c r="L299" s="38"/>
      <c r="M299" s="208" t="s">
        <v>1</v>
      </c>
      <c r="N299" s="209" t="s">
        <v>38</v>
      </c>
      <c r="O299" s="85"/>
      <c r="P299" s="210">
        <f>O299*H299</f>
        <v>0</v>
      </c>
      <c r="Q299" s="210">
        <v>0</v>
      </c>
      <c r="R299" s="210">
        <f>Q299*H299</f>
        <v>0</v>
      </c>
      <c r="S299" s="210">
        <v>0</v>
      </c>
      <c r="T299" s="211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212" t="s">
        <v>157</v>
      </c>
      <c r="AT299" s="212" t="s">
        <v>153</v>
      </c>
      <c r="AU299" s="212" t="s">
        <v>73</v>
      </c>
      <c r="AY299" s="11" t="s">
        <v>158</v>
      </c>
      <c r="BE299" s="213">
        <f>IF(N299="základní",J299,0)</f>
        <v>0</v>
      </c>
      <c r="BF299" s="213">
        <f>IF(N299="snížená",J299,0)</f>
        <v>0</v>
      </c>
      <c r="BG299" s="213">
        <f>IF(N299="zákl. přenesená",J299,0)</f>
        <v>0</v>
      </c>
      <c r="BH299" s="213">
        <f>IF(N299="sníž. přenesená",J299,0)</f>
        <v>0</v>
      </c>
      <c r="BI299" s="213">
        <f>IF(N299="nulová",J299,0)</f>
        <v>0</v>
      </c>
      <c r="BJ299" s="11" t="s">
        <v>81</v>
      </c>
      <c r="BK299" s="213">
        <f>ROUND(I299*H299,2)</f>
        <v>0</v>
      </c>
      <c r="BL299" s="11" t="s">
        <v>157</v>
      </c>
      <c r="BM299" s="212" t="s">
        <v>981</v>
      </c>
    </row>
    <row r="300" spans="1:65" s="2" customFormat="1" ht="24" customHeight="1">
      <c r="A300" s="32"/>
      <c r="B300" s="33"/>
      <c r="C300" s="200" t="s">
        <v>407</v>
      </c>
      <c r="D300" s="200" t="s">
        <v>153</v>
      </c>
      <c r="E300" s="201" t="s">
        <v>982</v>
      </c>
      <c r="F300" s="202" t="s">
        <v>983</v>
      </c>
      <c r="G300" s="203" t="s">
        <v>281</v>
      </c>
      <c r="H300" s="204">
        <v>8</v>
      </c>
      <c r="I300" s="205"/>
      <c r="J300" s="206">
        <f>ROUND(I300*H300,2)</f>
        <v>0</v>
      </c>
      <c r="K300" s="207"/>
      <c r="L300" s="38"/>
      <c r="M300" s="208" t="s">
        <v>1</v>
      </c>
      <c r="N300" s="209" t="s">
        <v>38</v>
      </c>
      <c r="O300" s="85"/>
      <c r="P300" s="210">
        <f>O300*H300</f>
        <v>0</v>
      </c>
      <c r="Q300" s="210">
        <v>0</v>
      </c>
      <c r="R300" s="210">
        <f>Q300*H300</f>
        <v>0</v>
      </c>
      <c r="S300" s="210">
        <v>0</v>
      </c>
      <c r="T300" s="211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212" t="s">
        <v>157</v>
      </c>
      <c r="AT300" s="212" t="s">
        <v>153</v>
      </c>
      <c r="AU300" s="212" t="s">
        <v>73</v>
      </c>
      <c r="AY300" s="11" t="s">
        <v>158</v>
      </c>
      <c r="BE300" s="213">
        <f>IF(N300="základní",J300,0)</f>
        <v>0</v>
      </c>
      <c r="BF300" s="213">
        <f>IF(N300="snížená",J300,0)</f>
        <v>0</v>
      </c>
      <c r="BG300" s="213">
        <f>IF(N300="zákl. přenesená",J300,0)</f>
        <v>0</v>
      </c>
      <c r="BH300" s="213">
        <f>IF(N300="sníž. přenesená",J300,0)</f>
        <v>0</v>
      </c>
      <c r="BI300" s="213">
        <f>IF(N300="nulová",J300,0)</f>
        <v>0</v>
      </c>
      <c r="BJ300" s="11" t="s">
        <v>81</v>
      </c>
      <c r="BK300" s="213">
        <f>ROUND(I300*H300,2)</f>
        <v>0</v>
      </c>
      <c r="BL300" s="11" t="s">
        <v>157</v>
      </c>
      <c r="BM300" s="212" t="s">
        <v>984</v>
      </c>
    </row>
    <row r="301" spans="1:65" s="2" customFormat="1" ht="16.5" customHeight="1">
      <c r="A301" s="32"/>
      <c r="B301" s="33"/>
      <c r="C301" s="200" t="s">
        <v>73</v>
      </c>
      <c r="D301" s="200" t="s">
        <v>153</v>
      </c>
      <c r="E301" s="201" t="s">
        <v>985</v>
      </c>
      <c r="F301" s="202" t="s">
        <v>986</v>
      </c>
      <c r="G301" s="203" t="s">
        <v>1</v>
      </c>
      <c r="H301" s="204">
        <v>0</v>
      </c>
      <c r="I301" s="205"/>
      <c r="J301" s="206">
        <f>ROUND(I301*H301,2)</f>
        <v>0</v>
      </c>
      <c r="K301" s="207"/>
      <c r="L301" s="38"/>
      <c r="M301" s="208" t="s">
        <v>1</v>
      </c>
      <c r="N301" s="209" t="s">
        <v>38</v>
      </c>
      <c r="O301" s="85"/>
      <c r="P301" s="210">
        <f>O301*H301</f>
        <v>0</v>
      </c>
      <c r="Q301" s="210">
        <v>0</v>
      </c>
      <c r="R301" s="210">
        <f>Q301*H301</f>
        <v>0</v>
      </c>
      <c r="S301" s="210">
        <v>0</v>
      </c>
      <c r="T301" s="211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212" t="s">
        <v>157</v>
      </c>
      <c r="AT301" s="212" t="s">
        <v>153</v>
      </c>
      <c r="AU301" s="212" t="s">
        <v>73</v>
      </c>
      <c r="AY301" s="11" t="s">
        <v>158</v>
      </c>
      <c r="BE301" s="213">
        <f>IF(N301="základní",J301,0)</f>
        <v>0</v>
      </c>
      <c r="BF301" s="213">
        <f>IF(N301="snížená",J301,0)</f>
        <v>0</v>
      </c>
      <c r="BG301" s="213">
        <f>IF(N301="zákl. přenesená",J301,0)</f>
        <v>0</v>
      </c>
      <c r="BH301" s="213">
        <f>IF(N301="sníž. přenesená",J301,0)</f>
        <v>0</v>
      </c>
      <c r="BI301" s="213">
        <f>IF(N301="nulová",J301,0)</f>
        <v>0</v>
      </c>
      <c r="BJ301" s="11" t="s">
        <v>81</v>
      </c>
      <c r="BK301" s="213">
        <f>ROUND(I301*H301,2)</f>
        <v>0</v>
      </c>
      <c r="BL301" s="11" t="s">
        <v>157</v>
      </c>
      <c r="BM301" s="212" t="s">
        <v>987</v>
      </c>
    </row>
    <row r="302" spans="1:65" s="2" customFormat="1" ht="16.5" customHeight="1">
      <c r="A302" s="32"/>
      <c r="B302" s="33"/>
      <c r="C302" s="200" t="s">
        <v>988</v>
      </c>
      <c r="D302" s="200" t="s">
        <v>153</v>
      </c>
      <c r="E302" s="201" t="s">
        <v>989</v>
      </c>
      <c r="F302" s="202" t="s">
        <v>990</v>
      </c>
      <c r="G302" s="203" t="s">
        <v>281</v>
      </c>
      <c r="H302" s="204">
        <v>1.5</v>
      </c>
      <c r="I302" s="205"/>
      <c r="J302" s="206">
        <f>ROUND(I302*H302,2)</f>
        <v>0</v>
      </c>
      <c r="K302" s="207"/>
      <c r="L302" s="38"/>
      <c r="M302" s="208" t="s">
        <v>1</v>
      </c>
      <c r="N302" s="209" t="s">
        <v>38</v>
      </c>
      <c r="O302" s="85"/>
      <c r="P302" s="210">
        <f>O302*H302</f>
        <v>0</v>
      </c>
      <c r="Q302" s="210">
        <v>0</v>
      </c>
      <c r="R302" s="210">
        <f>Q302*H302</f>
        <v>0</v>
      </c>
      <c r="S302" s="210">
        <v>0</v>
      </c>
      <c r="T302" s="211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212" t="s">
        <v>157</v>
      </c>
      <c r="AT302" s="212" t="s">
        <v>153</v>
      </c>
      <c r="AU302" s="212" t="s">
        <v>73</v>
      </c>
      <c r="AY302" s="11" t="s">
        <v>158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11" t="s">
        <v>81</v>
      </c>
      <c r="BK302" s="213">
        <f>ROUND(I302*H302,2)</f>
        <v>0</v>
      </c>
      <c r="BL302" s="11" t="s">
        <v>157</v>
      </c>
      <c r="BM302" s="212" t="s">
        <v>991</v>
      </c>
    </row>
    <row r="303" spans="1:65" s="2" customFormat="1" ht="24" customHeight="1">
      <c r="A303" s="32"/>
      <c r="B303" s="33"/>
      <c r="C303" s="200" t="s">
        <v>410</v>
      </c>
      <c r="D303" s="200" t="s">
        <v>153</v>
      </c>
      <c r="E303" s="201" t="s">
        <v>992</v>
      </c>
      <c r="F303" s="202" t="s">
        <v>993</v>
      </c>
      <c r="G303" s="203" t="s">
        <v>281</v>
      </c>
      <c r="H303" s="204">
        <v>3</v>
      </c>
      <c r="I303" s="205"/>
      <c r="J303" s="206">
        <f>ROUND(I303*H303,2)</f>
        <v>0</v>
      </c>
      <c r="K303" s="207"/>
      <c r="L303" s="38"/>
      <c r="M303" s="208" t="s">
        <v>1</v>
      </c>
      <c r="N303" s="209" t="s">
        <v>38</v>
      </c>
      <c r="O303" s="85"/>
      <c r="P303" s="210">
        <f>O303*H303</f>
        <v>0</v>
      </c>
      <c r="Q303" s="210">
        <v>0</v>
      </c>
      <c r="R303" s="210">
        <f>Q303*H303</f>
        <v>0</v>
      </c>
      <c r="S303" s="210">
        <v>0</v>
      </c>
      <c r="T303" s="211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212" t="s">
        <v>157</v>
      </c>
      <c r="AT303" s="212" t="s">
        <v>153</v>
      </c>
      <c r="AU303" s="212" t="s">
        <v>73</v>
      </c>
      <c r="AY303" s="11" t="s">
        <v>158</v>
      </c>
      <c r="BE303" s="213">
        <f>IF(N303="základní",J303,0)</f>
        <v>0</v>
      </c>
      <c r="BF303" s="213">
        <f>IF(N303="snížená",J303,0)</f>
        <v>0</v>
      </c>
      <c r="BG303" s="213">
        <f>IF(N303="zákl. přenesená",J303,0)</f>
        <v>0</v>
      </c>
      <c r="BH303" s="213">
        <f>IF(N303="sníž. přenesená",J303,0)</f>
        <v>0</v>
      </c>
      <c r="BI303" s="213">
        <f>IF(N303="nulová",J303,0)</f>
        <v>0</v>
      </c>
      <c r="BJ303" s="11" t="s">
        <v>81</v>
      </c>
      <c r="BK303" s="213">
        <f>ROUND(I303*H303,2)</f>
        <v>0</v>
      </c>
      <c r="BL303" s="11" t="s">
        <v>157</v>
      </c>
      <c r="BM303" s="212" t="s">
        <v>994</v>
      </c>
    </row>
    <row r="304" spans="1:65" s="2" customFormat="1" ht="16.5" customHeight="1">
      <c r="A304" s="32"/>
      <c r="B304" s="33"/>
      <c r="C304" s="200" t="s">
        <v>73</v>
      </c>
      <c r="D304" s="200" t="s">
        <v>153</v>
      </c>
      <c r="E304" s="201" t="s">
        <v>995</v>
      </c>
      <c r="F304" s="202" t="s">
        <v>996</v>
      </c>
      <c r="G304" s="203" t="s">
        <v>1</v>
      </c>
      <c r="H304" s="204">
        <v>0</v>
      </c>
      <c r="I304" s="205"/>
      <c r="J304" s="206">
        <f>ROUND(I304*H304,2)</f>
        <v>0</v>
      </c>
      <c r="K304" s="207"/>
      <c r="L304" s="38"/>
      <c r="M304" s="208" t="s">
        <v>1</v>
      </c>
      <c r="N304" s="209" t="s">
        <v>38</v>
      </c>
      <c r="O304" s="85"/>
      <c r="P304" s="210">
        <f>O304*H304</f>
        <v>0</v>
      </c>
      <c r="Q304" s="210">
        <v>0</v>
      </c>
      <c r="R304" s="210">
        <f>Q304*H304</f>
        <v>0</v>
      </c>
      <c r="S304" s="210">
        <v>0</v>
      </c>
      <c r="T304" s="211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212" t="s">
        <v>157</v>
      </c>
      <c r="AT304" s="212" t="s">
        <v>153</v>
      </c>
      <c r="AU304" s="212" t="s">
        <v>73</v>
      </c>
      <c r="AY304" s="11" t="s">
        <v>158</v>
      </c>
      <c r="BE304" s="213">
        <f>IF(N304="základní",J304,0)</f>
        <v>0</v>
      </c>
      <c r="BF304" s="213">
        <f>IF(N304="snížená",J304,0)</f>
        <v>0</v>
      </c>
      <c r="BG304" s="213">
        <f>IF(N304="zákl. přenesená",J304,0)</f>
        <v>0</v>
      </c>
      <c r="BH304" s="213">
        <f>IF(N304="sníž. přenesená",J304,0)</f>
        <v>0</v>
      </c>
      <c r="BI304" s="213">
        <f>IF(N304="nulová",J304,0)</f>
        <v>0</v>
      </c>
      <c r="BJ304" s="11" t="s">
        <v>81</v>
      </c>
      <c r="BK304" s="213">
        <f>ROUND(I304*H304,2)</f>
        <v>0</v>
      </c>
      <c r="BL304" s="11" t="s">
        <v>157</v>
      </c>
      <c r="BM304" s="212" t="s">
        <v>997</v>
      </c>
    </row>
    <row r="305" spans="1:65" s="2" customFormat="1" ht="16.5" customHeight="1">
      <c r="A305" s="32"/>
      <c r="B305" s="33"/>
      <c r="C305" s="219" t="s">
        <v>998</v>
      </c>
      <c r="D305" s="219" t="s">
        <v>368</v>
      </c>
      <c r="E305" s="220" t="s">
        <v>930</v>
      </c>
      <c r="F305" s="221" t="s">
        <v>931</v>
      </c>
      <c r="G305" s="222" t="s">
        <v>325</v>
      </c>
      <c r="H305" s="223">
        <v>31.543</v>
      </c>
      <c r="I305" s="224"/>
      <c r="J305" s="225">
        <f>ROUND(I305*H305,2)</f>
        <v>0</v>
      </c>
      <c r="K305" s="226"/>
      <c r="L305" s="227"/>
      <c r="M305" s="228" t="s">
        <v>1</v>
      </c>
      <c r="N305" s="229" t="s">
        <v>38</v>
      </c>
      <c r="O305" s="85"/>
      <c r="P305" s="210">
        <f>O305*H305</f>
        <v>0</v>
      </c>
      <c r="Q305" s="210">
        <v>0</v>
      </c>
      <c r="R305" s="210">
        <f>Q305*H305</f>
        <v>0</v>
      </c>
      <c r="S305" s="210">
        <v>0</v>
      </c>
      <c r="T305" s="211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212" t="s">
        <v>168</v>
      </c>
      <c r="AT305" s="212" t="s">
        <v>368</v>
      </c>
      <c r="AU305" s="212" t="s">
        <v>73</v>
      </c>
      <c r="AY305" s="11" t="s">
        <v>158</v>
      </c>
      <c r="BE305" s="213">
        <f>IF(N305="základní",J305,0)</f>
        <v>0</v>
      </c>
      <c r="BF305" s="213">
        <f>IF(N305="snížená",J305,0)</f>
        <v>0</v>
      </c>
      <c r="BG305" s="213">
        <f>IF(N305="zákl. přenesená",J305,0)</f>
        <v>0</v>
      </c>
      <c r="BH305" s="213">
        <f>IF(N305="sníž. přenesená",J305,0)</f>
        <v>0</v>
      </c>
      <c r="BI305" s="213">
        <f>IF(N305="nulová",J305,0)</f>
        <v>0</v>
      </c>
      <c r="BJ305" s="11" t="s">
        <v>81</v>
      </c>
      <c r="BK305" s="213">
        <f>ROUND(I305*H305,2)</f>
        <v>0</v>
      </c>
      <c r="BL305" s="11" t="s">
        <v>157</v>
      </c>
      <c r="BM305" s="212" t="s">
        <v>999</v>
      </c>
    </row>
    <row r="306" spans="1:65" s="2" customFormat="1" ht="16.5" customHeight="1">
      <c r="A306" s="32"/>
      <c r="B306" s="33"/>
      <c r="C306" s="200" t="s">
        <v>73</v>
      </c>
      <c r="D306" s="200" t="s">
        <v>153</v>
      </c>
      <c r="E306" s="201" t="s">
        <v>1000</v>
      </c>
      <c r="F306" s="202" t="s">
        <v>1001</v>
      </c>
      <c r="G306" s="203" t="s">
        <v>1</v>
      </c>
      <c r="H306" s="204">
        <v>0</v>
      </c>
      <c r="I306" s="205"/>
      <c r="J306" s="206">
        <f>ROUND(I306*H306,2)</f>
        <v>0</v>
      </c>
      <c r="K306" s="207"/>
      <c r="L306" s="38"/>
      <c r="M306" s="208" t="s">
        <v>1</v>
      </c>
      <c r="N306" s="209" t="s">
        <v>38</v>
      </c>
      <c r="O306" s="85"/>
      <c r="P306" s="210">
        <f>O306*H306</f>
        <v>0</v>
      </c>
      <c r="Q306" s="210">
        <v>0</v>
      </c>
      <c r="R306" s="210">
        <f>Q306*H306</f>
        <v>0</v>
      </c>
      <c r="S306" s="210">
        <v>0</v>
      </c>
      <c r="T306" s="211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212" t="s">
        <v>157</v>
      </c>
      <c r="AT306" s="212" t="s">
        <v>153</v>
      </c>
      <c r="AU306" s="212" t="s">
        <v>73</v>
      </c>
      <c r="AY306" s="11" t="s">
        <v>158</v>
      </c>
      <c r="BE306" s="213">
        <f>IF(N306="základní",J306,0)</f>
        <v>0</v>
      </c>
      <c r="BF306" s="213">
        <f>IF(N306="snížená",J306,0)</f>
        <v>0</v>
      </c>
      <c r="BG306" s="213">
        <f>IF(N306="zákl. přenesená",J306,0)</f>
        <v>0</v>
      </c>
      <c r="BH306" s="213">
        <f>IF(N306="sníž. přenesená",J306,0)</f>
        <v>0</v>
      </c>
      <c r="BI306" s="213">
        <f>IF(N306="nulová",J306,0)</f>
        <v>0</v>
      </c>
      <c r="BJ306" s="11" t="s">
        <v>81</v>
      </c>
      <c r="BK306" s="213">
        <f>ROUND(I306*H306,2)</f>
        <v>0</v>
      </c>
      <c r="BL306" s="11" t="s">
        <v>157</v>
      </c>
      <c r="BM306" s="212" t="s">
        <v>1002</v>
      </c>
    </row>
    <row r="307" spans="1:65" s="2" customFormat="1" ht="16.5" customHeight="1">
      <c r="A307" s="32"/>
      <c r="B307" s="33"/>
      <c r="C307" s="219" t="s">
        <v>413</v>
      </c>
      <c r="D307" s="219" t="s">
        <v>368</v>
      </c>
      <c r="E307" s="220" t="s">
        <v>936</v>
      </c>
      <c r="F307" s="221" t="s">
        <v>937</v>
      </c>
      <c r="G307" s="222" t="s">
        <v>325</v>
      </c>
      <c r="H307" s="223">
        <v>11.1</v>
      </c>
      <c r="I307" s="224"/>
      <c r="J307" s="225">
        <f>ROUND(I307*H307,2)</f>
        <v>0</v>
      </c>
      <c r="K307" s="226"/>
      <c r="L307" s="227"/>
      <c r="M307" s="228" t="s">
        <v>1</v>
      </c>
      <c r="N307" s="229" t="s">
        <v>38</v>
      </c>
      <c r="O307" s="85"/>
      <c r="P307" s="210">
        <f>O307*H307</f>
        <v>0</v>
      </c>
      <c r="Q307" s="210">
        <v>0</v>
      </c>
      <c r="R307" s="210">
        <f>Q307*H307</f>
        <v>0</v>
      </c>
      <c r="S307" s="210">
        <v>0</v>
      </c>
      <c r="T307" s="211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212" t="s">
        <v>168</v>
      </c>
      <c r="AT307" s="212" t="s">
        <v>368</v>
      </c>
      <c r="AU307" s="212" t="s">
        <v>73</v>
      </c>
      <c r="AY307" s="11" t="s">
        <v>158</v>
      </c>
      <c r="BE307" s="213">
        <f>IF(N307="základní",J307,0)</f>
        <v>0</v>
      </c>
      <c r="BF307" s="213">
        <f>IF(N307="snížená",J307,0)</f>
        <v>0</v>
      </c>
      <c r="BG307" s="213">
        <f>IF(N307="zákl. přenesená",J307,0)</f>
        <v>0</v>
      </c>
      <c r="BH307" s="213">
        <f>IF(N307="sníž. přenesená",J307,0)</f>
        <v>0</v>
      </c>
      <c r="BI307" s="213">
        <f>IF(N307="nulová",J307,0)</f>
        <v>0</v>
      </c>
      <c r="BJ307" s="11" t="s">
        <v>81</v>
      </c>
      <c r="BK307" s="213">
        <f>ROUND(I307*H307,2)</f>
        <v>0</v>
      </c>
      <c r="BL307" s="11" t="s">
        <v>157</v>
      </c>
      <c r="BM307" s="212" t="s">
        <v>1003</v>
      </c>
    </row>
    <row r="308" spans="1:65" s="2" customFormat="1" ht="16.5" customHeight="1">
      <c r="A308" s="32"/>
      <c r="B308" s="33"/>
      <c r="C308" s="200" t="s">
        <v>73</v>
      </c>
      <c r="D308" s="200" t="s">
        <v>153</v>
      </c>
      <c r="E308" s="201" t="s">
        <v>1004</v>
      </c>
      <c r="F308" s="202" t="s">
        <v>1005</v>
      </c>
      <c r="G308" s="203" t="s">
        <v>1</v>
      </c>
      <c r="H308" s="204">
        <v>0</v>
      </c>
      <c r="I308" s="205"/>
      <c r="J308" s="206">
        <f>ROUND(I308*H308,2)</f>
        <v>0</v>
      </c>
      <c r="K308" s="207"/>
      <c r="L308" s="38"/>
      <c r="M308" s="208" t="s">
        <v>1</v>
      </c>
      <c r="N308" s="209" t="s">
        <v>38</v>
      </c>
      <c r="O308" s="85"/>
      <c r="P308" s="210">
        <f>O308*H308</f>
        <v>0</v>
      </c>
      <c r="Q308" s="210">
        <v>0</v>
      </c>
      <c r="R308" s="210">
        <f>Q308*H308</f>
        <v>0</v>
      </c>
      <c r="S308" s="210">
        <v>0</v>
      </c>
      <c r="T308" s="211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212" t="s">
        <v>157</v>
      </c>
      <c r="AT308" s="212" t="s">
        <v>153</v>
      </c>
      <c r="AU308" s="212" t="s">
        <v>73</v>
      </c>
      <c r="AY308" s="11" t="s">
        <v>158</v>
      </c>
      <c r="BE308" s="213">
        <f>IF(N308="základní",J308,0)</f>
        <v>0</v>
      </c>
      <c r="BF308" s="213">
        <f>IF(N308="snížená",J308,0)</f>
        <v>0</v>
      </c>
      <c r="BG308" s="213">
        <f>IF(N308="zákl. přenesená",J308,0)</f>
        <v>0</v>
      </c>
      <c r="BH308" s="213">
        <f>IF(N308="sníž. přenesená",J308,0)</f>
        <v>0</v>
      </c>
      <c r="BI308" s="213">
        <f>IF(N308="nulová",J308,0)</f>
        <v>0</v>
      </c>
      <c r="BJ308" s="11" t="s">
        <v>81</v>
      </c>
      <c r="BK308" s="213">
        <f>ROUND(I308*H308,2)</f>
        <v>0</v>
      </c>
      <c r="BL308" s="11" t="s">
        <v>157</v>
      </c>
      <c r="BM308" s="212" t="s">
        <v>1006</v>
      </c>
    </row>
    <row r="309" spans="1:65" s="2" customFormat="1" ht="16.5" customHeight="1">
      <c r="A309" s="32"/>
      <c r="B309" s="33"/>
      <c r="C309" s="219" t="s">
        <v>1007</v>
      </c>
      <c r="D309" s="219" t="s">
        <v>368</v>
      </c>
      <c r="E309" s="220" t="s">
        <v>890</v>
      </c>
      <c r="F309" s="221" t="s">
        <v>891</v>
      </c>
      <c r="G309" s="222" t="s">
        <v>325</v>
      </c>
      <c r="H309" s="223">
        <v>3.3</v>
      </c>
      <c r="I309" s="224"/>
      <c r="J309" s="225">
        <f>ROUND(I309*H309,2)</f>
        <v>0</v>
      </c>
      <c r="K309" s="226"/>
      <c r="L309" s="227"/>
      <c r="M309" s="228" t="s">
        <v>1</v>
      </c>
      <c r="N309" s="229" t="s">
        <v>38</v>
      </c>
      <c r="O309" s="85"/>
      <c r="P309" s="210">
        <f>O309*H309</f>
        <v>0</v>
      </c>
      <c r="Q309" s="210">
        <v>0</v>
      </c>
      <c r="R309" s="210">
        <f>Q309*H309</f>
        <v>0</v>
      </c>
      <c r="S309" s="210">
        <v>0</v>
      </c>
      <c r="T309" s="211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212" t="s">
        <v>168</v>
      </c>
      <c r="AT309" s="212" t="s">
        <v>368</v>
      </c>
      <c r="AU309" s="212" t="s">
        <v>73</v>
      </c>
      <c r="AY309" s="11" t="s">
        <v>158</v>
      </c>
      <c r="BE309" s="213">
        <f>IF(N309="základní",J309,0)</f>
        <v>0</v>
      </c>
      <c r="BF309" s="213">
        <f>IF(N309="snížená",J309,0)</f>
        <v>0</v>
      </c>
      <c r="BG309" s="213">
        <f>IF(N309="zákl. přenesená",J309,0)</f>
        <v>0</v>
      </c>
      <c r="BH309" s="213">
        <f>IF(N309="sníž. přenesená",J309,0)</f>
        <v>0</v>
      </c>
      <c r="BI309" s="213">
        <f>IF(N309="nulová",J309,0)</f>
        <v>0</v>
      </c>
      <c r="BJ309" s="11" t="s">
        <v>81</v>
      </c>
      <c r="BK309" s="213">
        <f>ROUND(I309*H309,2)</f>
        <v>0</v>
      </c>
      <c r="BL309" s="11" t="s">
        <v>157</v>
      </c>
      <c r="BM309" s="212" t="s">
        <v>1008</v>
      </c>
    </row>
    <row r="310" spans="1:65" s="2" customFormat="1" ht="16.5" customHeight="1">
      <c r="A310" s="32"/>
      <c r="B310" s="33"/>
      <c r="C310" s="200" t="s">
        <v>73</v>
      </c>
      <c r="D310" s="200" t="s">
        <v>153</v>
      </c>
      <c r="E310" s="201" t="s">
        <v>1009</v>
      </c>
      <c r="F310" s="202" t="s">
        <v>1010</v>
      </c>
      <c r="G310" s="203" t="s">
        <v>1</v>
      </c>
      <c r="H310" s="204">
        <v>0</v>
      </c>
      <c r="I310" s="205"/>
      <c r="J310" s="206">
        <f>ROUND(I310*H310,2)</f>
        <v>0</v>
      </c>
      <c r="K310" s="207"/>
      <c r="L310" s="38"/>
      <c r="M310" s="208" t="s">
        <v>1</v>
      </c>
      <c r="N310" s="209" t="s">
        <v>38</v>
      </c>
      <c r="O310" s="85"/>
      <c r="P310" s="210">
        <f>O310*H310</f>
        <v>0</v>
      </c>
      <c r="Q310" s="210">
        <v>0</v>
      </c>
      <c r="R310" s="210">
        <f>Q310*H310</f>
        <v>0</v>
      </c>
      <c r="S310" s="210">
        <v>0</v>
      </c>
      <c r="T310" s="211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212" t="s">
        <v>157</v>
      </c>
      <c r="AT310" s="212" t="s">
        <v>153</v>
      </c>
      <c r="AU310" s="212" t="s">
        <v>73</v>
      </c>
      <c r="AY310" s="11" t="s">
        <v>158</v>
      </c>
      <c r="BE310" s="213">
        <f>IF(N310="základní",J310,0)</f>
        <v>0</v>
      </c>
      <c r="BF310" s="213">
        <f>IF(N310="snížená",J310,0)</f>
        <v>0</v>
      </c>
      <c r="BG310" s="213">
        <f>IF(N310="zákl. přenesená",J310,0)</f>
        <v>0</v>
      </c>
      <c r="BH310" s="213">
        <f>IF(N310="sníž. přenesená",J310,0)</f>
        <v>0</v>
      </c>
      <c r="BI310" s="213">
        <f>IF(N310="nulová",J310,0)</f>
        <v>0</v>
      </c>
      <c r="BJ310" s="11" t="s">
        <v>81</v>
      </c>
      <c r="BK310" s="213">
        <f>ROUND(I310*H310,2)</f>
        <v>0</v>
      </c>
      <c r="BL310" s="11" t="s">
        <v>157</v>
      </c>
      <c r="BM310" s="212" t="s">
        <v>1011</v>
      </c>
    </row>
    <row r="311" spans="1:65" s="2" customFormat="1" ht="16.5" customHeight="1">
      <c r="A311" s="32"/>
      <c r="B311" s="33"/>
      <c r="C311" s="219" t="s">
        <v>416</v>
      </c>
      <c r="D311" s="219" t="s">
        <v>368</v>
      </c>
      <c r="E311" s="220" t="s">
        <v>879</v>
      </c>
      <c r="F311" s="221" t="s">
        <v>880</v>
      </c>
      <c r="G311" s="222" t="s">
        <v>303</v>
      </c>
      <c r="H311" s="223">
        <v>2.8</v>
      </c>
      <c r="I311" s="224"/>
      <c r="J311" s="225">
        <f>ROUND(I311*H311,2)</f>
        <v>0</v>
      </c>
      <c r="K311" s="226"/>
      <c r="L311" s="227"/>
      <c r="M311" s="228" t="s">
        <v>1</v>
      </c>
      <c r="N311" s="229" t="s">
        <v>38</v>
      </c>
      <c r="O311" s="85"/>
      <c r="P311" s="210">
        <f>O311*H311</f>
        <v>0</v>
      </c>
      <c r="Q311" s="210">
        <v>0</v>
      </c>
      <c r="R311" s="210">
        <f>Q311*H311</f>
        <v>0</v>
      </c>
      <c r="S311" s="210">
        <v>0</v>
      </c>
      <c r="T311" s="211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212" t="s">
        <v>168</v>
      </c>
      <c r="AT311" s="212" t="s">
        <v>368</v>
      </c>
      <c r="AU311" s="212" t="s">
        <v>73</v>
      </c>
      <c r="AY311" s="11" t="s">
        <v>158</v>
      </c>
      <c r="BE311" s="213">
        <f>IF(N311="základní",J311,0)</f>
        <v>0</v>
      </c>
      <c r="BF311" s="213">
        <f>IF(N311="snížená",J311,0)</f>
        <v>0</v>
      </c>
      <c r="BG311" s="213">
        <f>IF(N311="zákl. přenesená",J311,0)</f>
        <v>0</v>
      </c>
      <c r="BH311" s="213">
        <f>IF(N311="sníž. přenesená",J311,0)</f>
        <v>0</v>
      </c>
      <c r="BI311" s="213">
        <f>IF(N311="nulová",J311,0)</f>
        <v>0</v>
      </c>
      <c r="BJ311" s="11" t="s">
        <v>81</v>
      </c>
      <c r="BK311" s="213">
        <f>ROUND(I311*H311,2)</f>
        <v>0</v>
      </c>
      <c r="BL311" s="11" t="s">
        <v>157</v>
      </c>
      <c r="BM311" s="212" t="s">
        <v>1012</v>
      </c>
    </row>
    <row r="312" spans="1:65" s="2" customFormat="1" ht="16.5" customHeight="1">
      <c r="A312" s="32"/>
      <c r="B312" s="33"/>
      <c r="C312" s="200" t="s">
        <v>73</v>
      </c>
      <c r="D312" s="200" t="s">
        <v>153</v>
      </c>
      <c r="E312" s="201" t="s">
        <v>1013</v>
      </c>
      <c r="F312" s="202" t="s">
        <v>1014</v>
      </c>
      <c r="G312" s="203" t="s">
        <v>1</v>
      </c>
      <c r="H312" s="204">
        <v>0</v>
      </c>
      <c r="I312" s="205"/>
      <c r="J312" s="206">
        <f>ROUND(I312*H312,2)</f>
        <v>0</v>
      </c>
      <c r="K312" s="207"/>
      <c r="L312" s="38"/>
      <c r="M312" s="208" t="s">
        <v>1</v>
      </c>
      <c r="N312" s="209" t="s">
        <v>38</v>
      </c>
      <c r="O312" s="85"/>
      <c r="P312" s="210">
        <f>O312*H312</f>
        <v>0</v>
      </c>
      <c r="Q312" s="210">
        <v>0</v>
      </c>
      <c r="R312" s="210">
        <f>Q312*H312</f>
        <v>0</v>
      </c>
      <c r="S312" s="210">
        <v>0</v>
      </c>
      <c r="T312" s="211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212" t="s">
        <v>157</v>
      </c>
      <c r="AT312" s="212" t="s">
        <v>153</v>
      </c>
      <c r="AU312" s="212" t="s">
        <v>73</v>
      </c>
      <c r="AY312" s="11" t="s">
        <v>158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11" t="s">
        <v>81</v>
      </c>
      <c r="BK312" s="213">
        <f>ROUND(I312*H312,2)</f>
        <v>0</v>
      </c>
      <c r="BL312" s="11" t="s">
        <v>157</v>
      </c>
      <c r="BM312" s="212" t="s">
        <v>1015</v>
      </c>
    </row>
    <row r="313" spans="1:65" s="2" customFormat="1" ht="24" customHeight="1">
      <c r="A313" s="32"/>
      <c r="B313" s="33"/>
      <c r="C313" s="200" t="s">
        <v>1016</v>
      </c>
      <c r="D313" s="200" t="s">
        <v>153</v>
      </c>
      <c r="E313" s="201" t="s">
        <v>656</v>
      </c>
      <c r="F313" s="202" t="s">
        <v>657</v>
      </c>
      <c r="G313" s="203" t="s">
        <v>325</v>
      </c>
      <c r="H313" s="204">
        <v>52.943</v>
      </c>
      <c r="I313" s="205"/>
      <c r="J313" s="206">
        <f>ROUND(I313*H313,2)</f>
        <v>0</v>
      </c>
      <c r="K313" s="207"/>
      <c r="L313" s="38"/>
      <c r="M313" s="208" t="s">
        <v>1</v>
      </c>
      <c r="N313" s="209" t="s">
        <v>38</v>
      </c>
      <c r="O313" s="85"/>
      <c r="P313" s="210">
        <f>O313*H313</f>
        <v>0</v>
      </c>
      <c r="Q313" s="210">
        <v>0</v>
      </c>
      <c r="R313" s="210">
        <f>Q313*H313</f>
        <v>0</v>
      </c>
      <c r="S313" s="210">
        <v>0</v>
      </c>
      <c r="T313" s="211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212" t="s">
        <v>157</v>
      </c>
      <c r="AT313" s="212" t="s">
        <v>153</v>
      </c>
      <c r="AU313" s="212" t="s">
        <v>73</v>
      </c>
      <c r="AY313" s="11" t="s">
        <v>158</v>
      </c>
      <c r="BE313" s="213">
        <f>IF(N313="základní",J313,0)</f>
        <v>0</v>
      </c>
      <c r="BF313" s="213">
        <f>IF(N313="snížená",J313,0)</f>
        <v>0</v>
      </c>
      <c r="BG313" s="213">
        <f>IF(N313="zákl. přenesená",J313,0)</f>
        <v>0</v>
      </c>
      <c r="BH313" s="213">
        <f>IF(N313="sníž. přenesená",J313,0)</f>
        <v>0</v>
      </c>
      <c r="BI313" s="213">
        <f>IF(N313="nulová",J313,0)</f>
        <v>0</v>
      </c>
      <c r="BJ313" s="11" t="s">
        <v>81</v>
      </c>
      <c r="BK313" s="213">
        <f>ROUND(I313*H313,2)</f>
        <v>0</v>
      </c>
      <c r="BL313" s="11" t="s">
        <v>157</v>
      </c>
      <c r="BM313" s="212" t="s">
        <v>1017</v>
      </c>
    </row>
    <row r="314" spans="1:65" s="2" customFormat="1" ht="16.5" customHeight="1">
      <c r="A314" s="32"/>
      <c r="B314" s="33"/>
      <c r="C314" s="200" t="s">
        <v>73</v>
      </c>
      <c r="D314" s="200" t="s">
        <v>153</v>
      </c>
      <c r="E314" s="201" t="s">
        <v>1018</v>
      </c>
      <c r="F314" s="202" t="s">
        <v>1019</v>
      </c>
      <c r="G314" s="203" t="s">
        <v>1</v>
      </c>
      <c r="H314" s="204">
        <v>0</v>
      </c>
      <c r="I314" s="205"/>
      <c r="J314" s="206">
        <f>ROUND(I314*H314,2)</f>
        <v>0</v>
      </c>
      <c r="K314" s="207"/>
      <c r="L314" s="38"/>
      <c r="M314" s="208" t="s">
        <v>1</v>
      </c>
      <c r="N314" s="209" t="s">
        <v>38</v>
      </c>
      <c r="O314" s="85"/>
      <c r="P314" s="210">
        <f>O314*H314</f>
        <v>0</v>
      </c>
      <c r="Q314" s="210">
        <v>0</v>
      </c>
      <c r="R314" s="210">
        <f>Q314*H314</f>
        <v>0</v>
      </c>
      <c r="S314" s="210">
        <v>0</v>
      </c>
      <c r="T314" s="211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212" t="s">
        <v>157</v>
      </c>
      <c r="AT314" s="212" t="s">
        <v>153</v>
      </c>
      <c r="AU314" s="212" t="s">
        <v>73</v>
      </c>
      <c r="AY314" s="11" t="s">
        <v>158</v>
      </c>
      <c r="BE314" s="213">
        <f>IF(N314="základní",J314,0)</f>
        <v>0</v>
      </c>
      <c r="BF314" s="213">
        <f>IF(N314="snížená",J314,0)</f>
        <v>0</v>
      </c>
      <c r="BG314" s="213">
        <f>IF(N314="zákl. přenesená",J314,0)</f>
        <v>0</v>
      </c>
      <c r="BH314" s="213">
        <f>IF(N314="sníž. přenesená",J314,0)</f>
        <v>0</v>
      </c>
      <c r="BI314" s="213">
        <f>IF(N314="nulová",J314,0)</f>
        <v>0</v>
      </c>
      <c r="BJ314" s="11" t="s">
        <v>81</v>
      </c>
      <c r="BK314" s="213">
        <f>ROUND(I314*H314,2)</f>
        <v>0</v>
      </c>
      <c r="BL314" s="11" t="s">
        <v>157</v>
      </c>
      <c r="BM314" s="212" t="s">
        <v>1020</v>
      </c>
    </row>
    <row r="315" spans="1:65" s="2" customFormat="1" ht="16.5" customHeight="1">
      <c r="A315" s="32"/>
      <c r="B315" s="33"/>
      <c r="C315" s="219" t="s">
        <v>419</v>
      </c>
      <c r="D315" s="219" t="s">
        <v>368</v>
      </c>
      <c r="E315" s="220" t="s">
        <v>944</v>
      </c>
      <c r="F315" s="221" t="s">
        <v>945</v>
      </c>
      <c r="G315" s="222" t="s">
        <v>312</v>
      </c>
      <c r="H315" s="223">
        <v>169.184</v>
      </c>
      <c r="I315" s="224"/>
      <c r="J315" s="225">
        <f>ROUND(I315*H315,2)</f>
        <v>0</v>
      </c>
      <c r="K315" s="226"/>
      <c r="L315" s="227"/>
      <c r="M315" s="228" t="s">
        <v>1</v>
      </c>
      <c r="N315" s="229" t="s">
        <v>38</v>
      </c>
      <c r="O315" s="85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1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212" t="s">
        <v>168</v>
      </c>
      <c r="AT315" s="212" t="s">
        <v>368</v>
      </c>
      <c r="AU315" s="212" t="s">
        <v>73</v>
      </c>
      <c r="AY315" s="11" t="s">
        <v>158</v>
      </c>
      <c r="BE315" s="213">
        <f>IF(N315="základní",J315,0)</f>
        <v>0</v>
      </c>
      <c r="BF315" s="213">
        <f>IF(N315="snížená",J315,0)</f>
        <v>0</v>
      </c>
      <c r="BG315" s="213">
        <f>IF(N315="zákl. přenesená",J315,0)</f>
        <v>0</v>
      </c>
      <c r="BH315" s="213">
        <f>IF(N315="sníž. přenesená",J315,0)</f>
        <v>0</v>
      </c>
      <c r="BI315" s="213">
        <f>IF(N315="nulová",J315,0)</f>
        <v>0</v>
      </c>
      <c r="BJ315" s="11" t="s">
        <v>81</v>
      </c>
      <c r="BK315" s="213">
        <f>ROUND(I315*H315,2)</f>
        <v>0</v>
      </c>
      <c r="BL315" s="11" t="s">
        <v>157</v>
      </c>
      <c r="BM315" s="212" t="s">
        <v>1021</v>
      </c>
    </row>
    <row r="316" spans="1:65" s="2" customFormat="1" ht="16.5" customHeight="1">
      <c r="A316" s="32"/>
      <c r="B316" s="33"/>
      <c r="C316" s="200" t="s">
        <v>73</v>
      </c>
      <c r="D316" s="200" t="s">
        <v>153</v>
      </c>
      <c r="E316" s="201" t="s">
        <v>1022</v>
      </c>
      <c r="F316" s="202" t="s">
        <v>1023</v>
      </c>
      <c r="G316" s="203" t="s">
        <v>1</v>
      </c>
      <c r="H316" s="204">
        <v>0</v>
      </c>
      <c r="I316" s="205"/>
      <c r="J316" s="206">
        <f>ROUND(I316*H316,2)</f>
        <v>0</v>
      </c>
      <c r="K316" s="207"/>
      <c r="L316" s="38"/>
      <c r="M316" s="208" t="s">
        <v>1</v>
      </c>
      <c r="N316" s="209" t="s">
        <v>38</v>
      </c>
      <c r="O316" s="85"/>
      <c r="P316" s="210">
        <f>O316*H316</f>
        <v>0</v>
      </c>
      <c r="Q316" s="210">
        <v>0</v>
      </c>
      <c r="R316" s="210">
        <f>Q316*H316</f>
        <v>0</v>
      </c>
      <c r="S316" s="210">
        <v>0</v>
      </c>
      <c r="T316" s="211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212" t="s">
        <v>157</v>
      </c>
      <c r="AT316" s="212" t="s">
        <v>153</v>
      </c>
      <c r="AU316" s="212" t="s">
        <v>73</v>
      </c>
      <c r="AY316" s="11" t="s">
        <v>158</v>
      </c>
      <c r="BE316" s="213">
        <f>IF(N316="základní",J316,0)</f>
        <v>0</v>
      </c>
      <c r="BF316" s="213">
        <f>IF(N316="snížená",J316,0)</f>
        <v>0</v>
      </c>
      <c r="BG316" s="213">
        <f>IF(N316="zákl. přenesená",J316,0)</f>
        <v>0</v>
      </c>
      <c r="BH316" s="213">
        <f>IF(N316="sníž. přenesená",J316,0)</f>
        <v>0</v>
      </c>
      <c r="BI316" s="213">
        <f>IF(N316="nulová",J316,0)</f>
        <v>0</v>
      </c>
      <c r="BJ316" s="11" t="s">
        <v>81</v>
      </c>
      <c r="BK316" s="213">
        <f>ROUND(I316*H316,2)</f>
        <v>0</v>
      </c>
      <c r="BL316" s="11" t="s">
        <v>157</v>
      </c>
      <c r="BM316" s="212" t="s">
        <v>1024</v>
      </c>
    </row>
    <row r="317" spans="1:65" s="2" customFormat="1" ht="24" customHeight="1">
      <c r="A317" s="32"/>
      <c r="B317" s="33"/>
      <c r="C317" s="219" t="s">
        <v>1025</v>
      </c>
      <c r="D317" s="219" t="s">
        <v>368</v>
      </c>
      <c r="E317" s="220" t="s">
        <v>1026</v>
      </c>
      <c r="F317" s="221" t="s">
        <v>1027</v>
      </c>
      <c r="G317" s="222" t="s">
        <v>281</v>
      </c>
      <c r="H317" s="223">
        <v>26</v>
      </c>
      <c r="I317" s="224"/>
      <c r="J317" s="225">
        <f>ROUND(I317*H317,2)</f>
        <v>0</v>
      </c>
      <c r="K317" s="226"/>
      <c r="L317" s="227"/>
      <c r="M317" s="228" t="s">
        <v>1</v>
      </c>
      <c r="N317" s="229" t="s">
        <v>38</v>
      </c>
      <c r="O317" s="85"/>
      <c r="P317" s="210">
        <f>O317*H317</f>
        <v>0</v>
      </c>
      <c r="Q317" s="210">
        <v>0</v>
      </c>
      <c r="R317" s="210">
        <f>Q317*H317</f>
        <v>0</v>
      </c>
      <c r="S317" s="210">
        <v>0</v>
      </c>
      <c r="T317" s="211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212" t="s">
        <v>168</v>
      </c>
      <c r="AT317" s="212" t="s">
        <v>368</v>
      </c>
      <c r="AU317" s="212" t="s">
        <v>73</v>
      </c>
      <c r="AY317" s="11" t="s">
        <v>158</v>
      </c>
      <c r="BE317" s="213">
        <f>IF(N317="základní",J317,0)</f>
        <v>0</v>
      </c>
      <c r="BF317" s="213">
        <f>IF(N317="snížená",J317,0)</f>
        <v>0</v>
      </c>
      <c r="BG317" s="213">
        <f>IF(N317="zákl. přenesená",J317,0)</f>
        <v>0</v>
      </c>
      <c r="BH317" s="213">
        <f>IF(N317="sníž. přenesená",J317,0)</f>
        <v>0</v>
      </c>
      <c r="BI317" s="213">
        <f>IF(N317="nulová",J317,0)</f>
        <v>0</v>
      </c>
      <c r="BJ317" s="11" t="s">
        <v>81</v>
      </c>
      <c r="BK317" s="213">
        <f>ROUND(I317*H317,2)</f>
        <v>0</v>
      </c>
      <c r="BL317" s="11" t="s">
        <v>157</v>
      </c>
      <c r="BM317" s="212" t="s">
        <v>1028</v>
      </c>
    </row>
    <row r="318" spans="1:65" s="2" customFormat="1" ht="16.5" customHeight="1">
      <c r="A318" s="32"/>
      <c r="B318" s="33"/>
      <c r="C318" s="219" t="s">
        <v>509</v>
      </c>
      <c r="D318" s="219" t="s">
        <v>368</v>
      </c>
      <c r="E318" s="220" t="s">
        <v>1029</v>
      </c>
      <c r="F318" s="221" t="s">
        <v>1030</v>
      </c>
      <c r="G318" s="222" t="s">
        <v>281</v>
      </c>
      <c r="H318" s="223">
        <v>8</v>
      </c>
      <c r="I318" s="224"/>
      <c r="J318" s="225">
        <f>ROUND(I318*H318,2)</f>
        <v>0</v>
      </c>
      <c r="K318" s="226"/>
      <c r="L318" s="227"/>
      <c r="M318" s="228" t="s">
        <v>1</v>
      </c>
      <c r="N318" s="229" t="s">
        <v>38</v>
      </c>
      <c r="O318" s="85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212" t="s">
        <v>168</v>
      </c>
      <c r="AT318" s="212" t="s">
        <v>368</v>
      </c>
      <c r="AU318" s="212" t="s">
        <v>73</v>
      </c>
      <c r="AY318" s="11" t="s">
        <v>158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11" t="s">
        <v>81</v>
      </c>
      <c r="BK318" s="213">
        <f>ROUND(I318*H318,2)</f>
        <v>0</v>
      </c>
      <c r="BL318" s="11" t="s">
        <v>157</v>
      </c>
      <c r="BM318" s="212" t="s">
        <v>1031</v>
      </c>
    </row>
    <row r="319" spans="1:65" s="2" customFormat="1" ht="24" customHeight="1">
      <c r="A319" s="32"/>
      <c r="B319" s="33"/>
      <c r="C319" s="219" t="s">
        <v>1032</v>
      </c>
      <c r="D319" s="219" t="s">
        <v>368</v>
      </c>
      <c r="E319" s="220" t="s">
        <v>1033</v>
      </c>
      <c r="F319" s="221" t="s">
        <v>1034</v>
      </c>
      <c r="G319" s="222" t="s">
        <v>156</v>
      </c>
      <c r="H319" s="223">
        <v>1</v>
      </c>
      <c r="I319" s="224"/>
      <c r="J319" s="225">
        <f>ROUND(I319*H319,2)</f>
        <v>0</v>
      </c>
      <c r="K319" s="226"/>
      <c r="L319" s="227"/>
      <c r="M319" s="228" t="s">
        <v>1</v>
      </c>
      <c r="N319" s="229" t="s">
        <v>38</v>
      </c>
      <c r="O319" s="85"/>
      <c r="P319" s="210">
        <f>O319*H319</f>
        <v>0</v>
      </c>
      <c r="Q319" s="210">
        <v>0</v>
      </c>
      <c r="R319" s="210">
        <f>Q319*H319</f>
        <v>0</v>
      </c>
      <c r="S319" s="210">
        <v>0</v>
      </c>
      <c r="T319" s="211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212" t="s">
        <v>168</v>
      </c>
      <c r="AT319" s="212" t="s">
        <v>368</v>
      </c>
      <c r="AU319" s="212" t="s">
        <v>73</v>
      </c>
      <c r="AY319" s="11" t="s">
        <v>158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11" t="s">
        <v>81</v>
      </c>
      <c r="BK319" s="213">
        <f>ROUND(I319*H319,2)</f>
        <v>0</v>
      </c>
      <c r="BL319" s="11" t="s">
        <v>157</v>
      </c>
      <c r="BM319" s="212" t="s">
        <v>1035</v>
      </c>
    </row>
    <row r="320" spans="1:65" s="2" customFormat="1" ht="16.5" customHeight="1">
      <c r="A320" s="32"/>
      <c r="B320" s="33"/>
      <c r="C320" s="219" t="s">
        <v>512</v>
      </c>
      <c r="D320" s="219" t="s">
        <v>368</v>
      </c>
      <c r="E320" s="220" t="s">
        <v>1036</v>
      </c>
      <c r="F320" s="221" t="s">
        <v>1037</v>
      </c>
      <c r="G320" s="222" t="s">
        <v>156</v>
      </c>
      <c r="H320" s="223">
        <v>1</v>
      </c>
      <c r="I320" s="224"/>
      <c r="J320" s="225">
        <f>ROUND(I320*H320,2)</f>
        <v>0</v>
      </c>
      <c r="K320" s="226"/>
      <c r="L320" s="227"/>
      <c r="M320" s="228" t="s">
        <v>1</v>
      </c>
      <c r="N320" s="229" t="s">
        <v>38</v>
      </c>
      <c r="O320" s="85"/>
      <c r="P320" s="210">
        <f>O320*H320</f>
        <v>0</v>
      </c>
      <c r="Q320" s="210">
        <v>0</v>
      </c>
      <c r="R320" s="210">
        <f>Q320*H320</f>
        <v>0</v>
      </c>
      <c r="S320" s="210">
        <v>0</v>
      </c>
      <c r="T320" s="211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212" t="s">
        <v>168</v>
      </c>
      <c r="AT320" s="212" t="s">
        <v>368</v>
      </c>
      <c r="AU320" s="212" t="s">
        <v>73</v>
      </c>
      <c r="AY320" s="11" t="s">
        <v>158</v>
      </c>
      <c r="BE320" s="213">
        <f>IF(N320="základní",J320,0)</f>
        <v>0</v>
      </c>
      <c r="BF320" s="213">
        <f>IF(N320="snížená",J320,0)</f>
        <v>0</v>
      </c>
      <c r="BG320" s="213">
        <f>IF(N320="zákl. přenesená",J320,0)</f>
        <v>0</v>
      </c>
      <c r="BH320" s="213">
        <f>IF(N320="sníž. přenesená",J320,0)</f>
        <v>0</v>
      </c>
      <c r="BI320" s="213">
        <f>IF(N320="nulová",J320,0)</f>
        <v>0</v>
      </c>
      <c r="BJ320" s="11" t="s">
        <v>81</v>
      </c>
      <c r="BK320" s="213">
        <f>ROUND(I320*H320,2)</f>
        <v>0</v>
      </c>
      <c r="BL320" s="11" t="s">
        <v>157</v>
      </c>
      <c r="BM320" s="212" t="s">
        <v>1038</v>
      </c>
    </row>
    <row r="321" spans="1:65" s="2" customFormat="1" ht="36" customHeight="1">
      <c r="A321" s="32"/>
      <c r="B321" s="33"/>
      <c r="C321" s="200" t="s">
        <v>1039</v>
      </c>
      <c r="D321" s="200" t="s">
        <v>153</v>
      </c>
      <c r="E321" s="201" t="s">
        <v>1040</v>
      </c>
      <c r="F321" s="202" t="s">
        <v>1041</v>
      </c>
      <c r="G321" s="203" t="s">
        <v>156</v>
      </c>
      <c r="H321" s="204">
        <v>1</v>
      </c>
      <c r="I321" s="205"/>
      <c r="J321" s="206">
        <f>ROUND(I321*H321,2)</f>
        <v>0</v>
      </c>
      <c r="K321" s="207"/>
      <c r="L321" s="38"/>
      <c r="M321" s="208" t="s">
        <v>1</v>
      </c>
      <c r="N321" s="209" t="s">
        <v>38</v>
      </c>
      <c r="O321" s="85"/>
      <c r="P321" s="210">
        <f>O321*H321</f>
        <v>0</v>
      </c>
      <c r="Q321" s="210">
        <v>0</v>
      </c>
      <c r="R321" s="210">
        <f>Q321*H321</f>
        <v>0</v>
      </c>
      <c r="S321" s="210">
        <v>0</v>
      </c>
      <c r="T321" s="211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212" t="s">
        <v>157</v>
      </c>
      <c r="AT321" s="212" t="s">
        <v>153</v>
      </c>
      <c r="AU321" s="212" t="s">
        <v>73</v>
      </c>
      <c r="AY321" s="11" t="s">
        <v>158</v>
      </c>
      <c r="BE321" s="213">
        <f>IF(N321="základní",J321,0)</f>
        <v>0</v>
      </c>
      <c r="BF321" s="213">
        <f>IF(N321="snížená",J321,0)</f>
        <v>0</v>
      </c>
      <c r="BG321" s="213">
        <f>IF(N321="zákl. přenesená",J321,0)</f>
        <v>0</v>
      </c>
      <c r="BH321" s="213">
        <f>IF(N321="sníž. přenesená",J321,0)</f>
        <v>0</v>
      </c>
      <c r="BI321" s="213">
        <f>IF(N321="nulová",J321,0)</f>
        <v>0</v>
      </c>
      <c r="BJ321" s="11" t="s">
        <v>81</v>
      </c>
      <c r="BK321" s="213">
        <f>ROUND(I321*H321,2)</f>
        <v>0</v>
      </c>
      <c r="BL321" s="11" t="s">
        <v>157</v>
      </c>
      <c r="BM321" s="212" t="s">
        <v>1042</v>
      </c>
    </row>
    <row r="322" spans="1:65" s="2" customFormat="1" ht="24" customHeight="1">
      <c r="A322" s="32"/>
      <c r="B322" s="33"/>
      <c r="C322" s="200" t="s">
        <v>513</v>
      </c>
      <c r="D322" s="200" t="s">
        <v>153</v>
      </c>
      <c r="E322" s="201" t="s">
        <v>898</v>
      </c>
      <c r="F322" s="202" t="s">
        <v>899</v>
      </c>
      <c r="G322" s="203" t="s">
        <v>303</v>
      </c>
      <c r="H322" s="204">
        <v>20.436</v>
      </c>
      <c r="I322" s="205"/>
      <c r="J322" s="206">
        <f>ROUND(I322*H322,2)</f>
        <v>0</v>
      </c>
      <c r="K322" s="207"/>
      <c r="L322" s="38"/>
      <c r="M322" s="208" t="s">
        <v>1</v>
      </c>
      <c r="N322" s="209" t="s">
        <v>38</v>
      </c>
      <c r="O322" s="85"/>
      <c r="P322" s="210">
        <f>O322*H322</f>
        <v>0</v>
      </c>
      <c r="Q322" s="210">
        <v>0</v>
      </c>
      <c r="R322" s="210">
        <f>Q322*H322</f>
        <v>0</v>
      </c>
      <c r="S322" s="210">
        <v>0</v>
      </c>
      <c r="T322" s="211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212" t="s">
        <v>157</v>
      </c>
      <c r="AT322" s="212" t="s">
        <v>153</v>
      </c>
      <c r="AU322" s="212" t="s">
        <v>73</v>
      </c>
      <c r="AY322" s="11" t="s">
        <v>158</v>
      </c>
      <c r="BE322" s="213">
        <f>IF(N322="základní",J322,0)</f>
        <v>0</v>
      </c>
      <c r="BF322" s="213">
        <f>IF(N322="snížená",J322,0)</f>
        <v>0</v>
      </c>
      <c r="BG322" s="213">
        <f>IF(N322="zákl. přenesená",J322,0)</f>
        <v>0</v>
      </c>
      <c r="BH322" s="213">
        <f>IF(N322="sníž. přenesená",J322,0)</f>
        <v>0</v>
      </c>
      <c r="BI322" s="213">
        <f>IF(N322="nulová",J322,0)</f>
        <v>0</v>
      </c>
      <c r="BJ322" s="11" t="s">
        <v>81</v>
      </c>
      <c r="BK322" s="213">
        <f>ROUND(I322*H322,2)</f>
        <v>0</v>
      </c>
      <c r="BL322" s="11" t="s">
        <v>157</v>
      </c>
      <c r="BM322" s="212" t="s">
        <v>1043</v>
      </c>
    </row>
    <row r="323" spans="1:65" s="2" customFormat="1" ht="16.5" customHeight="1">
      <c r="A323" s="32"/>
      <c r="B323" s="33"/>
      <c r="C323" s="200" t="s">
        <v>73</v>
      </c>
      <c r="D323" s="200" t="s">
        <v>153</v>
      </c>
      <c r="E323" s="201" t="s">
        <v>1044</v>
      </c>
      <c r="F323" s="202" t="s">
        <v>1045</v>
      </c>
      <c r="G323" s="203" t="s">
        <v>1</v>
      </c>
      <c r="H323" s="204">
        <v>0</v>
      </c>
      <c r="I323" s="205"/>
      <c r="J323" s="206">
        <f>ROUND(I323*H323,2)</f>
        <v>0</v>
      </c>
      <c r="K323" s="207"/>
      <c r="L323" s="38"/>
      <c r="M323" s="208" t="s">
        <v>1</v>
      </c>
      <c r="N323" s="209" t="s">
        <v>38</v>
      </c>
      <c r="O323" s="85"/>
      <c r="P323" s="210">
        <f>O323*H323</f>
        <v>0</v>
      </c>
      <c r="Q323" s="210">
        <v>0</v>
      </c>
      <c r="R323" s="210">
        <f>Q323*H323</f>
        <v>0</v>
      </c>
      <c r="S323" s="210">
        <v>0</v>
      </c>
      <c r="T323" s="211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212" t="s">
        <v>157</v>
      </c>
      <c r="AT323" s="212" t="s">
        <v>153</v>
      </c>
      <c r="AU323" s="212" t="s">
        <v>73</v>
      </c>
      <c r="AY323" s="11" t="s">
        <v>158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11" t="s">
        <v>81</v>
      </c>
      <c r="BK323" s="213">
        <f>ROUND(I323*H323,2)</f>
        <v>0</v>
      </c>
      <c r="BL323" s="11" t="s">
        <v>157</v>
      </c>
      <c r="BM323" s="212" t="s">
        <v>1046</v>
      </c>
    </row>
    <row r="324" spans="1:65" s="2" customFormat="1" ht="16.5" customHeight="1">
      <c r="A324" s="32"/>
      <c r="B324" s="33"/>
      <c r="C324" s="200" t="s">
        <v>1047</v>
      </c>
      <c r="D324" s="200" t="s">
        <v>153</v>
      </c>
      <c r="E324" s="201" t="s">
        <v>904</v>
      </c>
      <c r="F324" s="202" t="s">
        <v>905</v>
      </c>
      <c r="G324" s="203" t="s">
        <v>303</v>
      </c>
      <c r="H324" s="204">
        <v>3.9</v>
      </c>
      <c r="I324" s="205"/>
      <c r="J324" s="206">
        <f>ROUND(I324*H324,2)</f>
        <v>0</v>
      </c>
      <c r="K324" s="207"/>
      <c r="L324" s="38"/>
      <c r="M324" s="208" t="s">
        <v>1</v>
      </c>
      <c r="N324" s="209" t="s">
        <v>38</v>
      </c>
      <c r="O324" s="85"/>
      <c r="P324" s="210">
        <f>O324*H324</f>
        <v>0</v>
      </c>
      <c r="Q324" s="210">
        <v>0</v>
      </c>
      <c r="R324" s="210">
        <f>Q324*H324</f>
        <v>0</v>
      </c>
      <c r="S324" s="210">
        <v>0</v>
      </c>
      <c r="T324" s="211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212" t="s">
        <v>157</v>
      </c>
      <c r="AT324" s="212" t="s">
        <v>153</v>
      </c>
      <c r="AU324" s="212" t="s">
        <v>73</v>
      </c>
      <c r="AY324" s="11" t="s">
        <v>158</v>
      </c>
      <c r="BE324" s="213">
        <f>IF(N324="základní",J324,0)</f>
        <v>0</v>
      </c>
      <c r="BF324" s="213">
        <f>IF(N324="snížená",J324,0)</f>
        <v>0</v>
      </c>
      <c r="BG324" s="213">
        <f>IF(N324="zákl. přenesená",J324,0)</f>
        <v>0</v>
      </c>
      <c r="BH324" s="213">
        <f>IF(N324="sníž. přenesená",J324,0)</f>
        <v>0</v>
      </c>
      <c r="BI324" s="213">
        <f>IF(N324="nulová",J324,0)</f>
        <v>0</v>
      </c>
      <c r="BJ324" s="11" t="s">
        <v>81</v>
      </c>
      <c r="BK324" s="213">
        <f>ROUND(I324*H324,2)</f>
        <v>0</v>
      </c>
      <c r="BL324" s="11" t="s">
        <v>157</v>
      </c>
      <c r="BM324" s="212" t="s">
        <v>1048</v>
      </c>
    </row>
    <row r="325" spans="1:65" s="2" customFormat="1" ht="16.5" customHeight="1">
      <c r="A325" s="32"/>
      <c r="B325" s="33"/>
      <c r="C325" s="200" t="s">
        <v>73</v>
      </c>
      <c r="D325" s="200" t="s">
        <v>153</v>
      </c>
      <c r="E325" s="201" t="s">
        <v>1049</v>
      </c>
      <c r="F325" s="202" t="s">
        <v>1050</v>
      </c>
      <c r="G325" s="203" t="s">
        <v>1</v>
      </c>
      <c r="H325" s="204">
        <v>0</v>
      </c>
      <c r="I325" s="205"/>
      <c r="J325" s="206">
        <f>ROUND(I325*H325,2)</f>
        <v>0</v>
      </c>
      <c r="K325" s="207"/>
      <c r="L325" s="38"/>
      <c r="M325" s="208" t="s">
        <v>1</v>
      </c>
      <c r="N325" s="209" t="s">
        <v>38</v>
      </c>
      <c r="O325" s="85"/>
      <c r="P325" s="210">
        <f>O325*H325</f>
        <v>0</v>
      </c>
      <c r="Q325" s="210">
        <v>0</v>
      </c>
      <c r="R325" s="210">
        <f>Q325*H325</f>
        <v>0</v>
      </c>
      <c r="S325" s="210">
        <v>0</v>
      </c>
      <c r="T325" s="211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212" t="s">
        <v>157</v>
      </c>
      <c r="AT325" s="212" t="s">
        <v>153</v>
      </c>
      <c r="AU325" s="212" t="s">
        <v>73</v>
      </c>
      <c r="AY325" s="11" t="s">
        <v>158</v>
      </c>
      <c r="BE325" s="213">
        <f>IF(N325="základní",J325,0)</f>
        <v>0</v>
      </c>
      <c r="BF325" s="213">
        <f>IF(N325="snížená",J325,0)</f>
        <v>0</v>
      </c>
      <c r="BG325" s="213">
        <f>IF(N325="zákl. přenesená",J325,0)</f>
        <v>0</v>
      </c>
      <c r="BH325" s="213">
        <f>IF(N325="sníž. přenesená",J325,0)</f>
        <v>0</v>
      </c>
      <c r="BI325" s="213">
        <f>IF(N325="nulová",J325,0)</f>
        <v>0</v>
      </c>
      <c r="BJ325" s="11" t="s">
        <v>81</v>
      </c>
      <c r="BK325" s="213">
        <f>ROUND(I325*H325,2)</f>
        <v>0</v>
      </c>
      <c r="BL325" s="11" t="s">
        <v>157</v>
      </c>
      <c r="BM325" s="212" t="s">
        <v>1051</v>
      </c>
    </row>
    <row r="326" spans="1:65" s="2" customFormat="1" ht="24" customHeight="1">
      <c r="A326" s="32"/>
      <c r="B326" s="33"/>
      <c r="C326" s="200" t="s">
        <v>517</v>
      </c>
      <c r="D326" s="200" t="s">
        <v>153</v>
      </c>
      <c r="E326" s="201" t="s">
        <v>323</v>
      </c>
      <c r="F326" s="202" t="s">
        <v>324</v>
      </c>
      <c r="G326" s="203" t="s">
        <v>325</v>
      </c>
      <c r="H326" s="204">
        <v>36.504</v>
      </c>
      <c r="I326" s="205"/>
      <c r="J326" s="206">
        <f>ROUND(I326*H326,2)</f>
        <v>0</v>
      </c>
      <c r="K326" s="207"/>
      <c r="L326" s="38"/>
      <c r="M326" s="208" t="s">
        <v>1</v>
      </c>
      <c r="N326" s="209" t="s">
        <v>38</v>
      </c>
      <c r="O326" s="85"/>
      <c r="P326" s="210">
        <f>O326*H326</f>
        <v>0</v>
      </c>
      <c r="Q326" s="210">
        <v>0</v>
      </c>
      <c r="R326" s="210">
        <f>Q326*H326</f>
        <v>0</v>
      </c>
      <c r="S326" s="210">
        <v>0</v>
      </c>
      <c r="T326" s="211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212" t="s">
        <v>157</v>
      </c>
      <c r="AT326" s="212" t="s">
        <v>153</v>
      </c>
      <c r="AU326" s="212" t="s">
        <v>73</v>
      </c>
      <c r="AY326" s="11" t="s">
        <v>158</v>
      </c>
      <c r="BE326" s="213">
        <f>IF(N326="základní",J326,0)</f>
        <v>0</v>
      </c>
      <c r="BF326" s="213">
        <f>IF(N326="snížená",J326,0)</f>
        <v>0</v>
      </c>
      <c r="BG326" s="213">
        <f>IF(N326="zákl. přenesená",J326,0)</f>
        <v>0</v>
      </c>
      <c r="BH326" s="213">
        <f>IF(N326="sníž. přenesená",J326,0)</f>
        <v>0</v>
      </c>
      <c r="BI326" s="213">
        <f>IF(N326="nulová",J326,0)</f>
        <v>0</v>
      </c>
      <c r="BJ326" s="11" t="s">
        <v>81</v>
      </c>
      <c r="BK326" s="213">
        <f>ROUND(I326*H326,2)</f>
        <v>0</v>
      </c>
      <c r="BL326" s="11" t="s">
        <v>157</v>
      </c>
      <c r="BM326" s="212" t="s">
        <v>1052</v>
      </c>
    </row>
    <row r="327" spans="1:65" s="2" customFormat="1" ht="16.5" customHeight="1">
      <c r="A327" s="32"/>
      <c r="B327" s="33"/>
      <c r="C327" s="200" t="s">
        <v>73</v>
      </c>
      <c r="D327" s="200" t="s">
        <v>153</v>
      </c>
      <c r="E327" s="201" t="s">
        <v>1053</v>
      </c>
      <c r="F327" s="202" t="s">
        <v>1054</v>
      </c>
      <c r="G327" s="203" t="s">
        <v>1</v>
      </c>
      <c r="H327" s="204">
        <v>0</v>
      </c>
      <c r="I327" s="205"/>
      <c r="J327" s="206">
        <f>ROUND(I327*H327,2)</f>
        <v>0</v>
      </c>
      <c r="K327" s="207"/>
      <c r="L327" s="38"/>
      <c r="M327" s="208" t="s">
        <v>1</v>
      </c>
      <c r="N327" s="209" t="s">
        <v>38</v>
      </c>
      <c r="O327" s="85"/>
      <c r="P327" s="210">
        <f>O327*H327</f>
        <v>0</v>
      </c>
      <c r="Q327" s="210">
        <v>0</v>
      </c>
      <c r="R327" s="210">
        <f>Q327*H327</f>
        <v>0</v>
      </c>
      <c r="S327" s="210">
        <v>0</v>
      </c>
      <c r="T327" s="211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212" t="s">
        <v>157</v>
      </c>
      <c r="AT327" s="212" t="s">
        <v>153</v>
      </c>
      <c r="AU327" s="212" t="s">
        <v>73</v>
      </c>
      <c r="AY327" s="11" t="s">
        <v>158</v>
      </c>
      <c r="BE327" s="213">
        <f>IF(N327="základní",J327,0)</f>
        <v>0</v>
      </c>
      <c r="BF327" s="213">
        <f>IF(N327="snížená",J327,0)</f>
        <v>0</v>
      </c>
      <c r="BG327" s="213">
        <f>IF(N327="zákl. přenesená",J327,0)</f>
        <v>0</v>
      </c>
      <c r="BH327" s="213">
        <f>IF(N327="sníž. přenesená",J327,0)</f>
        <v>0</v>
      </c>
      <c r="BI327" s="213">
        <f>IF(N327="nulová",J327,0)</f>
        <v>0</v>
      </c>
      <c r="BJ327" s="11" t="s">
        <v>81</v>
      </c>
      <c r="BK327" s="213">
        <f>ROUND(I327*H327,2)</f>
        <v>0</v>
      </c>
      <c r="BL327" s="11" t="s">
        <v>157</v>
      </c>
      <c r="BM327" s="212" t="s">
        <v>1055</v>
      </c>
    </row>
    <row r="328" spans="1:65" s="2" customFormat="1" ht="16.5" customHeight="1">
      <c r="A328" s="32"/>
      <c r="B328" s="33"/>
      <c r="C328" s="200" t="s">
        <v>1056</v>
      </c>
      <c r="D328" s="200" t="s">
        <v>153</v>
      </c>
      <c r="E328" s="201" t="s">
        <v>737</v>
      </c>
      <c r="F328" s="202" t="s">
        <v>738</v>
      </c>
      <c r="G328" s="203" t="s">
        <v>325</v>
      </c>
      <c r="H328" s="204">
        <v>36.504</v>
      </c>
      <c r="I328" s="205"/>
      <c r="J328" s="206">
        <f>ROUND(I328*H328,2)</f>
        <v>0</v>
      </c>
      <c r="K328" s="207"/>
      <c r="L328" s="38"/>
      <c r="M328" s="208" t="s">
        <v>1</v>
      </c>
      <c r="N328" s="209" t="s">
        <v>38</v>
      </c>
      <c r="O328" s="85"/>
      <c r="P328" s="210">
        <f>O328*H328</f>
        <v>0</v>
      </c>
      <c r="Q328" s="210">
        <v>0</v>
      </c>
      <c r="R328" s="210">
        <f>Q328*H328</f>
        <v>0</v>
      </c>
      <c r="S328" s="210">
        <v>0</v>
      </c>
      <c r="T328" s="211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212" t="s">
        <v>157</v>
      </c>
      <c r="AT328" s="212" t="s">
        <v>153</v>
      </c>
      <c r="AU328" s="212" t="s">
        <v>73</v>
      </c>
      <c r="AY328" s="11" t="s">
        <v>158</v>
      </c>
      <c r="BE328" s="213">
        <f>IF(N328="základní",J328,0)</f>
        <v>0</v>
      </c>
      <c r="BF328" s="213">
        <f>IF(N328="snížená",J328,0)</f>
        <v>0</v>
      </c>
      <c r="BG328" s="213">
        <f>IF(N328="zákl. přenesená",J328,0)</f>
        <v>0</v>
      </c>
      <c r="BH328" s="213">
        <f>IF(N328="sníž. přenesená",J328,0)</f>
        <v>0</v>
      </c>
      <c r="BI328" s="213">
        <f>IF(N328="nulová",J328,0)</f>
        <v>0</v>
      </c>
      <c r="BJ328" s="11" t="s">
        <v>81</v>
      </c>
      <c r="BK328" s="213">
        <f>ROUND(I328*H328,2)</f>
        <v>0</v>
      </c>
      <c r="BL328" s="11" t="s">
        <v>157</v>
      </c>
      <c r="BM328" s="212" t="s">
        <v>1057</v>
      </c>
    </row>
    <row r="329" spans="1:65" s="2" customFormat="1" ht="24" customHeight="1">
      <c r="A329" s="32"/>
      <c r="B329" s="33"/>
      <c r="C329" s="200" t="s">
        <v>518</v>
      </c>
      <c r="D329" s="200" t="s">
        <v>153</v>
      </c>
      <c r="E329" s="201" t="s">
        <v>969</v>
      </c>
      <c r="F329" s="202" t="s">
        <v>970</v>
      </c>
      <c r="G329" s="203" t="s">
        <v>312</v>
      </c>
      <c r="H329" s="204">
        <v>78</v>
      </c>
      <c r="I329" s="205"/>
      <c r="J329" s="206">
        <f>ROUND(I329*H329,2)</f>
        <v>0</v>
      </c>
      <c r="K329" s="207"/>
      <c r="L329" s="38"/>
      <c r="M329" s="208" t="s">
        <v>1</v>
      </c>
      <c r="N329" s="209" t="s">
        <v>38</v>
      </c>
      <c r="O329" s="85"/>
      <c r="P329" s="210">
        <f>O329*H329</f>
        <v>0</v>
      </c>
      <c r="Q329" s="210">
        <v>0</v>
      </c>
      <c r="R329" s="210">
        <f>Q329*H329</f>
        <v>0</v>
      </c>
      <c r="S329" s="210">
        <v>0</v>
      </c>
      <c r="T329" s="211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212" t="s">
        <v>157</v>
      </c>
      <c r="AT329" s="212" t="s">
        <v>153</v>
      </c>
      <c r="AU329" s="212" t="s">
        <v>73</v>
      </c>
      <c r="AY329" s="11" t="s">
        <v>158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11" t="s">
        <v>81</v>
      </c>
      <c r="BK329" s="213">
        <f>ROUND(I329*H329,2)</f>
        <v>0</v>
      </c>
      <c r="BL329" s="11" t="s">
        <v>157</v>
      </c>
      <c r="BM329" s="212" t="s">
        <v>1058</v>
      </c>
    </row>
    <row r="330" spans="1:65" s="2" customFormat="1" ht="16.5" customHeight="1">
      <c r="A330" s="32"/>
      <c r="B330" s="33"/>
      <c r="C330" s="200" t="s">
        <v>73</v>
      </c>
      <c r="D330" s="200" t="s">
        <v>153</v>
      </c>
      <c r="E330" s="201" t="s">
        <v>1059</v>
      </c>
      <c r="F330" s="202" t="s">
        <v>1060</v>
      </c>
      <c r="G330" s="203" t="s">
        <v>1</v>
      </c>
      <c r="H330" s="204">
        <v>0</v>
      </c>
      <c r="I330" s="205"/>
      <c r="J330" s="206">
        <f>ROUND(I330*H330,2)</f>
        <v>0</v>
      </c>
      <c r="K330" s="207"/>
      <c r="L330" s="38"/>
      <c r="M330" s="208" t="s">
        <v>1</v>
      </c>
      <c r="N330" s="209" t="s">
        <v>38</v>
      </c>
      <c r="O330" s="85"/>
      <c r="P330" s="210">
        <f>O330*H330</f>
        <v>0</v>
      </c>
      <c r="Q330" s="210">
        <v>0</v>
      </c>
      <c r="R330" s="210">
        <f>Q330*H330</f>
        <v>0</v>
      </c>
      <c r="S330" s="210">
        <v>0</v>
      </c>
      <c r="T330" s="211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212" t="s">
        <v>157</v>
      </c>
      <c r="AT330" s="212" t="s">
        <v>153</v>
      </c>
      <c r="AU330" s="212" t="s">
        <v>73</v>
      </c>
      <c r="AY330" s="11" t="s">
        <v>158</v>
      </c>
      <c r="BE330" s="213">
        <f>IF(N330="základní",J330,0)</f>
        <v>0</v>
      </c>
      <c r="BF330" s="213">
        <f>IF(N330="snížená",J330,0)</f>
        <v>0</v>
      </c>
      <c r="BG330" s="213">
        <f>IF(N330="zákl. přenesená",J330,0)</f>
        <v>0</v>
      </c>
      <c r="BH330" s="213">
        <f>IF(N330="sníž. přenesená",J330,0)</f>
        <v>0</v>
      </c>
      <c r="BI330" s="213">
        <f>IF(N330="nulová",J330,0)</f>
        <v>0</v>
      </c>
      <c r="BJ330" s="11" t="s">
        <v>81</v>
      </c>
      <c r="BK330" s="213">
        <f>ROUND(I330*H330,2)</f>
        <v>0</v>
      </c>
      <c r="BL330" s="11" t="s">
        <v>157</v>
      </c>
      <c r="BM330" s="212" t="s">
        <v>1061</v>
      </c>
    </row>
    <row r="331" spans="1:65" s="2" customFormat="1" ht="24" customHeight="1">
      <c r="A331" s="32"/>
      <c r="B331" s="33"/>
      <c r="C331" s="200" t="s">
        <v>1062</v>
      </c>
      <c r="D331" s="200" t="s">
        <v>153</v>
      </c>
      <c r="E331" s="201" t="s">
        <v>923</v>
      </c>
      <c r="F331" s="202" t="s">
        <v>924</v>
      </c>
      <c r="G331" s="203" t="s">
        <v>281</v>
      </c>
      <c r="H331" s="204">
        <v>15.6</v>
      </c>
      <c r="I331" s="205"/>
      <c r="J331" s="206">
        <f>ROUND(I331*H331,2)</f>
        <v>0</v>
      </c>
      <c r="K331" s="207"/>
      <c r="L331" s="38"/>
      <c r="M331" s="208" t="s">
        <v>1</v>
      </c>
      <c r="N331" s="209" t="s">
        <v>38</v>
      </c>
      <c r="O331" s="85"/>
      <c r="P331" s="210">
        <f>O331*H331</f>
        <v>0</v>
      </c>
      <c r="Q331" s="210">
        <v>0</v>
      </c>
      <c r="R331" s="210">
        <f>Q331*H331</f>
        <v>0</v>
      </c>
      <c r="S331" s="210">
        <v>0</v>
      </c>
      <c r="T331" s="211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212" t="s">
        <v>157</v>
      </c>
      <c r="AT331" s="212" t="s">
        <v>153</v>
      </c>
      <c r="AU331" s="212" t="s">
        <v>73</v>
      </c>
      <c r="AY331" s="11" t="s">
        <v>158</v>
      </c>
      <c r="BE331" s="213">
        <f>IF(N331="základní",J331,0)</f>
        <v>0</v>
      </c>
      <c r="BF331" s="213">
        <f>IF(N331="snížená",J331,0)</f>
        <v>0</v>
      </c>
      <c r="BG331" s="213">
        <f>IF(N331="zákl. přenesená",J331,0)</f>
        <v>0</v>
      </c>
      <c r="BH331" s="213">
        <f>IF(N331="sníž. přenesená",J331,0)</f>
        <v>0</v>
      </c>
      <c r="BI331" s="213">
        <f>IF(N331="nulová",J331,0)</f>
        <v>0</v>
      </c>
      <c r="BJ331" s="11" t="s">
        <v>81</v>
      </c>
      <c r="BK331" s="213">
        <f>ROUND(I331*H331,2)</f>
        <v>0</v>
      </c>
      <c r="BL331" s="11" t="s">
        <v>157</v>
      </c>
      <c r="BM331" s="212" t="s">
        <v>1063</v>
      </c>
    </row>
    <row r="332" spans="1:65" s="2" customFormat="1" ht="16.5" customHeight="1">
      <c r="A332" s="32"/>
      <c r="B332" s="33"/>
      <c r="C332" s="200" t="s">
        <v>73</v>
      </c>
      <c r="D332" s="200" t="s">
        <v>153</v>
      </c>
      <c r="E332" s="201" t="s">
        <v>1064</v>
      </c>
      <c r="F332" s="202" t="s">
        <v>1065</v>
      </c>
      <c r="G332" s="203" t="s">
        <v>1</v>
      </c>
      <c r="H332" s="204">
        <v>0</v>
      </c>
      <c r="I332" s="205"/>
      <c r="J332" s="206">
        <f>ROUND(I332*H332,2)</f>
        <v>0</v>
      </c>
      <c r="K332" s="207"/>
      <c r="L332" s="38"/>
      <c r="M332" s="208" t="s">
        <v>1</v>
      </c>
      <c r="N332" s="209" t="s">
        <v>38</v>
      </c>
      <c r="O332" s="85"/>
      <c r="P332" s="210">
        <f>O332*H332</f>
        <v>0</v>
      </c>
      <c r="Q332" s="210">
        <v>0</v>
      </c>
      <c r="R332" s="210">
        <f>Q332*H332</f>
        <v>0</v>
      </c>
      <c r="S332" s="210">
        <v>0</v>
      </c>
      <c r="T332" s="211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212" t="s">
        <v>157</v>
      </c>
      <c r="AT332" s="212" t="s">
        <v>153</v>
      </c>
      <c r="AU332" s="212" t="s">
        <v>73</v>
      </c>
      <c r="AY332" s="11" t="s">
        <v>158</v>
      </c>
      <c r="BE332" s="213">
        <f>IF(N332="základní",J332,0)</f>
        <v>0</v>
      </c>
      <c r="BF332" s="213">
        <f>IF(N332="snížená",J332,0)</f>
        <v>0</v>
      </c>
      <c r="BG332" s="213">
        <f>IF(N332="zákl. přenesená",J332,0)</f>
        <v>0</v>
      </c>
      <c r="BH332" s="213">
        <f>IF(N332="sníž. přenesená",J332,0)</f>
        <v>0</v>
      </c>
      <c r="BI332" s="213">
        <f>IF(N332="nulová",J332,0)</f>
        <v>0</v>
      </c>
      <c r="BJ332" s="11" t="s">
        <v>81</v>
      </c>
      <c r="BK332" s="213">
        <f>ROUND(I332*H332,2)</f>
        <v>0</v>
      </c>
      <c r="BL332" s="11" t="s">
        <v>157</v>
      </c>
      <c r="BM332" s="212" t="s">
        <v>1066</v>
      </c>
    </row>
    <row r="333" spans="1:65" s="2" customFormat="1" ht="16.5" customHeight="1">
      <c r="A333" s="32"/>
      <c r="B333" s="33"/>
      <c r="C333" s="219" t="s">
        <v>521</v>
      </c>
      <c r="D333" s="219" t="s">
        <v>368</v>
      </c>
      <c r="E333" s="220" t="s">
        <v>930</v>
      </c>
      <c r="F333" s="221" t="s">
        <v>931</v>
      </c>
      <c r="G333" s="222" t="s">
        <v>325</v>
      </c>
      <c r="H333" s="223">
        <v>37.807</v>
      </c>
      <c r="I333" s="224"/>
      <c r="J333" s="225">
        <f>ROUND(I333*H333,2)</f>
        <v>0</v>
      </c>
      <c r="K333" s="226"/>
      <c r="L333" s="227"/>
      <c r="M333" s="228" t="s">
        <v>1</v>
      </c>
      <c r="N333" s="229" t="s">
        <v>38</v>
      </c>
      <c r="O333" s="85"/>
      <c r="P333" s="210">
        <f>O333*H333</f>
        <v>0</v>
      </c>
      <c r="Q333" s="210">
        <v>0</v>
      </c>
      <c r="R333" s="210">
        <f>Q333*H333</f>
        <v>0</v>
      </c>
      <c r="S333" s="210">
        <v>0</v>
      </c>
      <c r="T333" s="211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212" t="s">
        <v>168</v>
      </c>
      <c r="AT333" s="212" t="s">
        <v>368</v>
      </c>
      <c r="AU333" s="212" t="s">
        <v>73</v>
      </c>
      <c r="AY333" s="11" t="s">
        <v>158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11" t="s">
        <v>81</v>
      </c>
      <c r="BK333" s="213">
        <f>ROUND(I333*H333,2)</f>
        <v>0</v>
      </c>
      <c r="BL333" s="11" t="s">
        <v>157</v>
      </c>
      <c r="BM333" s="212" t="s">
        <v>1067</v>
      </c>
    </row>
    <row r="334" spans="1:65" s="2" customFormat="1" ht="16.5" customHeight="1">
      <c r="A334" s="32"/>
      <c r="B334" s="33"/>
      <c r="C334" s="200" t="s">
        <v>73</v>
      </c>
      <c r="D334" s="200" t="s">
        <v>153</v>
      </c>
      <c r="E334" s="201" t="s">
        <v>1068</v>
      </c>
      <c r="F334" s="202" t="s">
        <v>1069</v>
      </c>
      <c r="G334" s="203" t="s">
        <v>1</v>
      </c>
      <c r="H334" s="204">
        <v>0</v>
      </c>
      <c r="I334" s="205"/>
      <c r="J334" s="206">
        <f>ROUND(I334*H334,2)</f>
        <v>0</v>
      </c>
      <c r="K334" s="207"/>
      <c r="L334" s="38"/>
      <c r="M334" s="208" t="s">
        <v>1</v>
      </c>
      <c r="N334" s="209" t="s">
        <v>38</v>
      </c>
      <c r="O334" s="85"/>
      <c r="P334" s="210">
        <f>O334*H334</f>
        <v>0</v>
      </c>
      <c r="Q334" s="210">
        <v>0</v>
      </c>
      <c r="R334" s="210">
        <f>Q334*H334</f>
        <v>0</v>
      </c>
      <c r="S334" s="210">
        <v>0</v>
      </c>
      <c r="T334" s="211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212" t="s">
        <v>157</v>
      </c>
      <c r="AT334" s="212" t="s">
        <v>153</v>
      </c>
      <c r="AU334" s="212" t="s">
        <v>73</v>
      </c>
      <c r="AY334" s="11" t="s">
        <v>158</v>
      </c>
      <c r="BE334" s="213">
        <f>IF(N334="základní",J334,0)</f>
        <v>0</v>
      </c>
      <c r="BF334" s="213">
        <f>IF(N334="snížená",J334,0)</f>
        <v>0</v>
      </c>
      <c r="BG334" s="213">
        <f>IF(N334="zákl. přenesená",J334,0)</f>
        <v>0</v>
      </c>
      <c r="BH334" s="213">
        <f>IF(N334="sníž. přenesená",J334,0)</f>
        <v>0</v>
      </c>
      <c r="BI334" s="213">
        <f>IF(N334="nulová",J334,0)</f>
        <v>0</v>
      </c>
      <c r="BJ334" s="11" t="s">
        <v>81</v>
      </c>
      <c r="BK334" s="213">
        <f>ROUND(I334*H334,2)</f>
        <v>0</v>
      </c>
      <c r="BL334" s="11" t="s">
        <v>157</v>
      </c>
      <c r="BM334" s="212" t="s">
        <v>1070</v>
      </c>
    </row>
    <row r="335" spans="1:65" s="2" customFormat="1" ht="16.5" customHeight="1">
      <c r="A335" s="32"/>
      <c r="B335" s="33"/>
      <c r="C335" s="219" t="s">
        <v>1071</v>
      </c>
      <c r="D335" s="219" t="s">
        <v>368</v>
      </c>
      <c r="E335" s="220" t="s">
        <v>936</v>
      </c>
      <c r="F335" s="221" t="s">
        <v>937</v>
      </c>
      <c r="G335" s="222" t="s">
        <v>325</v>
      </c>
      <c r="H335" s="223">
        <v>7.215</v>
      </c>
      <c r="I335" s="224"/>
      <c r="J335" s="225">
        <f>ROUND(I335*H335,2)</f>
        <v>0</v>
      </c>
      <c r="K335" s="226"/>
      <c r="L335" s="227"/>
      <c r="M335" s="228" t="s">
        <v>1</v>
      </c>
      <c r="N335" s="229" t="s">
        <v>38</v>
      </c>
      <c r="O335" s="85"/>
      <c r="P335" s="210">
        <f>O335*H335</f>
        <v>0</v>
      </c>
      <c r="Q335" s="210">
        <v>0</v>
      </c>
      <c r="R335" s="210">
        <f>Q335*H335</f>
        <v>0</v>
      </c>
      <c r="S335" s="210">
        <v>0</v>
      </c>
      <c r="T335" s="211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212" t="s">
        <v>168</v>
      </c>
      <c r="AT335" s="212" t="s">
        <v>368</v>
      </c>
      <c r="AU335" s="212" t="s">
        <v>73</v>
      </c>
      <c r="AY335" s="11" t="s">
        <v>158</v>
      </c>
      <c r="BE335" s="213">
        <f>IF(N335="základní",J335,0)</f>
        <v>0</v>
      </c>
      <c r="BF335" s="213">
        <f>IF(N335="snížená",J335,0)</f>
        <v>0</v>
      </c>
      <c r="BG335" s="213">
        <f>IF(N335="zákl. přenesená",J335,0)</f>
        <v>0</v>
      </c>
      <c r="BH335" s="213">
        <f>IF(N335="sníž. přenesená",J335,0)</f>
        <v>0</v>
      </c>
      <c r="BI335" s="213">
        <f>IF(N335="nulová",J335,0)</f>
        <v>0</v>
      </c>
      <c r="BJ335" s="11" t="s">
        <v>81</v>
      </c>
      <c r="BK335" s="213">
        <f>ROUND(I335*H335,2)</f>
        <v>0</v>
      </c>
      <c r="BL335" s="11" t="s">
        <v>157</v>
      </c>
      <c r="BM335" s="212" t="s">
        <v>1072</v>
      </c>
    </row>
    <row r="336" spans="1:65" s="2" customFormat="1" ht="16.5" customHeight="1">
      <c r="A336" s="32"/>
      <c r="B336" s="33"/>
      <c r="C336" s="200" t="s">
        <v>73</v>
      </c>
      <c r="D336" s="200" t="s">
        <v>153</v>
      </c>
      <c r="E336" s="201" t="s">
        <v>1073</v>
      </c>
      <c r="F336" s="202" t="s">
        <v>1074</v>
      </c>
      <c r="G336" s="203" t="s">
        <v>1</v>
      </c>
      <c r="H336" s="204">
        <v>0</v>
      </c>
      <c r="I336" s="205"/>
      <c r="J336" s="206">
        <f>ROUND(I336*H336,2)</f>
        <v>0</v>
      </c>
      <c r="K336" s="207"/>
      <c r="L336" s="38"/>
      <c r="M336" s="208" t="s">
        <v>1</v>
      </c>
      <c r="N336" s="209" t="s">
        <v>38</v>
      </c>
      <c r="O336" s="85"/>
      <c r="P336" s="210">
        <f>O336*H336</f>
        <v>0</v>
      </c>
      <c r="Q336" s="210">
        <v>0</v>
      </c>
      <c r="R336" s="210">
        <f>Q336*H336</f>
        <v>0</v>
      </c>
      <c r="S336" s="210">
        <v>0</v>
      </c>
      <c r="T336" s="211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212" t="s">
        <v>157</v>
      </c>
      <c r="AT336" s="212" t="s">
        <v>153</v>
      </c>
      <c r="AU336" s="212" t="s">
        <v>73</v>
      </c>
      <c r="AY336" s="11" t="s">
        <v>158</v>
      </c>
      <c r="BE336" s="213">
        <f>IF(N336="základní",J336,0)</f>
        <v>0</v>
      </c>
      <c r="BF336" s="213">
        <f>IF(N336="snížená",J336,0)</f>
        <v>0</v>
      </c>
      <c r="BG336" s="213">
        <f>IF(N336="zákl. přenesená",J336,0)</f>
        <v>0</v>
      </c>
      <c r="BH336" s="213">
        <f>IF(N336="sníž. přenesená",J336,0)</f>
        <v>0</v>
      </c>
      <c r="BI336" s="213">
        <f>IF(N336="nulová",J336,0)</f>
        <v>0</v>
      </c>
      <c r="BJ336" s="11" t="s">
        <v>81</v>
      </c>
      <c r="BK336" s="213">
        <f>ROUND(I336*H336,2)</f>
        <v>0</v>
      </c>
      <c r="BL336" s="11" t="s">
        <v>157</v>
      </c>
      <c r="BM336" s="212" t="s">
        <v>1075</v>
      </c>
    </row>
    <row r="337" spans="1:65" s="2" customFormat="1" ht="24" customHeight="1">
      <c r="A337" s="32"/>
      <c r="B337" s="33"/>
      <c r="C337" s="200" t="s">
        <v>522</v>
      </c>
      <c r="D337" s="200" t="s">
        <v>153</v>
      </c>
      <c r="E337" s="201" t="s">
        <v>656</v>
      </c>
      <c r="F337" s="202" t="s">
        <v>657</v>
      </c>
      <c r="G337" s="203" t="s">
        <v>325</v>
      </c>
      <c r="H337" s="204">
        <v>45.022</v>
      </c>
      <c r="I337" s="205"/>
      <c r="J337" s="206">
        <f>ROUND(I337*H337,2)</f>
        <v>0</v>
      </c>
      <c r="K337" s="207"/>
      <c r="L337" s="38"/>
      <c r="M337" s="208" t="s">
        <v>1</v>
      </c>
      <c r="N337" s="209" t="s">
        <v>38</v>
      </c>
      <c r="O337" s="85"/>
      <c r="P337" s="210">
        <f>O337*H337</f>
        <v>0</v>
      </c>
      <c r="Q337" s="210">
        <v>0</v>
      </c>
      <c r="R337" s="210">
        <f>Q337*H337</f>
        <v>0</v>
      </c>
      <c r="S337" s="210">
        <v>0</v>
      </c>
      <c r="T337" s="211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212" t="s">
        <v>157</v>
      </c>
      <c r="AT337" s="212" t="s">
        <v>153</v>
      </c>
      <c r="AU337" s="212" t="s">
        <v>73</v>
      </c>
      <c r="AY337" s="11" t="s">
        <v>158</v>
      </c>
      <c r="BE337" s="213">
        <f>IF(N337="základní",J337,0)</f>
        <v>0</v>
      </c>
      <c r="BF337" s="213">
        <f>IF(N337="snížená",J337,0)</f>
        <v>0</v>
      </c>
      <c r="BG337" s="213">
        <f>IF(N337="zákl. přenesená",J337,0)</f>
        <v>0</v>
      </c>
      <c r="BH337" s="213">
        <f>IF(N337="sníž. přenesená",J337,0)</f>
        <v>0</v>
      </c>
      <c r="BI337" s="213">
        <f>IF(N337="nulová",J337,0)</f>
        <v>0</v>
      </c>
      <c r="BJ337" s="11" t="s">
        <v>81</v>
      </c>
      <c r="BK337" s="213">
        <f>ROUND(I337*H337,2)</f>
        <v>0</v>
      </c>
      <c r="BL337" s="11" t="s">
        <v>157</v>
      </c>
      <c r="BM337" s="212" t="s">
        <v>1076</v>
      </c>
    </row>
    <row r="338" spans="1:65" s="2" customFormat="1" ht="16.5" customHeight="1">
      <c r="A338" s="32"/>
      <c r="B338" s="33"/>
      <c r="C338" s="219" t="s">
        <v>1077</v>
      </c>
      <c r="D338" s="219" t="s">
        <v>368</v>
      </c>
      <c r="E338" s="220" t="s">
        <v>944</v>
      </c>
      <c r="F338" s="221" t="s">
        <v>945</v>
      </c>
      <c r="G338" s="222" t="s">
        <v>312</v>
      </c>
      <c r="H338" s="223">
        <v>102.96</v>
      </c>
      <c r="I338" s="224"/>
      <c r="J338" s="225">
        <f>ROUND(I338*H338,2)</f>
        <v>0</v>
      </c>
      <c r="K338" s="226"/>
      <c r="L338" s="227"/>
      <c r="M338" s="228" t="s">
        <v>1</v>
      </c>
      <c r="N338" s="229" t="s">
        <v>38</v>
      </c>
      <c r="O338" s="85"/>
      <c r="P338" s="210">
        <f>O338*H338</f>
        <v>0</v>
      </c>
      <c r="Q338" s="210">
        <v>0</v>
      </c>
      <c r="R338" s="210">
        <f>Q338*H338</f>
        <v>0</v>
      </c>
      <c r="S338" s="210">
        <v>0</v>
      </c>
      <c r="T338" s="211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212" t="s">
        <v>168</v>
      </c>
      <c r="AT338" s="212" t="s">
        <v>368</v>
      </c>
      <c r="AU338" s="212" t="s">
        <v>73</v>
      </c>
      <c r="AY338" s="11" t="s">
        <v>158</v>
      </c>
      <c r="BE338" s="213">
        <f>IF(N338="základní",J338,0)</f>
        <v>0</v>
      </c>
      <c r="BF338" s="213">
        <f>IF(N338="snížená",J338,0)</f>
        <v>0</v>
      </c>
      <c r="BG338" s="213">
        <f>IF(N338="zákl. přenesená",J338,0)</f>
        <v>0</v>
      </c>
      <c r="BH338" s="213">
        <f>IF(N338="sníž. přenesená",J338,0)</f>
        <v>0</v>
      </c>
      <c r="BI338" s="213">
        <f>IF(N338="nulová",J338,0)</f>
        <v>0</v>
      </c>
      <c r="BJ338" s="11" t="s">
        <v>81</v>
      </c>
      <c r="BK338" s="213">
        <f>ROUND(I338*H338,2)</f>
        <v>0</v>
      </c>
      <c r="BL338" s="11" t="s">
        <v>157</v>
      </c>
      <c r="BM338" s="212" t="s">
        <v>1078</v>
      </c>
    </row>
    <row r="339" spans="1:65" s="2" customFormat="1" ht="16.5" customHeight="1">
      <c r="A339" s="32"/>
      <c r="B339" s="33"/>
      <c r="C339" s="200" t="s">
        <v>73</v>
      </c>
      <c r="D339" s="200" t="s">
        <v>153</v>
      </c>
      <c r="E339" s="201" t="s">
        <v>1079</v>
      </c>
      <c r="F339" s="202" t="s">
        <v>1080</v>
      </c>
      <c r="G339" s="203" t="s">
        <v>1</v>
      </c>
      <c r="H339" s="204">
        <v>0</v>
      </c>
      <c r="I339" s="205"/>
      <c r="J339" s="206">
        <f>ROUND(I339*H339,2)</f>
        <v>0</v>
      </c>
      <c r="K339" s="207"/>
      <c r="L339" s="38"/>
      <c r="M339" s="208" t="s">
        <v>1</v>
      </c>
      <c r="N339" s="209" t="s">
        <v>38</v>
      </c>
      <c r="O339" s="85"/>
      <c r="P339" s="210">
        <f>O339*H339</f>
        <v>0</v>
      </c>
      <c r="Q339" s="210">
        <v>0</v>
      </c>
      <c r="R339" s="210">
        <f>Q339*H339</f>
        <v>0</v>
      </c>
      <c r="S339" s="210">
        <v>0</v>
      </c>
      <c r="T339" s="211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212" t="s">
        <v>157</v>
      </c>
      <c r="AT339" s="212" t="s">
        <v>153</v>
      </c>
      <c r="AU339" s="212" t="s">
        <v>73</v>
      </c>
      <c r="AY339" s="11" t="s">
        <v>158</v>
      </c>
      <c r="BE339" s="213">
        <f>IF(N339="základní",J339,0)</f>
        <v>0</v>
      </c>
      <c r="BF339" s="213">
        <f>IF(N339="snížená",J339,0)</f>
        <v>0</v>
      </c>
      <c r="BG339" s="213">
        <f>IF(N339="zákl. přenesená",J339,0)</f>
        <v>0</v>
      </c>
      <c r="BH339" s="213">
        <f>IF(N339="sníž. přenesená",J339,0)</f>
        <v>0</v>
      </c>
      <c r="BI339" s="213">
        <f>IF(N339="nulová",J339,0)</f>
        <v>0</v>
      </c>
      <c r="BJ339" s="11" t="s">
        <v>81</v>
      </c>
      <c r="BK339" s="213">
        <f>ROUND(I339*H339,2)</f>
        <v>0</v>
      </c>
      <c r="BL339" s="11" t="s">
        <v>157</v>
      </c>
      <c r="BM339" s="212" t="s">
        <v>1081</v>
      </c>
    </row>
    <row r="340" spans="1:65" s="2" customFormat="1" ht="24" customHeight="1">
      <c r="A340" s="32"/>
      <c r="B340" s="33"/>
      <c r="C340" s="200" t="s">
        <v>526</v>
      </c>
      <c r="D340" s="200" t="s">
        <v>153</v>
      </c>
      <c r="E340" s="201" t="s">
        <v>1082</v>
      </c>
      <c r="F340" s="202" t="s">
        <v>1083</v>
      </c>
      <c r="G340" s="203" t="s">
        <v>156</v>
      </c>
      <c r="H340" s="204">
        <v>2</v>
      </c>
      <c r="I340" s="205"/>
      <c r="J340" s="206">
        <f>ROUND(I340*H340,2)</f>
        <v>0</v>
      </c>
      <c r="K340" s="207"/>
      <c r="L340" s="38"/>
      <c r="M340" s="208" t="s">
        <v>1</v>
      </c>
      <c r="N340" s="209" t="s">
        <v>38</v>
      </c>
      <c r="O340" s="85"/>
      <c r="P340" s="210">
        <f>O340*H340</f>
        <v>0</v>
      </c>
      <c r="Q340" s="210">
        <v>0</v>
      </c>
      <c r="R340" s="210">
        <f>Q340*H340</f>
        <v>0</v>
      </c>
      <c r="S340" s="210">
        <v>0</v>
      </c>
      <c r="T340" s="211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212" t="s">
        <v>157</v>
      </c>
      <c r="AT340" s="212" t="s">
        <v>153</v>
      </c>
      <c r="AU340" s="212" t="s">
        <v>73</v>
      </c>
      <c r="AY340" s="11" t="s">
        <v>158</v>
      </c>
      <c r="BE340" s="213">
        <f>IF(N340="základní",J340,0)</f>
        <v>0</v>
      </c>
      <c r="BF340" s="213">
        <f>IF(N340="snížená",J340,0)</f>
        <v>0</v>
      </c>
      <c r="BG340" s="213">
        <f>IF(N340="zákl. přenesená",J340,0)</f>
        <v>0</v>
      </c>
      <c r="BH340" s="213">
        <f>IF(N340="sníž. přenesená",J340,0)</f>
        <v>0</v>
      </c>
      <c r="BI340" s="213">
        <f>IF(N340="nulová",J340,0)</f>
        <v>0</v>
      </c>
      <c r="BJ340" s="11" t="s">
        <v>81</v>
      </c>
      <c r="BK340" s="213">
        <f>ROUND(I340*H340,2)</f>
        <v>0</v>
      </c>
      <c r="BL340" s="11" t="s">
        <v>157</v>
      </c>
      <c r="BM340" s="212" t="s">
        <v>1084</v>
      </c>
    </row>
    <row r="341" spans="1:65" s="2" customFormat="1" ht="24" customHeight="1">
      <c r="A341" s="32"/>
      <c r="B341" s="33"/>
      <c r="C341" s="200" t="s">
        <v>1085</v>
      </c>
      <c r="D341" s="200" t="s">
        <v>153</v>
      </c>
      <c r="E341" s="201" t="s">
        <v>362</v>
      </c>
      <c r="F341" s="202" t="s">
        <v>363</v>
      </c>
      <c r="G341" s="203" t="s">
        <v>156</v>
      </c>
      <c r="H341" s="204">
        <v>6</v>
      </c>
      <c r="I341" s="205"/>
      <c r="J341" s="206">
        <f>ROUND(I341*H341,2)</f>
        <v>0</v>
      </c>
      <c r="K341" s="207"/>
      <c r="L341" s="38"/>
      <c r="M341" s="208" t="s">
        <v>1</v>
      </c>
      <c r="N341" s="209" t="s">
        <v>38</v>
      </c>
      <c r="O341" s="85"/>
      <c r="P341" s="210">
        <f>O341*H341</f>
        <v>0</v>
      </c>
      <c r="Q341" s="210">
        <v>0</v>
      </c>
      <c r="R341" s="210">
        <f>Q341*H341</f>
        <v>0</v>
      </c>
      <c r="S341" s="210">
        <v>0</v>
      </c>
      <c r="T341" s="211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212" t="s">
        <v>157</v>
      </c>
      <c r="AT341" s="212" t="s">
        <v>153</v>
      </c>
      <c r="AU341" s="212" t="s">
        <v>73</v>
      </c>
      <c r="AY341" s="11" t="s">
        <v>158</v>
      </c>
      <c r="BE341" s="213">
        <f>IF(N341="základní",J341,0)</f>
        <v>0</v>
      </c>
      <c r="BF341" s="213">
        <f>IF(N341="snížená",J341,0)</f>
        <v>0</v>
      </c>
      <c r="BG341" s="213">
        <f>IF(N341="zákl. přenesená",J341,0)</f>
        <v>0</v>
      </c>
      <c r="BH341" s="213">
        <f>IF(N341="sníž. přenesená",J341,0)</f>
        <v>0</v>
      </c>
      <c r="BI341" s="213">
        <f>IF(N341="nulová",J341,0)</f>
        <v>0</v>
      </c>
      <c r="BJ341" s="11" t="s">
        <v>81</v>
      </c>
      <c r="BK341" s="213">
        <f>ROUND(I341*H341,2)</f>
        <v>0</v>
      </c>
      <c r="BL341" s="11" t="s">
        <v>157</v>
      </c>
      <c r="BM341" s="212" t="s">
        <v>1086</v>
      </c>
    </row>
    <row r="342" spans="1:65" s="2" customFormat="1" ht="24" customHeight="1">
      <c r="A342" s="32"/>
      <c r="B342" s="33"/>
      <c r="C342" s="200" t="s">
        <v>527</v>
      </c>
      <c r="D342" s="200" t="s">
        <v>153</v>
      </c>
      <c r="E342" s="201" t="s">
        <v>365</v>
      </c>
      <c r="F342" s="202" t="s">
        <v>366</v>
      </c>
      <c r="G342" s="203" t="s">
        <v>156</v>
      </c>
      <c r="H342" s="204">
        <v>7</v>
      </c>
      <c r="I342" s="205"/>
      <c r="J342" s="206">
        <f>ROUND(I342*H342,2)</f>
        <v>0</v>
      </c>
      <c r="K342" s="207"/>
      <c r="L342" s="38"/>
      <c r="M342" s="208" t="s">
        <v>1</v>
      </c>
      <c r="N342" s="209" t="s">
        <v>38</v>
      </c>
      <c r="O342" s="85"/>
      <c r="P342" s="210">
        <f>O342*H342</f>
        <v>0</v>
      </c>
      <c r="Q342" s="210">
        <v>0</v>
      </c>
      <c r="R342" s="210">
        <f>Q342*H342</f>
        <v>0</v>
      </c>
      <c r="S342" s="210">
        <v>0</v>
      </c>
      <c r="T342" s="211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212" t="s">
        <v>157</v>
      </c>
      <c r="AT342" s="212" t="s">
        <v>153</v>
      </c>
      <c r="AU342" s="212" t="s">
        <v>73</v>
      </c>
      <c r="AY342" s="11" t="s">
        <v>158</v>
      </c>
      <c r="BE342" s="213">
        <f>IF(N342="základní",J342,0)</f>
        <v>0</v>
      </c>
      <c r="BF342" s="213">
        <f>IF(N342="snížená",J342,0)</f>
        <v>0</v>
      </c>
      <c r="BG342" s="213">
        <f>IF(N342="zákl. přenesená",J342,0)</f>
        <v>0</v>
      </c>
      <c r="BH342" s="213">
        <f>IF(N342="sníž. přenesená",J342,0)</f>
        <v>0</v>
      </c>
      <c r="BI342" s="213">
        <f>IF(N342="nulová",J342,0)</f>
        <v>0</v>
      </c>
      <c r="BJ342" s="11" t="s">
        <v>81</v>
      </c>
      <c r="BK342" s="213">
        <f>ROUND(I342*H342,2)</f>
        <v>0</v>
      </c>
      <c r="BL342" s="11" t="s">
        <v>157</v>
      </c>
      <c r="BM342" s="212" t="s">
        <v>1087</v>
      </c>
    </row>
    <row r="343" spans="1:65" s="2" customFormat="1" ht="24" customHeight="1">
      <c r="A343" s="32"/>
      <c r="B343" s="33"/>
      <c r="C343" s="200" t="s">
        <v>1088</v>
      </c>
      <c r="D343" s="200" t="s">
        <v>153</v>
      </c>
      <c r="E343" s="201" t="s">
        <v>347</v>
      </c>
      <c r="F343" s="202" t="s">
        <v>348</v>
      </c>
      <c r="G343" s="203" t="s">
        <v>325</v>
      </c>
      <c r="H343" s="204">
        <v>1456.981</v>
      </c>
      <c r="I343" s="205"/>
      <c r="J343" s="206">
        <f>ROUND(I343*H343,2)</f>
        <v>0</v>
      </c>
      <c r="K343" s="207"/>
      <c r="L343" s="38"/>
      <c r="M343" s="208" t="s">
        <v>1</v>
      </c>
      <c r="N343" s="209" t="s">
        <v>38</v>
      </c>
      <c r="O343" s="85"/>
      <c r="P343" s="210">
        <f>O343*H343</f>
        <v>0</v>
      </c>
      <c r="Q343" s="210">
        <v>0</v>
      </c>
      <c r="R343" s="210">
        <f>Q343*H343</f>
        <v>0</v>
      </c>
      <c r="S343" s="210">
        <v>0</v>
      </c>
      <c r="T343" s="211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212" t="s">
        <v>157</v>
      </c>
      <c r="AT343" s="212" t="s">
        <v>153</v>
      </c>
      <c r="AU343" s="212" t="s">
        <v>73</v>
      </c>
      <c r="AY343" s="11" t="s">
        <v>158</v>
      </c>
      <c r="BE343" s="213">
        <f>IF(N343="základní",J343,0)</f>
        <v>0</v>
      </c>
      <c r="BF343" s="213">
        <f>IF(N343="snížená",J343,0)</f>
        <v>0</v>
      </c>
      <c r="BG343" s="213">
        <f>IF(N343="zákl. přenesená",J343,0)</f>
        <v>0</v>
      </c>
      <c r="BH343" s="213">
        <f>IF(N343="sníž. přenesená",J343,0)</f>
        <v>0</v>
      </c>
      <c r="BI343" s="213">
        <f>IF(N343="nulová",J343,0)</f>
        <v>0</v>
      </c>
      <c r="BJ343" s="11" t="s">
        <v>81</v>
      </c>
      <c r="BK343" s="213">
        <f>ROUND(I343*H343,2)</f>
        <v>0</v>
      </c>
      <c r="BL343" s="11" t="s">
        <v>157</v>
      </c>
      <c r="BM343" s="212" t="s">
        <v>1089</v>
      </c>
    </row>
    <row r="344" spans="1:65" s="2" customFormat="1" ht="16.5" customHeight="1">
      <c r="A344" s="32"/>
      <c r="B344" s="33"/>
      <c r="C344" s="200" t="s">
        <v>73</v>
      </c>
      <c r="D344" s="200" t="s">
        <v>153</v>
      </c>
      <c r="E344" s="201" t="s">
        <v>1090</v>
      </c>
      <c r="F344" s="202" t="s">
        <v>1091</v>
      </c>
      <c r="G344" s="203" t="s">
        <v>1</v>
      </c>
      <c r="H344" s="204">
        <v>0</v>
      </c>
      <c r="I344" s="205"/>
      <c r="J344" s="206">
        <f>ROUND(I344*H344,2)</f>
        <v>0</v>
      </c>
      <c r="K344" s="207"/>
      <c r="L344" s="38"/>
      <c r="M344" s="208" t="s">
        <v>1</v>
      </c>
      <c r="N344" s="209" t="s">
        <v>38</v>
      </c>
      <c r="O344" s="85"/>
      <c r="P344" s="210">
        <f>O344*H344</f>
        <v>0</v>
      </c>
      <c r="Q344" s="210">
        <v>0</v>
      </c>
      <c r="R344" s="210">
        <f>Q344*H344</f>
        <v>0</v>
      </c>
      <c r="S344" s="210">
        <v>0</v>
      </c>
      <c r="T344" s="211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212" t="s">
        <v>157</v>
      </c>
      <c r="AT344" s="212" t="s">
        <v>153</v>
      </c>
      <c r="AU344" s="212" t="s">
        <v>73</v>
      </c>
      <c r="AY344" s="11" t="s">
        <v>158</v>
      </c>
      <c r="BE344" s="213">
        <f>IF(N344="základní",J344,0)</f>
        <v>0</v>
      </c>
      <c r="BF344" s="213">
        <f>IF(N344="snížená",J344,0)</f>
        <v>0</v>
      </c>
      <c r="BG344" s="213">
        <f>IF(N344="zákl. přenesená",J344,0)</f>
        <v>0</v>
      </c>
      <c r="BH344" s="213">
        <f>IF(N344="sníž. přenesená",J344,0)</f>
        <v>0</v>
      </c>
      <c r="BI344" s="213">
        <f>IF(N344="nulová",J344,0)</f>
        <v>0</v>
      </c>
      <c r="BJ344" s="11" t="s">
        <v>81</v>
      </c>
      <c r="BK344" s="213">
        <f>ROUND(I344*H344,2)</f>
        <v>0</v>
      </c>
      <c r="BL344" s="11" t="s">
        <v>157</v>
      </c>
      <c r="BM344" s="212" t="s">
        <v>1092</v>
      </c>
    </row>
    <row r="345" spans="1:65" s="2" customFormat="1" ht="36" customHeight="1">
      <c r="A345" s="32"/>
      <c r="B345" s="33"/>
      <c r="C345" s="200" t="s">
        <v>528</v>
      </c>
      <c r="D345" s="200" t="s">
        <v>153</v>
      </c>
      <c r="E345" s="201" t="s">
        <v>693</v>
      </c>
      <c r="F345" s="202" t="s">
        <v>694</v>
      </c>
      <c r="G345" s="203" t="s">
        <v>325</v>
      </c>
      <c r="H345" s="204">
        <v>1456.981</v>
      </c>
      <c r="I345" s="205"/>
      <c r="J345" s="206">
        <f>ROUND(I345*H345,2)</f>
        <v>0</v>
      </c>
      <c r="K345" s="207"/>
      <c r="L345" s="38"/>
      <c r="M345" s="208" t="s">
        <v>1</v>
      </c>
      <c r="N345" s="209" t="s">
        <v>38</v>
      </c>
      <c r="O345" s="85"/>
      <c r="P345" s="210">
        <f>O345*H345</f>
        <v>0</v>
      </c>
      <c r="Q345" s="210">
        <v>0</v>
      </c>
      <c r="R345" s="210">
        <f>Q345*H345</f>
        <v>0</v>
      </c>
      <c r="S345" s="210">
        <v>0</v>
      </c>
      <c r="T345" s="211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212" t="s">
        <v>157</v>
      </c>
      <c r="AT345" s="212" t="s">
        <v>153</v>
      </c>
      <c r="AU345" s="212" t="s">
        <v>73</v>
      </c>
      <c r="AY345" s="11" t="s">
        <v>158</v>
      </c>
      <c r="BE345" s="213">
        <f>IF(N345="základní",J345,0)</f>
        <v>0</v>
      </c>
      <c r="BF345" s="213">
        <f>IF(N345="snížená",J345,0)</f>
        <v>0</v>
      </c>
      <c r="BG345" s="213">
        <f>IF(N345="zákl. přenesená",J345,0)</f>
        <v>0</v>
      </c>
      <c r="BH345" s="213">
        <f>IF(N345="sníž. přenesená",J345,0)</f>
        <v>0</v>
      </c>
      <c r="BI345" s="213">
        <f>IF(N345="nulová",J345,0)</f>
        <v>0</v>
      </c>
      <c r="BJ345" s="11" t="s">
        <v>81</v>
      </c>
      <c r="BK345" s="213">
        <f>ROUND(I345*H345,2)</f>
        <v>0</v>
      </c>
      <c r="BL345" s="11" t="s">
        <v>157</v>
      </c>
      <c r="BM345" s="212" t="s">
        <v>1093</v>
      </c>
    </row>
    <row r="346" spans="1:65" s="2" customFormat="1" ht="24" customHeight="1">
      <c r="A346" s="32"/>
      <c r="B346" s="33"/>
      <c r="C346" s="200" t="s">
        <v>1094</v>
      </c>
      <c r="D346" s="200" t="s">
        <v>153</v>
      </c>
      <c r="E346" s="201" t="s">
        <v>347</v>
      </c>
      <c r="F346" s="202" t="s">
        <v>348</v>
      </c>
      <c r="G346" s="203" t="s">
        <v>325</v>
      </c>
      <c r="H346" s="204">
        <v>48.75</v>
      </c>
      <c r="I346" s="205"/>
      <c r="J346" s="206">
        <f>ROUND(I346*H346,2)</f>
        <v>0</v>
      </c>
      <c r="K346" s="207"/>
      <c r="L346" s="38"/>
      <c r="M346" s="208" t="s">
        <v>1</v>
      </c>
      <c r="N346" s="209" t="s">
        <v>38</v>
      </c>
      <c r="O346" s="85"/>
      <c r="P346" s="210">
        <f>O346*H346</f>
        <v>0</v>
      </c>
      <c r="Q346" s="210">
        <v>0</v>
      </c>
      <c r="R346" s="210">
        <f>Q346*H346</f>
        <v>0</v>
      </c>
      <c r="S346" s="210">
        <v>0</v>
      </c>
      <c r="T346" s="211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212" t="s">
        <v>157</v>
      </c>
      <c r="AT346" s="212" t="s">
        <v>153</v>
      </c>
      <c r="AU346" s="212" t="s">
        <v>73</v>
      </c>
      <c r="AY346" s="11" t="s">
        <v>158</v>
      </c>
      <c r="BE346" s="213">
        <f>IF(N346="základní",J346,0)</f>
        <v>0</v>
      </c>
      <c r="BF346" s="213">
        <f>IF(N346="snížená",J346,0)</f>
        <v>0</v>
      </c>
      <c r="BG346" s="213">
        <f>IF(N346="zákl. přenesená",J346,0)</f>
        <v>0</v>
      </c>
      <c r="BH346" s="213">
        <f>IF(N346="sníž. přenesená",J346,0)</f>
        <v>0</v>
      </c>
      <c r="BI346" s="213">
        <f>IF(N346="nulová",J346,0)</f>
        <v>0</v>
      </c>
      <c r="BJ346" s="11" t="s">
        <v>81</v>
      </c>
      <c r="BK346" s="213">
        <f>ROUND(I346*H346,2)</f>
        <v>0</v>
      </c>
      <c r="BL346" s="11" t="s">
        <v>157</v>
      </c>
      <c r="BM346" s="212" t="s">
        <v>1095</v>
      </c>
    </row>
    <row r="347" spans="1:65" s="2" customFormat="1" ht="16.5" customHeight="1">
      <c r="A347" s="32"/>
      <c r="B347" s="33"/>
      <c r="C347" s="200" t="s">
        <v>73</v>
      </c>
      <c r="D347" s="200" t="s">
        <v>153</v>
      </c>
      <c r="E347" s="201" t="s">
        <v>1096</v>
      </c>
      <c r="F347" s="202" t="s">
        <v>1097</v>
      </c>
      <c r="G347" s="203" t="s">
        <v>1</v>
      </c>
      <c r="H347" s="204">
        <v>0</v>
      </c>
      <c r="I347" s="205"/>
      <c r="J347" s="206">
        <f>ROUND(I347*H347,2)</f>
        <v>0</v>
      </c>
      <c r="K347" s="207"/>
      <c r="L347" s="38"/>
      <c r="M347" s="208" t="s">
        <v>1</v>
      </c>
      <c r="N347" s="209" t="s">
        <v>38</v>
      </c>
      <c r="O347" s="85"/>
      <c r="P347" s="210">
        <f>O347*H347</f>
        <v>0</v>
      </c>
      <c r="Q347" s="210">
        <v>0</v>
      </c>
      <c r="R347" s="210">
        <f>Q347*H347</f>
        <v>0</v>
      </c>
      <c r="S347" s="210">
        <v>0</v>
      </c>
      <c r="T347" s="211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212" t="s">
        <v>157</v>
      </c>
      <c r="AT347" s="212" t="s">
        <v>153</v>
      </c>
      <c r="AU347" s="212" t="s">
        <v>73</v>
      </c>
      <c r="AY347" s="11" t="s">
        <v>158</v>
      </c>
      <c r="BE347" s="213">
        <f>IF(N347="základní",J347,0)</f>
        <v>0</v>
      </c>
      <c r="BF347" s="213">
        <f>IF(N347="snížená",J347,0)</f>
        <v>0</v>
      </c>
      <c r="BG347" s="213">
        <f>IF(N347="zákl. přenesená",J347,0)</f>
        <v>0</v>
      </c>
      <c r="BH347" s="213">
        <f>IF(N347="sníž. přenesená",J347,0)</f>
        <v>0</v>
      </c>
      <c r="BI347" s="213">
        <f>IF(N347="nulová",J347,0)</f>
        <v>0</v>
      </c>
      <c r="BJ347" s="11" t="s">
        <v>81</v>
      </c>
      <c r="BK347" s="213">
        <f>ROUND(I347*H347,2)</f>
        <v>0</v>
      </c>
      <c r="BL347" s="11" t="s">
        <v>157</v>
      </c>
      <c r="BM347" s="212" t="s">
        <v>1098</v>
      </c>
    </row>
    <row r="348" spans="1:65" s="2" customFormat="1" ht="36" customHeight="1">
      <c r="A348" s="32"/>
      <c r="B348" s="33"/>
      <c r="C348" s="200" t="s">
        <v>529</v>
      </c>
      <c r="D348" s="200" t="s">
        <v>153</v>
      </c>
      <c r="E348" s="201" t="s">
        <v>693</v>
      </c>
      <c r="F348" s="202" t="s">
        <v>694</v>
      </c>
      <c r="G348" s="203" t="s">
        <v>325</v>
      </c>
      <c r="H348" s="204">
        <v>48.75</v>
      </c>
      <c r="I348" s="205"/>
      <c r="J348" s="206">
        <f>ROUND(I348*H348,2)</f>
        <v>0</v>
      </c>
      <c r="K348" s="207"/>
      <c r="L348" s="38"/>
      <c r="M348" s="214" t="s">
        <v>1</v>
      </c>
      <c r="N348" s="215" t="s">
        <v>38</v>
      </c>
      <c r="O348" s="216"/>
      <c r="P348" s="217">
        <f>O348*H348</f>
        <v>0</v>
      </c>
      <c r="Q348" s="217">
        <v>0</v>
      </c>
      <c r="R348" s="217">
        <f>Q348*H348</f>
        <v>0</v>
      </c>
      <c r="S348" s="217">
        <v>0</v>
      </c>
      <c r="T348" s="218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212" t="s">
        <v>157</v>
      </c>
      <c r="AT348" s="212" t="s">
        <v>153</v>
      </c>
      <c r="AU348" s="212" t="s">
        <v>73</v>
      </c>
      <c r="AY348" s="11" t="s">
        <v>158</v>
      </c>
      <c r="BE348" s="213">
        <f>IF(N348="základní",J348,0)</f>
        <v>0</v>
      </c>
      <c r="BF348" s="213">
        <f>IF(N348="snížená",J348,0)</f>
        <v>0</v>
      </c>
      <c r="BG348" s="213">
        <f>IF(N348="zákl. přenesená",J348,0)</f>
        <v>0</v>
      </c>
      <c r="BH348" s="213">
        <f>IF(N348="sníž. přenesená",J348,0)</f>
        <v>0</v>
      </c>
      <c r="BI348" s="213">
        <f>IF(N348="nulová",J348,0)</f>
        <v>0</v>
      </c>
      <c r="BJ348" s="11" t="s">
        <v>81</v>
      </c>
      <c r="BK348" s="213">
        <f>ROUND(I348*H348,2)</f>
        <v>0</v>
      </c>
      <c r="BL348" s="11" t="s">
        <v>157</v>
      </c>
      <c r="BM348" s="212" t="s">
        <v>1099</v>
      </c>
    </row>
    <row r="349" spans="1:31" s="2" customFormat="1" ht="6.95" customHeight="1">
      <c r="A349" s="32"/>
      <c r="B349" s="60"/>
      <c r="C349" s="61"/>
      <c r="D349" s="61"/>
      <c r="E349" s="61"/>
      <c r="F349" s="61"/>
      <c r="G349" s="61"/>
      <c r="H349" s="61"/>
      <c r="I349" s="177"/>
      <c r="J349" s="61"/>
      <c r="K349" s="61"/>
      <c r="L349" s="38"/>
      <c r="M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</row>
  </sheetData>
  <sheetProtection password="CC35" sheet="1" objects="1" scenarios="1" formatColumns="0" formatRows="0" autoFilter="0"/>
  <autoFilter ref="C115:K348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95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27" customHeight="1">
      <c r="A9" s="32"/>
      <c r="B9" s="38"/>
      <c r="C9" s="32"/>
      <c r="D9" s="32"/>
      <c r="E9" s="139" t="s">
        <v>1100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ROUND((SUM(BE116:BE201)),2)</f>
        <v>0</v>
      </c>
      <c r="G33" s="32"/>
      <c r="H33" s="32"/>
      <c r="I33" s="156">
        <v>0.21</v>
      </c>
      <c r="J33" s="155">
        <f>ROUND(((SUM(BE116:BE201))*I33),2)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ROUND((SUM(BF116:BF201)),2)</f>
        <v>0</v>
      </c>
      <c r="G34" s="32"/>
      <c r="H34" s="32"/>
      <c r="I34" s="156">
        <v>0.15</v>
      </c>
      <c r="J34" s="155">
        <f>ROUND(((SUM(BF116:BF201))*I34),2)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ROUND((SUM(BG116:BG201)),2)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ROUND((SUM(BH116:BH201)),2)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ROUND((SUM(BI116:BI201)),2)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27" customHeight="1">
      <c r="A87" s="32"/>
      <c r="B87" s="33"/>
      <c r="C87" s="34"/>
      <c r="D87" s="34"/>
      <c r="E87" s="70" t="str">
        <f>E9</f>
        <v>SO 04 - Rekonstrukce přejezdů v km 84,403 85,123 a 86,080 v úseku Žamberk - Letohrad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7" customHeight="1">
      <c r="A108" s="32"/>
      <c r="B108" s="33"/>
      <c r="C108" s="34"/>
      <c r="D108" s="34"/>
      <c r="E108" s="70" t="str">
        <f>E9</f>
        <v>SO 04 - Rekonstrukce přejezdů v km 84,403 85,123 a 86,080 v úseku Žamberk - Letohrad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SUM(P117:P201)</f>
        <v>0</v>
      </c>
      <c r="Q116" s="98"/>
      <c r="R116" s="197">
        <f>SUM(R117:R201)</f>
        <v>0</v>
      </c>
      <c r="S116" s="98"/>
      <c r="T116" s="198">
        <f>SUM(T117:T201)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SUM(BK117:BK201)</f>
        <v>0</v>
      </c>
    </row>
    <row r="117" spans="1:65" s="2" customFormat="1" ht="16.5" customHeight="1">
      <c r="A117" s="32"/>
      <c r="B117" s="33"/>
      <c r="C117" s="200" t="s">
        <v>81</v>
      </c>
      <c r="D117" s="200" t="s">
        <v>153</v>
      </c>
      <c r="E117" s="201" t="s">
        <v>1101</v>
      </c>
      <c r="F117" s="202" t="s">
        <v>1102</v>
      </c>
      <c r="G117" s="203" t="s">
        <v>281</v>
      </c>
      <c r="H117" s="204">
        <v>12.6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1103</v>
      </c>
      <c r="F118" s="202" t="s">
        <v>1104</v>
      </c>
      <c r="G118" s="203" t="s">
        <v>1</v>
      </c>
      <c r="H118" s="204">
        <v>0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24" customHeight="1">
      <c r="A119" s="32"/>
      <c r="B119" s="33"/>
      <c r="C119" s="200" t="s">
        <v>83</v>
      </c>
      <c r="D119" s="200" t="s">
        <v>153</v>
      </c>
      <c r="E119" s="201" t="s">
        <v>1105</v>
      </c>
      <c r="F119" s="202" t="s">
        <v>1106</v>
      </c>
      <c r="G119" s="203" t="s">
        <v>312</v>
      </c>
      <c r="H119" s="204">
        <v>89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16.5" customHeight="1">
      <c r="A120" s="32"/>
      <c r="B120" s="33"/>
      <c r="C120" s="200" t="s">
        <v>73</v>
      </c>
      <c r="D120" s="200" t="s">
        <v>153</v>
      </c>
      <c r="E120" s="201" t="s">
        <v>1107</v>
      </c>
      <c r="F120" s="202" t="s">
        <v>1108</v>
      </c>
      <c r="G120" s="203" t="s">
        <v>1</v>
      </c>
      <c r="H120" s="204">
        <v>0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24" customHeight="1">
      <c r="A121" s="32"/>
      <c r="B121" s="33"/>
      <c r="C121" s="200" t="s">
        <v>161</v>
      </c>
      <c r="D121" s="200" t="s">
        <v>153</v>
      </c>
      <c r="E121" s="201" t="s">
        <v>1109</v>
      </c>
      <c r="F121" s="202" t="s">
        <v>1110</v>
      </c>
      <c r="G121" s="203" t="s">
        <v>325</v>
      </c>
      <c r="H121" s="204">
        <v>33.375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16.5" customHeight="1">
      <c r="A122" s="32"/>
      <c r="B122" s="33"/>
      <c r="C122" s="200" t="s">
        <v>73</v>
      </c>
      <c r="D122" s="200" t="s">
        <v>153</v>
      </c>
      <c r="E122" s="201" t="s">
        <v>1111</v>
      </c>
      <c r="F122" s="202" t="s">
        <v>1112</v>
      </c>
      <c r="G122" s="203" t="s">
        <v>1</v>
      </c>
      <c r="H122" s="204">
        <v>0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157</v>
      </c>
      <c r="D123" s="200" t="s">
        <v>153</v>
      </c>
      <c r="E123" s="201" t="s">
        <v>1113</v>
      </c>
      <c r="F123" s="202" t="s">
        <v>1114</v>
      </c>
      <c r="G123" s="203" t="s">
        <v>325</v>
      </c>
      <c r="H123" s="204">
        <v>33.375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24" customHeight="1">
      <c r="A124" s="32"/>
      <c r="B124" s="33"/>
      <c r="C124" s="200" t="s">
        <v>169</v>
      </c>
      <c r="D124" s="200" t="s">
        <v>153</v>
      </c>
      <c r="E124" s="201" t="s">
        <v>1115</v>
      </c>
      <c r="F124" s="202" t="s">
        <v>1116</v>
      </c>
      <c r="G124" s="203" t="s">
        <v>281</v>
      </c>
      <c r="H124" s="204">
        <v>14.4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16.5" customHeight="1">
      <c r="A125" s="32"/>
      <c r="B125" s="33"/>
      <c r="C125" s="200" t="s">
        <v>73</v>
      </c>
      <c r="D125" s="200" t="s">
        <v>153</v>
      </c>
      <c r="E125" s="201" t="s">
        <v>1117</v>
      </c>
      <c r="F125" s="202" t="s">
        <v>1118</v>
      </c>
      <c r="G125" s="203" t="s">
        <v>1</v>
      </c>
      <c r="H125" s="204">
        <v>0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36" customHeight="1">
      <c r="A126" s="32"/>
      <c r="B126" s="33"/>
      <c r="C126" s="200" t="s">
        <v>165</v>
      </c>
      <c r="D126" s="200" t="s">
        <v>153</v>
      </c>
      <c r="E126" s="201" t="s">
        <v>1119</v>
      </c>
      <c r="F126" s="202" t="s">
        <v>1120</v>
      </c>
      <c r="G126" s="203" t="s">
        <v>281</v>
      </c>
      <c r="H126" s="204">
        <v>8.4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73</v>
      </c>
      <c r="D127" s="200" t="s">
        <v>153</v>
      </c>
      <c r="E127" s="201" t="s">
        <v>1121</v>
      </c>
      <c r="F127" s="202" t="s">
        <v>1122</v>
      </c>
      <c r="G127" s="203" t="s">
        <v>1</v>
      </c>
      <c r="H127" s="204">
        <v>0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16.5" customHeight="1">
      <c r="A128" s="32"/>
      <c r="B128" s="33"/>
      <c r="C128" s="200" t="s">
        <v>177</v>
      </c>
      <c r="D128" s="200" t="s">
        <v>153</v>
      </c>
      <c r="E128" s="201" t="s">
        <v>1123</v>
      </c>
      <c r="F128" s="202" t="s">
        <v>1124</v>
      </c>
      <c r="G128" s="203" t="s">
        <v>312</v>
      </c>
      <c r="H128" s="204">
        <v>79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16.5" customHeight="1">
      <c r="A129" s="32"/>
      <c r="B129" s="33"/>
      <c r="C129" s="200" t="s">
        <v>73</v>
      </c>
      <c r="D129" s="200" t="s">
        <v>153</v>
      </c>
      <c r="E129" s="201" t="s">
        <v>1125</v>
      </c>
      <c r="F129" s="202" t="s">
        <v>1126</v>
      </c>
      <c r="G129" s="203" t="s">
        <v>1</v>
      </c>
      <c r="H129" s="204">
        <v>0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24" customHeight="1">
      <c r="A130" s="32"/>
      <c r="B130" s="33"/>
      <c r="C130" s="200" t="s">
        <v>168</v>
      </c>
      <c r="D130" s="200" t="s">
        <v>153</v>
      </c>
      <c r="E130" s="201" t="s">
        <v>1127</v>
      </c>
      <c r="F130" s="202" t="s">
        <v>1128</v>
      </c>
      <c r="G130" s="203" t="s">
        <v>281</v>
      </c>
      <c r="H130" s="204">
        <v>30.25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16.5" customHeight="1">
      <c r="A131" s="32"/>
      <c r="B131" s="33"/>
      <c r="C131" s="200" t="s">
        <v>73</v>
      </c>
      <c r="D131" s="200" t="s">
        <v>153</v>
      </c>
      <c r="E131" s="201" t="s">
        <v>1129</v>
      </c>
      <c r="F131" s="202" t="s">
        <v>1130</v>
      </c>
      <c r="G131" s="203" t="s">
        <v>1</v>
      </c>
      <c r="H131" s="204">
        <v>0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24" customHeight="1">
      <c r="A132" s="32"/>
      <c r="B132" s="33"/>
      <c r="C132" s="200" t="s">
        <v>182</v>
      </c>
      <c r="D132" s="200" t="s">
        <v>153</v>
      </c>
      <c r="E132" s="201" t="s">
        <v>1131</v>
      </c>
      <c r="F132" s="202" t="s">
        <v>1132</v>
      </c>
      <c r="G132" s="203" t="s">
        <v>281</v>
      </c>
      <c r="H132" s="204">
        <v>30.25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16.5" customHeight="1">
      <c r="A133" s="32"/>
      <c r="B133" s="33"/>
      <c r="C133" s="219" t="s">
        <v>172</v>
      </c>
      <c r="D133" s="219" t="s">
        <v>368</v>
      </c>
      <c r="E133" s="220" t="s">
        <v>930</v>
      </c>
      <c r="F133" s="221" t="s">
        <v>931</v>
      </c>
      <c r="G133" s="222" t="s">
        <v>325</v>
      </c>
      <c r="H133" s="223">
        <v>18.944</v>
      </c>
      <c r="I133" s="224"/>
      <c r="J133" s="225">
        <f>ROUND(I133*H133,2)</f>
        <v>0</v>
      </c>
      <c r="K133" s="226"/>
      <c r="L133" s="227"/>
      <c r="M133" s="228" t="s">
        <v>1</v>
      </c>
      <c r="N133" s="22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168</v>
      </c>
      <c r="AT133" s="212" t="s">
        <v>368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16.5" customHeight="1">
      <c r="A134" s="32"/>
      <c r="B134" s="33"/>
      <c r="C134" s="200" t="s">
        <v>73</v>
      </c>
      <c r="D134" s="200" t="s">
        <v>153</v>
      </c>
      <c r="E134" s="201" t="s">
        <v>1133</v>
      </c>
      <c r="F134" s="202" t="s">
        <v>1134</v>
      </c>
      <c r="G134" s="203" t="s">
        <v>1</v>
      </c>
      <c r="H134" s="204">
        <v>0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24" customHeight="1">
      <c r="A135" s="32"/>
      <c r="B135" s="33"/>
      <c r="C135" s="200" t="s">
        <v>187</v>
      </c>
      <c r="D135" s="200" t="s">
        <v>153</v>
      </c>
      <c r="E135" s="201" t="s">
        <v>656</v>
      </c>
      <c r="F135" s="202" t="s">
        <v>657</v>
      </c>
      <c r="G135" s="203" t="s">
        <v>325</v>
      </c>
      <c r="H135" s="204">
        <v>18.944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24" customHeight="1">
      <c r="A136" s="32"/>
      <c r="B136" s="33"/>
      <c r="C136" s="219" t="s">
        <v>176</v>
      </c>
      <c r="D136" s="219" t="s">
        <v>368</v>
      </c>
      <c r="E136" s="220" t="s">
        <v>1135</v>
      </c>
      <c r="F136" s="221" t="s">
        <v>1136</v>
      </c>
      <c r="G136" s="222" t="s">
        <v>325</v>
      </c>
      <c r="H136" s="223">
        <v>21.725</v>
      </c>
      <c r="I136" s="224"/>
      <c r="J136" s="225">
        <f>ROUND(I136*H136,2)</f>
        <v>0</v>
      </c>
      <c r="K136" s="226"/>
      <c r="L136" s="227"/>
      <c r="M136" s="228" t="s">
        <v>1</v>
      </c>
      <c r="N136" s="22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168</v>
      </c>
      <c r="AT136" s="212" t="s">
        <v>368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16.5" customHeight="1">
      <c r="A137" s="32"/>
      <c r="B137" s="33"/>
      <c r="C137" s="200" t="s">
        <v>73</v>
      </c>
      <c r="D137" s="200" t="s">
        <v>153</v>
      </c>
      <c r="E137" s="201" t="s">
        <v>1137</v>
      </c>
      <c r="F137" s="202" t="s">
        <v>1138</v>
      </c>
      <c r="G137" s="203" t="s">
        <v>1</v>
      </c>
      <c r="H137" s="204">
        <v>0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24" customHeight="1">
      <c r="A138" s="32"/>
      <c r="B138" s="33"/>
      <c r="C138" s="219" t="s">
        <v>192</v>
      </c>
      <c r="D138" s="219" t="s">
        <v>368</v>
      </c>
      <c r="E138" s="220" t="s">
        <v>1139</v>
      </c>
      <c r="F138" s="221" t="s">
        <v>1140</v>
      </c>
      <c r="G138" s="222" t="s">
        <v>325</v>
      </c>
      <c r="H138" s="223">
        <v>7.9</v>
      </c>
      <c r="I138" s="224"/>
      <c r="J138" s="225">
        <f>ROUND(I138*H138,2)</f>
        <v>0</v>
      </c>
      <c r="K138" s="226"/>
      <c r="L138" s="227"/>
      <c r="M138" s="228" t="s">
        <v>1</v>
      </c>
      <c r="N138" s="22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168</v>
      </c>
      <c r="AT138" s="212" t="s">
        <v>368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73</v>
      </c>
      <c r="D139" s="200" t="s">
        <v>153</v>
      </c>
      <c r="E139" s="201" t="s">
        <v>1141</v>
      </c>
      <c r="F139" s="202" t="s">
        <v>1142</v>
      </c>
      <c r="G139" s="203" t="s">
        <v>1</v>
      </c>
      <c r="H139" s="204">
        <v>0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19" t="s">
        <v>178</v>
      </c>
      <c r="D140" s="219" t="s">
        <v>368</v>
      </c>
      <c r="E140" s="220" t="s">
        <v>879</v>
      </c>
      <c r="F140" s="221" t="s">
        <v>880</v>
      </c>
      <c r="G140" s="222" t="s">
        <v>303</v>
      </c>
      <c r="H140" s="223">
        <v>3.24</v>
      </c>
      <c r="I140" s="224"/>
      <c r="J140" s="225">
        <f>ROUND(I140*H140,2)</f>
        <v>0</v>
      </c>
      <c r="K140" s="226"/>
      <c r="L140" s="227"/>
      <c r="M140" s="228" t="s">
        <v>1</v>
      </c>
      <c r="N140" s="22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168</v>
      </c>
      <c r="AT140" s="212" t="s">
        <v>368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16.5" customHeight="1">
      <c r="A141" s="32"/>
      <c r="B141" s="33"/>
      <c r="C141" s="200" t="s">
        <v>73</v>
      </c>
      <c r="D141" s="200" t="s">
        <v>153</v>
      </c>
      <c r="E141" s="201" t="s">
        <v>1143</v>
      </c>
      <c r="F141" s="202" t="s">
        <v>1144</v>
      </c>
      <c r="G141" s="203" t="s">
        <v>1</v>
      </c>
      <c r="H141" s="204">
        <v>0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24" customHeight="1">
      <c r="A142" s="32"/>
      <c r="B142" s="33"/>
      <c r="C142" s="200" t="s">
        <v>8</v>
      </c>
      <c r="D142" s="200" t="s">
        <v>153</v>
      </c>
      <c r="E142" s="201" t="s">
        <v>1109</v>
      </c>
      <c r="F142" s="202" t="s">
        <v>1110</v>
      </c>
      <c r="G142" s="203" t="s">
        <v>325</v>
      </c>
      <c r="H142" s="204">
        <v>37.725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16.5" customHeight="1">
      <c r="A143" s="32"/>
      <c r="B143" s="33"/>
      <c r="C143" s="200" t="s">
        <v>73</v>
      </c>
      <c r="D143" s="200" t="s">
        <v>153</v>
      </c>
      <c r="E143" s="201" t="s">
        <v>1145</v>
      </c>
      <c r="F143" s="202" t="s">
        <v>1146</v>
      </c>
      <c r="G143" s="203" t="s">
        <v>1</v>
      </c>
      <c r="H143" s="204">
        <v>0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24" customHeight="1">
      <c r="A144" s="32"/>
      <c r="B144" s="33"/>
      <c r="C144" s="219" t="s">
        <v>181</v>
      </c>
      <c r="D144" s="219" t="s">
        <v>368</v>
      </c>
      <c r="E144" s="220" t="s">
        <v>1147</v>
      </c>
      <c r="F144" s="221" t="s">
        <v>1148</v>
      </c>
      <c r="G144" s="222" t="s">
        <v>281</v>
      </c>
      <c r="H144" s="223">
        <v>8.4</v>
      </c>
      <c r="I144" s="224"/>
      <c r="J144" s="225">
        <f>ROUND(I144*H144,2)</f>
        <v>0</v>
      </c>
      <c r="K144" s="226"/>
      <c r="L144" s="227"/>
      <c r="M144" s="228" t="s">
        <v>1</v>
      </c>
      <c r="N144" s="22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168</v>
      </c>
      <c r="AT144" s="212" t="s">
        <v>368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36" customHeight="1">
      <c r="A145" s="32"/>
      <c r="B145" s="33"/>
      <c r="C145" s="200" t="s">
        <v>203</v>
      </c>
      <c r="D145" s="200" t="s">
        <v>153</v>
      </c>
      <c r="E145" s="201" t="s">
        <v>1149</v>
      </c>
      <c r="F145" s="202" t="s">
        <v>1150</v>
      </c>
      <c r="G145" s="203" t="s">
        <v>325</v>
      </c>
      <c r="H145" s="204">
        <v>10.08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36" customHeight="1">
      <c r="A146" s="32"/>
      <c r="B146" s="33"/>
      <c r="C146" s="200" t="s">
        <v>183</v>
      </c>
      <c r="D146" s="200" t="s">
        <v>153</v>
      </c>
      <c r="E146" s="201" t="s">
        <v>1151</v>
      </c>
      <c r="F146" s="202" t="s">
        <v>1152</v>
      </c>
      <c r="G146" s="203" t="s">
        <v>325</v>
      </c>
      <c r="H146" s="204">
        <v>1360.8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206</v>
      </c>
      <c r="D147" s="200" t="s">
        <v>153</v>
      </c>
      <c r="E147" s="201" t="s">
        <v>1153</v>
      </c>
      <c r="F147" s="202" t="s">
        <v>1154</v>
      </c>
      <c r="G147" s="203" t="s">
        <v>312</v>
      </c>
      <c r="H147" s="204">
        <v>7.8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16.5" customHeight="1">
      <c r="A148" s="32"/>
      <c r="B148" s="33"/>
      <c r="C148" s="200" t="s">
        <v>73</v>
      </c>
      <c r="D148" s="200" t="s">
        <v>153</v>
      </c>
      <c r="E148" s="201" t="s">
        <v>1155</v>
      </c>
      <c r="F148" s="202" t="s">
        <v>1156</v>
      </c>
      <c r="G148" s="203" t="s">
        <v>1</v>
      </c>
      <c r="H148" s="204">
        <v>0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36" customHeight="1">
      <c r="A149" s="32"/>
      <c r="B149" s="33"/>
      <c r="C149" s="200" t="s">
        <v>186</v>
      </c>
      <c r="D149" s="200" t="s">
        <v>153</v>
      </c>
      <c r="E149" s="201" t="s">
        <v>350</v>
      </c>
      <c r="F149" s="202" t="s">
        <v>351</v>
      </c>
      <c r="G149" s="203" t="s">
        <v>325</v>
      </c>
      <c r="H149" s="204">
        <v>1.12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73</v>
      </c>
      <c r="D150" s="200" t="s">
        <v>153</v>
      </c>
      <c r="E150" s="201" t="s">
        <v>1157</v>
      </c>
      <c r="F150" s="202" t="s">
        <v>1158</v>
      </c>
      <c r="G150" s="203" t="s">
        <v>1</v>
      </c>
      <c r="H150" s="204">
        <v>0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16.5" customHeight="1">
      <c r="A151" s="32"/>
      <c r="B151" s="33"/>
      <c r="C151" s="200" t="s">
        <v>7</v>
      </c>
      <c r="D151" s="200" t="s">
        <v>153</v>
      </c>
      <c r="E151" s="201" t="s">
        <v>353</v>
      </c>
      <c r="F151" s="202" t="s">
        <v>354</v>
      </c>
      <c r="G151" s="203" t="s">
        <v>325</v>
      </c>
      <c r="H151" s="204">
        <v>1.12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16.5" customHeight="1">
      <c r="A152" s="32"/>
      <c r="B152" s="33"/>
      <c r="C152" s="200" t="s">
        <v>190</v>
      </c>
      <c r="D152" s="200" t="s">
        <v>153</v>
      </c>
      <c r="E152" s="201" t="s">
        <v>1101</v>
      </c>
      <c r="F152" s="202" t="s">
        <v>1102</v>
      </c>
      <c r="G152" s="203" t="s">
        <v>281</v>
      </c>
      <c r="H152" s="204">
        <v>10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73</v>
      </c>
      <c r="D153" s="200" t="s">
        <v>153</v>
      </c>
      <c r="E153" s="201" t="s">
        <v>1159</v>
      </c>
      <c r="F153" s="202" t="s">
        <v>1160</v>
      </c>
      <c r="G153" s="203" t="s">
        <v>1</v>
      </c>
      <c r="H153" s="204">
        <v>0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24" customHeight="1">
      <c r="A154" s="32"/>
      <c r="B154" s="33"/>
      <c r="C154" s="200" t="s">
        <v>213</v>
      </c>
      <c r="D154" s="200" t="s">
        <v>153</v>
      </c>
      <c r="E154" s="201" t="s">
        <v>1105</v>
      </c>
      <c r="F154" s="202" t="s">
        <v>1106</v>
      </c>
      <c r="G154" s="203" t="s">
        <v>312</v>
      </c>
      <c r="H154" s="204">
        <v>30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73</v>
      </c>
      <c r="D155" s="200" t="s">
        <v>153</v>
      </c>
      <c r="E155" s="201" t="s">
        <v>1161</v>
      </c>
      <c r="F155" s="202" t="s">
        <v>1162</v>
      </c>
      <c r="G155" s="203" t="s">
        <v>1</v>
      </c>
      <c r="H155" s="204">
        <v>0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24" customHeight="1">
      <c r="A156" s="32"/>
      <c r="B156" s="33"/>
      <c r="C156" s="200" t="s">
        <v>191</v>
      </c>
      <c r="D156" s="200" t="s">
        <v>153</v>
      </c>
      <c r="E156" s="201" t="s">
        <v>1109</v>
      </c>
      <c r="F156" s="202" t="s">
        <v>1110</v>
      </c>
      <c r="G156" s="203" t="s">
        <v>325</v>
      </c>
      <c r="H156" s="204">
        <v>11.25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16.5" customHeight="1">
      <c r="A157" s="32"/>
      <c r="B157" s="33"/>
      <c r="C157" s="200" t="s">
        <v>73</v>
      </c>
      <c r="D157" s="200" t="s">
        <v>153</v>
      </c>
      <c r="E157" s="201" t="s">
        <v>1163</v>
      </c>
      <c r="F157" s="202" t="s">
        <v>1164</v>
      </c>
      <c r="G157" s="203" t="s">
        <v>1</v>
      </c>
      <c r="H157" s="204">
        <v>0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16.5" customHeight="1">
      <c r="A158" s="32"/>
      <c r="B158" s="33"/>
      <c r="C158" s="200" t="s">
        <v>220</v>
      </c>
      <c r="D158" s="200" t="s">
        <v>153</v>
      </c>
      <c r="E158" s="201" t="s">
        <v>1113</v>
      </c>
      <c r="F158" s="202" t="s">
        <v>1114</v>
      </c>
      <c r="G158" s="203" t="s">
        <v>325</v>
      </c>
      <c r="H158" s="204">
        <v>11.25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36" customHeight="1">
      <c r="A159" s="32"/>
      <c r="B159" s="33"/>
      <c r="C159" s="200" t="s">
        <v>193</v>
      </c>
      <c r="D159" s="200" t="s">
        <v>153</v>
      </c>
      <c r="E159" s="201" t="s">
        <v>1119</v>
      </c>
      <c r="F159" s="202" t="s">
        <v>1120</v>
      </c>
      <c r="G159" s="203" t="s">
        <v>281</v>
      </c>
      <c r="H159" s="204">
        <v>6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16.5" customHeight="1">
      <c r="A160" s="32"/>
      <c r="B160" s="33"/>
      <c r="C160" s="200" t="s">
        <v>227</v>
      </c>
      <c r="D160" s="200" t="s">
        <v>153</v>
      </c>
      <c r="E160" s="201" t="s">
        <v>1123</v>
      </c>
      <c r="F160" s="202" t="s">
        <v>1124</v>
      </c>
      <c r="G160" s="203" t="s">
        <v>312</v>
      </c>
      <c r="H160" s="204">
        <v>38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73</v>
      </c>
      <c r="D161" s="200" t="s">
        <v>153</v>
      </c>
      <c r="E161" s="201" t="s">
        <v>1165</v>
      </c>
      <c r="F161" s="202" t="s">
        <v>1166</v>
      </c>
      <c r="G161" s="203" t="s">
        <v>1</v>
      </c>
      <c r="H161" s="204">
        <v>0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24" customHeight="1">
      <c r="A162" s="32"/>
      <c r="B162" s="33"/>
      <c r="C162" s="200" t="s">
        <v>196</v>
      </c>
      <c r="D162" s="200" t="s">
        <v>153</v>
      </c>
      <c r="E162" s="201" t="s">
        <v>1167</v>
      </c>
      <c r="F162" s="202" t="s">
        <v>1168</v>
      </c>
      <c r="G162" s="203" t="s">
        <v>281</v>
      </c>
      <c r="H162" s="204">
        <v>4.5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24" customHeight="1">
      <c r="A163" s="32"/>
      <c r="B163" s="33"/>
      <c r="C163" s="200" t="s">
        <v>234</v>
      </c>
      <c r="D163" s="200" t="s">
        <v>153</v>
      </c>
      <c r="E163" s="201" t="s">
        <v>1127</v>
      </c>
      <c r="F163" s="202" t="s">
        <v>1128</v>
      </c>
      <c r="G163" s="203" t="s">
        <v>281</v>
      </c>
      <c r="H163" s="204">
        <v>20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00" t="s">
        <v>73</v>
      </c>
      <c r="D164" s="200" t="s">
        <v>153</v>
      </c>
      <c r="E164" s="201" t="s">
        <v>1169</v>
      </c>
      <c r="F164" s="202" t="s">
        <v>1170</v>
      </c>
      <c r="G164" s="203" t="s">
        <v>1</v>
      </c>
      <c r="H164" s="204">
        <v>0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24" customHeight="1">
      <c r="A165" s="32"/>
      <c r="B165" s="33"/>
      <c r="C165" s="200" t="s">
        <v>199</v>
      </c>
      <c r="D165" s="200" t="s">
        <v>153</v>
      </c>
      <c r="E165" s="201" t="s">
        <v>1131</v>
      </c>
      <c r="F165" s="202" t="s">
        <v>1132</v>
      </c>
      <c r="G165" s="203" t="s">
        <v>281</v>
      </c>
      <c r="H165" s="204">
        <v>20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16.5" customHeight="1">
      <c r="A166" s="32"/>
      <c r="B166" s="33"/>
      <c r="C166" s="219" t="s">
        <v>241</v>
      </c>
      <c r="D166" s="219" t="s">
        <v>368</v>
      </c>
      <c r="E166" s="220" t="s">
        <v>930</v>
      </c>
      <c r="F166" s="221" t="s">
        <v>931</v>
      </c>
      <c r="G166" s="222" t="s">
        <v>325</v>
      </c>
      <c r="H166" s="223">
        <v>29.97</v>
      </c>
      <c r="I166" s="224"/>
      <c r="J166" s="225">
        <f>ROUND(I166*H166,2)</f>
        <v>0</v>
      </c>
      <c r="K166" s="226"/>
      <c r="L166" s="227"/>
      <c r="M166" s="228" t="s">
        <v>1</v>
      </c>
      <c r="N166" s="22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168</v>
      </c>
      <c r="AT166" s="212" t="s">
        <v>368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16.5" customHeight="1">
      <c r="A167" s="32"/>
      <c r="B167" s="33"/>
      <c r="C167" s="200" t="s">
        <v>73</v>
      </c>
      <c r="D167" s="200" t="s">
        <v>153</v>
      </c>
      <c r="E167" s="201" t="s">
        <v>1171</v>
      </c>
      <c r="F167" s="202" t="s">
        <v>1172</v>
      </c>
      <c r="G167" s="203" t="s">
        <v>1</v>
      </c>
      <c r="H167" s="204">
        <v>0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24" customHeight="1">
      <c r="A168" s="32"/>
      <c r="B168" s="33"/>
      <c r="C168" s="200" t="s">
        <v>202</v>
      </c>
      <c r="D168" s="200" t="s">
        <v>153</v>
      </c>
      <c r="E168" s="201" t="s">
        <v>656</v>
      </c>
      <c r="F168" s="202" t="s">
        <v>657</v>
      </c>
      <c r="G168" s="203" t="s">
        <v>325</v>
      </c>
      <c r="H168" s="204">
        <v>29.97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24" customHeight="1">
      <c r="A169" s="32"/>
      <c r="B169" s="33"/>
      <c r="C169" s="219" t="s">
        <v>249</v>
      </c>
      <c r="D169" s="219" t="s">
        <v>368</v>
      </c>
      <c r="E169" s="220" t="s">
        <v>1173</v>
      </c>
      <c r="F169" s="221" t="s">
        <v>1174</v>
      </c>
      <c r="G169" s="222" t="s">
        <v>281</v>
      </c>
      <c r="H169" s="223">
        <v>6</v>
      </c>
      <c r="I169" s="224"/>
      <c r="J169" s="225">
        <f>ROUND(I169*H169,2)</f>
        <v>0</v>
      </c>
      <c r="K169" s="226"/>
      <c r="L169" s="227"/>
      <c r="M169" s="228" t="s">
        <v>1</v>
      </c>
      <c r="N169" s="22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168</v>
      </c>
      <c r="AT169" s="212" t="s">
        <v>368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36" customHeight="1">
      <c r="A170" s="32"/>
      <c r="B170" s="33"/>
      <c r="C170" s="200" t="s">
        <v>204</v>
      </c>
      <c r="D170" s="200" t="s">
        <v>153</v>
      </c>
      <c r="E170" s="201" t="s">
        <v>1149</v>
      </c>
      <c r="F170" s="202" t="s">
        <v>1150</v>
      </c>
      <c r="G170" s="203" t="s">
        <v>325</v>
      </c>
      <c r="H170" s="204">
        <v>7.2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36" customHeight="1">
      <c r="A171" s="32"/>
      <c r="B171" s="33"/>
      <c r="C171" s="200" t="s">
        <v>256</v>
      </c>
      <c r="D171" s="200" t="s">
        <v>153</v>
      </c>
      <c r="E171" s="201" t="s">
        <v>1151</v>
      </c>
      <c r="F171" s="202" t="s">
        <v>1152</v>
      </c>
      <c r="G171" s="203" t="s">
        <v>325</v>
      </c>
      <c r="H171" s="204">
        <v>972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24" customHeight="1">
      <c r="A172" s="32"/>
      <c r="B172" s="33"/>
      <c r="C172" s="219" t="s">
        <v>205</v>
      </c>
      <c r="D172" s="219" t="s">
        <v>368</v>
      </c>
      <c r="E172" s="220" t="s">
        <v>1135</v>
      </c>
      <c r="F172" s="221" t="s">
        <v>1136</v>
      </c>
      <c r="G172" s="222" t="s">
        <v>325</v>
      </c>
      <c r="H172" s="223">
        <v>10.45</v>
      </c>
      <c r="I172" s="224"/>
      <c r="J172" s="225">
        <f>ROUND(I172*H172,2)</f>
        <v>0</v>
      </c>
      <c r="K172" s="226"/>
      <c r="L172" s="227"/>
      <c r="M172" s="228" t="s">
        <v>1</v>
      </c>
      <c r="N172" s="22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168</v>
      </c>
      <c r="AT172" s="212" t="s">
        <v>368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16.5" customHeight="1">
      <c r="A173" s="32"/>
      <c r="B173" s="33"/>
      <c r="C173" s="200" t="s">
        <v>73</v>
      </c>
      <c r="D173" s="200" t="s">
        <v>153</v>
      </c>
      <c r="E173" s="201" t="s">
        <v>1175</v>
      </c>
      <c r="F173" s="202" t="s">
        <v>1176</v>
      </c>
      <c r="G173" s="203" t="s">
        <v>1</v>
      </c>
      <c r="H173" s="204">
        <v>0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24" customHeight="1">
      <c r="A174" s="32"/>
      <c r="B174" s="33"/>
      <c r="C174" s="219" t="s">
        <v>264</v>
      </c>
      <c r="D174" s="219" t="s">
        <v>368</v>
      </c>
      <c r="E174" s="220" t="s">
        <v>1139</v>
      </c>
      <c r="F174" s="221" t="s">
        <v>1140</v>
      </c>
      <c r="G174" s="222" t="s">
        <v>325</v>
      </c>
      <c r="H174" s="223">
        <v>3.8</v>
      </c>
      <c r="I174" s="224"/>
      <c r="J174" s="225">
        <f>ROUND(I174*H174,2)</f>
        <v>0</v>
      </c>
      <c r="K174" s="226"/>
      <c r="L174" s="227"/>
      <c r="M174" s="228" t="s">
        <v>1</v>
      </c>
      <c r="N174" s="22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168</v>
      </c>
      <c r="AT174" s="212" t="s">
        <v>368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16.5" customHeight="1">
      <c r="A175" s="32"/>
      <c r="B175" s="33"/>
      <c r="C175" s="200" t="s">
        <v>73</v>
      </c>
      <c r="D175" s="200" t="s">
        <v>153</v>
      </c>
      <c r="E175" s="201" t="s">
        <v>1177</v>
      </c>
      <c r="F175" s="202" t="s">
        <v>1178</v>
      </c>
      <c r="G175" s="203" t="s">
        <v>1</v>
      </c>
      <c r="H175" s="204">
        <v>0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16.5" customHeight="1">
      <c r="A176" s="32"/>
      <c r="B176" s="33"/>
      <c r="C176" s="219" t="s">
        <v>207</v>
      </c>
      <c r="D176" s="219" t="s">
        <v>368</v>
      </c>
      <c r="E176" s="220" t="s">
        <v>879</v>
      </c>
      <c r="F176" s="221" t="s">
        <v>880</v>
      </c>
      <c r="G176" s="222" t="s">
        <v>303</v>
      </c>
      <c r="H176" s="223">
        <v>2.7</v>
      </c>
      <c r="I176" s="224"/>
      <c r="J176" s="225">
        <f>ROUND(I176*H176,2)</f>
        <v>0</v>
      </c>
      <c r="K176" s="226"/>
      <c r="L176" s="227"/>
      <c r="M176" s="228" t="s">
        <v>1</v>
      </c>
      <c r="N176" s="22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168</v>
      </c>
      <c r="AT176" s="212" t="s">
        <v>368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16.5" customHeight="1">
      <c r="A177" s="32"/>
      <c r="B177" s="33"/>
      <c r="C177" s="200" t="s">
        <v>73</v>
      </c>
      <c r="D177" s="200" t="s">
        <v>153</v>
      </c>
      <c r="E177" s="201" t="s">
        <v>1179</v>
      </c>
      <c r="F177" s="202" t="s">
        <v>1180</v>
      </c>
      <c r="G177" s="203" t="s">
        <v>1</v>
      </c>
      <c r="H177" s="204">
        <v>0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24" customHeight="1">
      <c r="A178" s="32"/>
      <c r="B178" s="33"/>
      <c r="C178" s="200" t="s">
        <v>506</v>
      </c>
      <c r="D178" s="200" t="s">
        <v>153</v>
      </c>
      <c r="E178" s="201" t="s">
        <v>1109</v>
      </c>
      <c r="F178" s="202" t="s">
        <v>1110</v>
      </c>
      <c r="G178" s="203" t="s">
        <v>325</v>
      </c>
      <c r="H178" s="204">
        <v>21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16.5" customHeight="1">
      <c r="A179" s="32"/>
      <c r="B179" s="33"/>
      <c r="C179" s="200" t="s">
        <v>73</v>
      </c>
      <c r="D179" s="200" t="s">
        <v>153</v>
      </c>
      <c r="E179" s="201" t="s">
        <v>1181</v>
      </c>
      <c r="F179" s="202" t="s">
        <v>1182</v>
      </c>
      <c r="G179" s="203" t="s">
        <v>1</v>
      </c>
      <c r="H179" s="204">
        <v>0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16.5" customHeight="1">
      <c r="A180" s="32"/>
      <c r="B180" s="33"/>
      <c r="C180" s="200" t="s">
        <v>208</v>
      </c>
      <c r="D180" s="200" t="s">
        <v>153</v>
      </c>
      <c r="E180" s="201" t="s">
        <v>1153</v>
      </c>
      <c r="F180" s="202" t="s">
        <v>1154</v>
      </c>
      <c r="G180" s="203" t="s">
        <v>312</v>
      </c>
      <c r="H180" s="204">
        <v>7.8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16.5" customHeight="1">
      <c r="A181" s="32"/>
      <c r="B181" s="33"/>
      <c r="C181" s="200" t="s">
        <v>73</v>
      </c>
      <c r="D181" s="200" t="s">
        <v>153</v>
      </c>
      <c r="E181" s="201" t="s">
        <v>1155</v>
      </c>
      <c r="F181" s="202" t="s">
        <v>1156</v>
      </c>
      <c r="G181" s="203" t="s">
        <v>1</v>
      </c>
      <c r="H181" s="204">
        <v>0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36" customHeight="1">
      <c r="A182" s="32"/>
      <c r="B182" s="33"/>
      <c r="C182" s="200" t="s">
        <v>514</v>
      </c>
      <c r="D182" s="200" t="s">
        <v>153</v>
      </c>
      <c r="E182" s="201" t="s">
        <v>350</v>
      </c>
      <c r="F182" s="202" t="s">
        <v>351</v>
      </c>
      <c r="G182" s="203" t="s">
        <v>325</v>
      </c>
      <c r="H182" s="204">
        <v>1.12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16.5" customHeight="1">
      <c r="A183" s="32"/>
      <c r="B183" s="33"/>
      <c r="C183" s="200" t="s">
        <v>73</v>
      </c>
      <c r="D183" s="200" t="s">
        <v>153</v>
      </c>
      <c r="E183" s="201" t="s">
        <v>1157</v>
      </c>
      <c r="F183" s="202" t="s">
        <v>1158</v>
      </c>
      <c r="G183" s="203" t="s">
        <v>1</v>
      </c>
      <c r="H183" s="204">
        <v>0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16.5" customHeight="1">
      <c r="A184" s="32"/>
      <c r="B184" s="33"/>
      <c r="C184" s="200" t="s">
        <v>209</v>
      </c>
      <c r="D184" s="200" t="s">
        <v>153</v>
      </c>
      <c r="E184" s="201" t="s">
        <v>353</v>
      </c>
      <c r="F184" s="202" t="s">
        <v>354</v>
      </c>
      <c r="G184" s="203" t="s">
        <v>325</v>
      </c>
      <c r="H184" s="204">
        <v>1.12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24" customHeight="1">
      <c r="A185" s="32"/>
      <c r="B185" s="33"/>
      <c r="C185" s="200" t="s">
        <v>523</v>
      </c>
      <c r="D185" s="200" t="s">
        <v>153</v>
      </c>
      <c r="E185" s="201" t="s">
        <v>1105</v>
      </c>
      <c r="F185" s="202" t="s">
        <v>1106</v>
      </c>
      <c r="G185" s="203" t="s">
        <v>312</v>
      </c>
      <c r="H185" s="204">
        <v>37.6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16.5" customHeight="1">
      <c r="A186" s="32"/>
      <c r="B186" s="33"/>
      <c r="C186" s="200" t="s">
        <v>73</v>
      </c>
      <c r="D186" s="200" t="s">
        <v>153</v>
      </c>
      <c r="E186" s="201" t="s">
        <v>1183</v>
      </c>
      <c r="F186" s="202" t="s">
        <v>1184</v>
      </c>
      <c r="G186" s="203" t="s">
        <v>1</v>
      </c>
      <c r="H186" s="204">
        <v>0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24" customHeight="1">
      <c r="A187" s="32"/>
      <c r="B187" s="33"/>
      <c r="C187" s="200" t="s">
        <v>212</v>
      </c>
      <c r="D187" s="200" t="s">
        <v>153</v>
      </c>
      <c r="E187" s="201" t="s">
        <v>1185</v>
      </c>
      <c r="F187" s="202" t="s">
        <v>1186</v>
      </c>
      <c r="G187" s="203" t="s">
        <v>281</v>
      </c>
      <c r="H187" s="204">
        <v>11.2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16.5" customHeight="1">
      <c r="A188" s="32"/>
      <c r="B188" s="33"/>
      <c r="C188" s="200" t="s">
        <v>73</v>
      </c>
      <c r="D188" s="200" t="s">
        <v>153</v>
      </c>
      <c r="E188" s="201" t="s">
        <v>1187</v>
      </c>
      <c r="F188" s="202" t="s">
        <v>1188</v>
      </c>
      <c r="G188" s="203" t="s">
        <v>1</v>
      </c>
      <c r="H188" s="204">
        <v>0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16.5" customHeight="1">
      <c r="A189" s="32"/>
      <c r="B189" s="33"/>
      <c r="C189" s="200" t="s">
        <v>530</v>
      </c>
      <c r="D189" s="200" t="s">
        <v>153</v>
      </c>
      <c r="E189" s="201" t="s">
        <v>1123</v>
      </c>
      <c r="F189" s="202" t="s">
        <v>1124</v>
      </c>
      <c r="G189" s="203" t="s">
        <v>312</v>
      </c>
      <c r="H189" s="204">
        <v>7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16.5" customHeight="1">
      <c r="A190" s="32"/>
      <c r="B190" s="33"/>
      <c r="C190" s="200" t="s">
        <v>73</v>
      </c>
      <c r="D190" s="200" t="s">
        <v>153</v>
      </c>
      <c r="E190" s="201" t="s">
        <v>626</v>
      </c>
      <c r="F190" s="202" t="s">
        <v>627</v>
      </c>
      <c r="G190" s="203" t="s">
        <v>1</v>
      </c>
      <c r="H190" s="204">
        <v>0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16.5" customHeight="1">
      <c r="A191" s="32"/>
      <c r="B191" s="33"/>
      <c r="C191" s="200" t="s">
        <v>216</v>
      </c>
      <c r="D191" s="200" t="s">
        <v>153</v>
      </c>
      <c r="E191" s="201" t="s">
        <v>1189</v>
      </c>
      <c r="F191" s="202" t="s">
        <v>1190</v>
      </c>
      <c r="G191" s="203" t="s">
        <v>312</v>
      </c>
      <c r="H191" s="204">
        <v>37.6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24" customHeight="1">
      <c r="A192" s="32"/>
      <c r="B192" s="33"/>
      <c r="C192" s="219" t="s">
        <v>539</v>
      </c>
      <c r="D192" s="219" t="s">
        <v>368</v>
      </c>
      <c r="E192" s="220" t="s">
        <v>1135</v>
      </c>
      <c r="F192" s="221" t="s">
        <v>1136</v>
      </c>
      <c r="G192" s="222" t="s">
        <v>325</v>
      </c>
      <c r="H192" s="223">
        <v>1.925</v>
      </c>
      <c r="I192" s="224"/>
      <c r="J192" s="225">
        <f>ROUND(I192*H192,2)</f>
        <v>0</v>
      </c>
      <c r="K192" s="226"/>
      <c r="L192" s="227"/>
      <c r="M192" s="228" t="s">
        <v>1</v>
      </c>
      <c r="N192" s="22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168</v>
      </c>
      <c r="AT192" s="212" t="s">
        <v>368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16.5" customHeight="1">
      <c r="A193" s="32"/>
      <c r="B193" s="33"/>
      <c r="C193" s="200" t="s">
        <v>73</v>
      </c>
      <c r="D193" s="200" t="s">
        <v>153</v>
      </c>
      <c r="E193" s="201" t="s">
        <v>1191</v>
      </c>
      <c r="F193" s="202" t="s">
        <v>1192</v>
      </c>
      <c r="G193" s="203" t="s">
        <v>1</v>
      </c>
      <c r="H193" s="204">
        <v>0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24" customHeight="1">
      <c r="A194" s="32"/>
      <c r="B194" s="33"/>
      <c r="C194" s="219" t="s">
        <v>219</v>
      </c>
      <c r="D194" s="219" t="s">
        <v>368</v>
      </c>
      <c r="E194" s="220" t="s">
        <v>1139</v>
      </c>
      <c r="F194" s="221" t="s">
        <v>1140</v>
      </c>
      <c r="G194" s="222" t="s">
        <v>325</v>
      </c>
      <c r="H194" s="223">
        <v>0.875</v>
      </c>
      <c r="I194" s="224"/>
      <c r="J194" s="225">
        <f>ROUND(I194*H194,2)</f>
        <v>0</v>
      </c>
      <c r="K194" s="226"/>
      <c r="L194" s="227"/>
      <c r="M194" s="228" t="s">
        <v>1</v>
      </c>
      <c r="N194" s="22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168</v>
      </c>
      <c r="AT194" s="212" t="s">
        <v>368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16.5" customHeight="1">
      <c r="A195" s="32"/>
      <c r="B195" s="33"/>
      <c r="C195" s="200" t="s">
        <v>73</v>
      </c>
      <c r="D195" s="200" t="s">
        <v>153</v>
      </c>
      <c r="E195" s="201" t="s">
        <v>1193</v>
      </c>
      <c r="F195" s="202" t="s">
        <v>1194</v>
      </c>
      <c r="G195" s="203" t="s">
        <v>1</v>
      </c>
      <c r="H195" s="204">
        <v>0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24" customHeight="1">
      <c r="A196" s="32"/>
      <c r="B196" s="33"/>
      <c r="C196" s="200" t="s">
        <v>550</v>
      </c>
      <c r="D196" s="200" t="s">
        <v>153</v>
      </c>
      <c r="E196" s="201" t="s">
        <v>1109</v>
      </c>
      <c r="F196" s="202" t="s">
        <v>1110</v>
      </c>
      <c r="G196" s="203" t="s">
        <v>325</v>
      </c>
      <c r="H196" s="204">
        <v>2.8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24" customHeight="1">
      <c r="A197" s="32"/>
      <c r="B197" s="33"/>
      <c r="C197" s="219" t="s">
        <v>223</v>
      </c>
      <c r="D197" s="219" t="s">
        <v>368</v>
      </c>
      <c r="E197" s="220" t="s">
        <v>1195</v>
      </c>
      <c r="F197" s="221" t="s">
        <v>1196</v>
      </c>
      <c r="G197" s="222" t="s">
        <v>325</v>
      </c>
      <c r="H197" s="223">
        <v>0.19</v>
      </c>
      <c r="I197" s="224"/>
      <c r="J197" s="225">
        <f>ROUND(I197*H197,2)</f>
        <v>0</v>
      </c>
      <c r="K197" s="226"/>
      <c r="L197" s="227"/>
      <c r="M197" s="228" t="s">
        <v>1</v>
      </c>
      <c r="N197" s="22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168</v>
      </c>
      <c r="AT197" s="212" t="s">
        <v>368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16.5" customHeight="1">
      <c r="A198" s="32"/>
      <c r="B198" s="33"/>
      <c r="C198" s="200" t="s">
        <v>73</v>
      </c>
      <c r="D198" s="200" t="s">
        <v>153</v>
      </c>
      <c r="E198" s="201" t="s">
        <v>1197</v>
      </c>
      <c r="F198" s="202" t="s">
        <v>1198</v>
      </c>
      <c r="G198" s="203" t="s">
        <v>1</v>
      </c>
      <c r="H198" s="204">
        <v>0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16.5" customHeight="1">
      <c r="A199" s="32"/>
      <c r="B199" s="33"/>
      <c r="C199" s="219" t="s">
        <v>557</v>
      </c>
      <c r="D199" s="219" t="s">
        <v>368</v>
      </c>
      <c r="E199" s="220" t="s">
        <v>1199</v>
      </c>
      <c r="F199" s="221" t="s">
        <v>1200</v>
      </c>
      <c r="G199" s="222" t="s">
        <v>156</v>
      </c>
      <c r="H199" s="223">
        <v>2</v>
      </c>
      <c r="I199" s="224"/>
      <c r="J199" s="225">
        <f>ROUND(I199*H199,2)</f>
        <v>0</v>
      </c>
      <c r="K199" s="226"/>
      <c r="L199" s="227"/>
      <c r="M199" s="228" t="s">
        <v>1</v>
      </c>
      <c r="N199" s="22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168</v>
      </c>
      <c r="AT199" s="212" t="s">
        <v>368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16.5" customHeight="1">
      <c r="A200" s="32"/>
      <c r="B200" s="33"/>
      <c r="C200" s="219" t="s">
        <v>226</v>
      </c>
      <c r="D200" s="219" t="s">
        <v>368</v>
      </c>
      <c r="E200" s="220" t="s">
        <v>944</v>
      </c>
      <c r="F200" s="221" t="s">
        <v>945</v>
      </c>
      <c r="G200" s="222" t="s">
        <v>312</v>
      </c>
      <c r="H200" s="223">
        <v>16</v>
      </c>
      <c r="I200" s="224"/>
      <c r="J200" s="225">
        <f>ROUND(I200*H200,2)</f>
        <v>0</v>
      </c>
      <c r="K200" s="226"/>
      <c r="L200" s="227"/>
      <c r="M200" s="228" t="s">
        <v>1</v>
      </c>
      <c r="N200" s="22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168</v>
      </c>
      <c r="AT200" s="212" t="s">
        <v>368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36" customHeight="1">
      <c r="A201" s="32"/>
      <c r="B201" s="33"/>
      <c r="C201" s="200" t="s">
        <v>564</v>
      </c>
      <c r="D201" s="200" t="s">
        <v>153</v>
      </c>
      <c r="E201" s="201" t="s">
        <v>1040</v>
      </c>
      <c r="F201" s="202" t="s">
        <v>1041</v>
      </c>
      <c r="G201" s="203" t="s">
        <v>156</v>
      </c>
      <c r="H201" s="204">
        <v>1</v>
      </c>
      <c r="I201" s="205"/>
      <c r="J201" s="206">
        <f>ROUND(I201*H201,2)</f>
        <v>0</v>
      </c>
      <c r="K201" s="207"/>
      <c r="L201" s="38"/>
      <c r="M201" s="214" t="s">
        <v>1</v>
      </c>
      <c r="N201" s="215" t="s">
        <v>38</v>
      </c>
      <c r="O201" s="216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31" s="2" customFormat="1" ht="6.95" customHeight="1">
      <c r="A202" s="32"/>
      <c r="B202" s="60"/>
      <c r="C202" s="61"/>
      <c r="D202" s="61"/>
      <c r="E202" s="61"/>
      <c r="F202" s="61"/>
      <c r="G202" s="61"/>
      <c r="H202" s="61"/>
      <c r="I202" s="177"/>
      <c r="J202" s="61"/>
      <c r="K202" s="61"/>
      <c r="L202" s="38"/>
      <c r="M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</row>
  </sheetData>
  <sheetProtection password="CC35" sheet="1" objects="1" scenarios="1" formatColumns="0" formatRows="0" autoFilter="0"/>
  <autoFilter ref="C115:K201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98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1201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ROUND((SUM(BE116:BE261)),2)</f>
        <v>0</v>
      </c>
      <c r="G33" s="32"/>
      <c r="H33" s="32"/>
      <c r="I33" s="156">
        <v>0.21</v>
      </c>
      <c r="J33" s="155">
        <f>ROUND(((SUM(BE116:BE261))*I33),2)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ROUND((SUM(BF116:BF261)),2)</f>
        <v>0</v>
      </c>
      <c r="G34" s="32"/>
      <c r="H34" s="32"/>
      <c r="I34" s="156">
        <v>0.15</v>
      </c>
      <c r="J34" s="155">
        <f>ROUND(((SUM(BF116:BF261))*I34),2)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ROUND((SUM(BG116:BG261)),2)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ROUND((SUM(BH116:BH261)),2)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ROUND((SUM(BI116:BI261)),2)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05.1 - Propustek ev. km 83,497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05.1 - Propustek ev. km 83,497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SUM(P117:P261)</f>
        <v>0</v>
      </c>
      <c r="Q116" s="98"/>
      <c r="R116" s="197">
        <f>SUM(R117:R261)</f>
        <v>0</v>
      </c>
      <c r="S116" s="98"/>
      <c r="T116" s="198">
        <f>SUM(T117:T261)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SUM(BK117:BK261)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1202</v>
      </c>
      <c r="F117" s="202" t="s">
        <v>1203</v>
      </c>
      <c r="G117" s="203" t="s">
        <v>312</v>
      </c>
      <c r="H117" s="204">
        <v>140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271</v>
      </c>
      <c r="F118" s="202" t="s">
        <v>1204</v>
      </c>
      <c r="G118" s="203" t="s">
        <v>1</v>
      </c>
      <c r="H118" s="204">
        <v>140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83</v>
      </c>
      <c r="D119" s="200" t="s">
        <v>153</v>
      </c>
      <c r="E119" s="201" t="s">
        <v>1205</v>
      </c>
      <c r="F119" s="202" t="s">
        <v>1206</v>
      </c>
      <c r="G119" s="203" t="s">
        <v>312</v>
      </c>
      <c r="H119" s="204">
        <v>140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24" customHeight="1">
      <c r="A120" s="32"/>
      <c r="B120" s="33"/>
      <c r="C120" s="200" t="s">
        <v>161</v>
      </c>
      <c r="D120" s="200" t="s">
        <v>153</v>
      </c>
      <c r="E120" s="201" t="s">
        <v>1207</v>
      </c>
      <c r="F120" s="202" t="s">
        <v>1208</v>
      </c>
      <c r="G120" s="203" t="s">
        <v>312</v>
      </c>
      <c r="H120" s="204">
        <v>2.487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16.5" customHeight="1">
      <c r="A121" s="32"/>
      <c r="B121" s="33"/>
      <c r="C121" s="200" t="s">
        <v>73</v>
      </c>
      <c r="D121" s="200" t="s">
        <v>153</v>
      </c>
      <c r="E121" s="201" t="s">
        <v>277</v>
      </c>
      <c r="F121" s="202" t="s">
        <v>1209</v>
      </c>
      <c r="G121" s="203" t="s">
        <v>1</v>
      </c>
      <c r="H121" s="204">
        <v>2.487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24" customHeight="1">
      <c r="A122" s="32"/>
      <c r="B122" s="33"/>
      <c r="C122" s="200" t="s">
        <v>157</v>
      </c>
      <c r="D122" s="200" t="s">
        <v>153</v>
      </c>
      <c r="E122" s="201" t="s">
        <v>1210</v>
      </c>
      <c r="F122" s="202" t="s">
        <v>1211</v>
      </c>
      <c r="G122" s="203" t="s">
        <v>312</v>
      </c>
      <c r="H122" s="204">
        <v>2.487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16.5" customHeight="1">
      <c r="A123" s="32"/>
      <c r="B123" s="33"/>
      <c r="C123" s="200" t="s">
        <v>73</v>
      </c>
      <c r="D123" s="200" t="s">
        <v>153</v>
      </c>
      <c r="E123" s="201" t="s">
        <v>277</v>
      </c>
      <c r="F123" s="202" t="s">
        <v>1209</v>
      </c>
      <c r="G123" s="203" t="s">
        <v>1</v>
      </c>
      <c r="H123" s="204">
        <v>2.487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16.5" customHeight="1">
      <c r="A124" s="32"/>
      <c r="B124" s="33"/>
      <c r="C124" s="200" t="s">
        <v>169</v>
      </c>
      <c r="D124" s="200" t="s">
        <v>153</v>
      </c>
      <c r="E124" s="201" t="s">
        <v>1212</v>
      </c>
      <c r="F124" s="202" t="s">
        <v>1213</v>
      </c>
      <c r="G124" s="203" t="s">
        <v>281</v>
      </c>
      <c r="H124" s="204">
        <v>30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24" customHeight="1">
      <c r="A125" s="32"/>
      <c r="B125" s="33"/>
      <c r="C125" s="200" t="s">
        <v>165</v>
      </c>
      <c r="D125" s="200" t="s">
        <v>153</v>
      </c>
      <c r="E125" s="201" t="s">
        <v>1214</v>
      </c>
      <c r="F125" s="202" t="s">
        <v>1215</v>
      </c>
      <c r="G125" s="203" t="s">
        <v>175</v>
      </c>
      <c r="H125" s="204">
        <v>120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16.5" customHeight="1">
      <c r="A126" s="32"/>
      <c r="B126" s="33"/>
      <c r="C126" s="200" t="s">
        <v>73</v>
      </c>
      <c r="D126" s="200" t="s">
        <v>153</v>
      </c>
      <c r="E126" s="201" t="s">
        <v>282</v>
      </c>
      <c r="F126" s="202" t="s">
        <v>1216</v>
      </c>
      <c r="G126" s="203" t="s">
        <v>1</v>
      </c>
      <c r="H126" s="204">
        <v>120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177</v>
      </c>
      <c r="D127" s="200" t="s">
        <v>153</v>
      </c>
      <c r="E127" s="201" t="s">
        <v>1217</v>
      </c>
      <c r="F127" s="202" t="s">
        <v>1218</v>
      </c>
      <c r="G127" s="203" t="s">
        <v>1219</v>
      </c>
      <c r="H127" s="204">
        <v>5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24" customHeight="1">
      <c r="A128" s="32"/>
      <c r="B128" s="33"/>
      <c r="C128" s="200" t="s">
        <v>168</v>
      </c>
      <c r="D128" s="200" t="s">
        <v>153</v>
      </c>
      <c r="E128" s="201" t="s">
        <v>1220</v>
      </c>
      <c r="F128" s="202" t="s">
        <v>1221</v>
      </c>
      <c r="G128" s="203" t="s">
        <v>281</v>
      </c>
      <c r="H128" s="204">
        <v>30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24" customHeight="1">
      <c r="A129" s="32"/>
      <c r="B129" s="33"/>
      <c r="C129" s="200" t="s">
        <v>182</v>
      </c>
      <c r="D129" s="200" t="s">
        <v>153</v>
      </c>
      <c r="E129" s="201" t="s">
        <v>1222</v>
      </c>
      <c r="F129" s="202" t="s">
        <v>1223</v>
      </c>
      <c r="G129" s="203" t="s">
        <v>303</v>
      </c>
      <c r="H129" s="204">
        <v>10.8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16.5" customHeight="1">
      <c r="A130" s="32"/>
      <c r="B130" s="33"/>
      <c r="C130" s="200" t="s">
        <v>73</v>
      </c>
      <c r="D130" s="200" t="s">
        <v>153</v>
      </c>
      <c r="E130" s="201" t="s">
        <v>286</v>
      </c>
      <c r="F130" s="202" t="s">
        <v>1224</v>
      </c>
      <c r="G130" s="203" t="s">
        <v>1</v>
      </c>
      <c r="H130" s="204">
        <v>10.8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172</v>
      </c>
      <c r="D131" s="200" t="s">
        <v>153</v>
      </c>
      <c r="E131" s="201" t="s">
        <v>1225</v>
      </c>
      <c r="F131" s="202" t="s">
        <v>1226</v>
      </c>
      <c r="G131" s="203" t="s">
        <v>303</v>
      </c>
      <c r="H131" s="204">
        <v>10.8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24" customHeight="1">
      <c r="A132" s="32"/>
      <c r="B132" s="33"/>
      <c r="C132" s="200" t="s">
        <v>187</v>
      </c>
      <c r="D132" s="200" t="s">
        <v>153</v>
      </c>
      <c r="E132" s="201" t="s">
        <v>1227</v>
      </c>
      <c r="F132" s="202" t="s">
        <v>1228</v>
      </c>
      <c r="G132" s="203" t="s">
        <v>325</v>
      </c>
      <c r="H132" s="204">
        <v>21.6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16.5" customHeight="1">
      <c r="A133" s="32"/>
      <c r="B133" s="33"/>
      <c r="C133" s="200" t="s">
        <v>73</v>
      </c>
      <c r="D133" s="200" t="s">
        <v>153</v>
      </c>
      <c r="E133" s="201" t="s">
        <v>292</v>
      </c>
      <c r="F133" s="202" t="s">
        <v>1229</v>
      </c>
      <c r="G133" s="203" t="s">
        <v>1</v>
      </c>
      <c r="H133" s="204">
        <v>21.6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24" customHeight="1">
      <c r="A134" s="32"/>
      <c r="B134" s="33"/>
      <c r="C134" s="200" t="s">
        <v>176</v>
      </c>
      <c r="D134" s="200" t="s">
        <v>153</v>
      </c>
      <c r="E134" s="201" t="s">
        <v>1230</v>
      </c>
      <c r="F134" s="202" t="s">
        <v>1231</v>
      </c>
      <c r="G134" s="203" t="s">
        <v>303</v>
      </c>
      <c r="H134" s="204">
        <v>10.8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24" customHeight="1">
      <c r="A135" s="32"/>
      <c r="B135" s="33"/>
      <c r="C135" s="200" t="s">
        <v>192</v>
      </c>
      <c r="D135" s="200" t="s">
        <v>153</v>
      </c>
      <c r="E135" s="201" t="s">
        <v>1232</v>
      </c>
      <c r="F135" s="202" t="s">
        <v>1233</v>
      </c>
      <c r="G135" s="203" t="s">
        <v>303</v>
      </c>
      <c r="H135" s="204">
        <v>43.2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73</v>
      </c>
      <c r="D136" s="200" t="s">
        <v>153</v>
      </c>
      <c r="E136" s="201" t="s">
        <v>299</v>
      </c>
      <c r="F136" s="202" t="s">
        <v>1234</v>
      </c>
      <c r="G136" s="203" t="s">
        <v>1</v>
      </c>
      <c r="H136" s="204">
        <v>43.2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16.5" customHeight="1">
      <c r="A137" s="32"/>
      <c r="B137" s="33"/>
      <c r="C137" s="200" t="s">
        <v>178</v>
      </c>
      <c r="D137" s="200" t="s">
        <v>153</v>
      </c>
      <c r="E137" s="201" t="s">
        <v>1235</v>
      </c>
      <c r="F137" s="202" t="s">
        <v>1236</v>
      </c>
      <c r="G137" s="203" t="s">
        <v>303</v>
      </c>
      <c r="H137" s="204">
        <v>10.8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8</v>
      </c>
      <c r="D138" s="200" t="s">
        <v>153</v>
      </c>
      <c r="E138" s="201" t="s">
        <v>1237</v>
      </c>
      <c r="F138" s="202" t="s">
        <v>1238</v>
      </c>
      <c r="G138" s="203" t="s">
        <v>303</v>
      </c>
      <c r="H138" s="204">
        <v>21.6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181</v>
      </c>
      <c r="D139" s="200" t="s">
        <v>153</v>
      </c>
      <c r="E139" s="201" t="s">
        <v>1239</v>
      </c>
      <c r="F139" s="202" t="s">
        <v>1240</v>
      </c>
      <c r="G139" s="203" t="s">
        <v>303</v>
      </c>
      <c r="H139" s="204">
        <v>10.8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24" customHeight="1">
      <c r="A140" s="32"/>
      <c r="B140" s="33"/>
      <c r="C140" s="200" t="s">
        <v>203</v>
      </c>
      <c r="D140" s="200" t="s">
        <v>153</v>
      </c>
      <c r="E140" s="201" t="s">
        <v>1241</v>
      </c>
      <c r="F140" s="202" t="s">
        <v>1242</v>
      </c>
      <c r="G140" s="203" t="s">
        <v>303</v>
      </c>
      <c r="H140" s="204">
        <v>15.8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16.5" customHeight="1">
      <c r="A141" s="32"/>
      <c r="B141" s="33"/>
      <c r="C141" s="200" t="s">
        <v>183</v>
      </c>
      <c r="D141" s="200" t="s">
        <v>153</v>
      </c>
      <c r="E141" s="201" t="s">
        <v>1243</v>
      </c>
      <c r="F141" s="202" t="s">
        <v>1244</v>
      </c>
      <c r="G141" s="203" t="s">
        <v>325</v>
      </c>
      <c r="H141" s="204">
        <v>31.6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16.5" customHeight="1">
      <c r="A142" s="32"/>
      <c r="B142" s="33"/>
      <c r="C142" s="200" t="s">
        <v>73</v>
      </c>
      <c r="D142" s="200" t="s">
        <v>153</v>
      </c>
      <c r="E142" s="201" t="s">
        <v>304</v>
      </c>
      <c r="F142" s="202" t="s">
        <v>1245</v>
      </c>
      <c r="G142" s="203" t="s">
        <v>1</v>
      </c>
      <c r="H142" s="204">
        <v>31.6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24" customHeight="1">
      <c r="A143" s="32"/>
      <c r="B143" s="33"/>
      <c r="C143" s="200" t="s">
        <v>206</v>
      </c>
      <c r="D143" s="200" t="s">
        <v>153</v>
      </c>
      <c r="E143" s="201" t="s">
        <v>1246</v>
      </c>
      <c r="F143" s="202" t="s">
        <v>1247</v>
      </c>
      <c r="G143" s="203" t="s">
        <v>312</v>
      </c>
      <c r="H143" s="204">
        <v>90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73</v>
      </c>
      <c r="D144" s="200" t="s">
        <v>153</v>
      </c>
      <c r="E144" s="201" t="s">
        <v>308</v>
      </c>
      <c r="F144" s="202" t="s">
        <v>1248</v>
      </c>
      <c r="G144" s="203" t="s">
        <v>1</v>
      </c>
      <c r="H144" s="204">
        <v>90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16.5" customHeight="1">
      <c r="A145" s="32"/>
      <c r="B145" s="33"/>
      <c r="C145" s="200" t="s">
        <v>186</v>
      </c>
      <c r="D145" s="200" t="s">
        <v>153</v>
      </c>
      <c r="E145" s="201" t="s">
        <v>1249</v>
      </c>
      <c r="F145" s="202" t="s">
        <v>1250</v>
      </c>
      <c r="G145" s="203" t="s">
        <v>1251</v>
      </c>
      <c r="H145" s="204">
        <v>3.15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16.5" customHeight="1">
      <c r="A146" s="32"/>
      <c r="B146" s="33"/>
      <c r="C146" s="200" t="s">
        <v>73</v>
      </c>
      <c r="D146" s="200" t="s">
        <v>153</v>
      </c>
      <c r="E146" s="201" t="s">
        <v>313</v>
      </c>
      <c r="F146" s="202" t="s">
        <v>1252</v>
      </c>
      <c r="G146" s="203" t="s">
        <v>1</v>
      </c>
      <c r="H146" s="204">
        <v>3.15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7</v>
      </c>
      <c r="D147" s="200" t="s">
        <v>153</v>
      </c>
      <c r="E147" s="201" t="s">
        <v>1253</v>
      </c>
      <c r="F147" s="202" t="s">
        <v>1254</v>
      </c>
      <c r="G147" s="203" t="s">
        <v>312</v>
      </c>
      <c r="H147" s="204">
        <v>122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24" customHeight="1">
      <c r="A148" s="32"/>
      <c r="B148" s="33"/>
      <c r="C148" s="200" t="s">
        <v>190</v>
      </c>
      <c r="D148" s="200" t="s">
        <v>153</v>
      </c>
      <c r="E148" s="201" t="s">
        <v>1255</v>
      </c>
      <c r="F148" s="202" t="s">
        <v>1256</v>
      </c>
      <c r="G148" s="203" t="s">
        <v>312</v>
      </c>
      <c r="H148" s="204">
        <v>90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16.5" customHeight="1">
      <c r="A149" s="32"/>
      <c r="B149" s="33"/>
      <c r="C149" s="200" t="s">
        <v>213</v>
      </c>
      <c r="D149" s="200" t="s">
        <v>153</v>
      </c>
      <c r="E149" s="201" t="s">
        <v>1257</v>
      </c>
      <c r="F149" s="202" t="s">
        <v>1258</v>
      </c>
      <c r="G149" s="203" t="s">
        <v>325</v>
      </c>
      <c r="H149" s="204">
        <v>24.3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73</v>
      </c>
      <c r="D150" s="200" t="s">
        <v>153</v>
      </c>
      <c r="E150" s="201" t="s">
        <v>317</v>
      </c>
      <c r="F150" s="202" t="s">
        <v>1259</v>
      </c>
      <c r="G150" s="203" t="s">
        <v>1</v>
      </c>
      <c r="H150" s="204">
        <v>24.3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16.5" customHeight="1">
      <c r="A151" s="32"/>
      <c r="B151" s="33"/>
      <c r="C151" s="200" t="s">
        <v>73</v>
      </c>
      <c r="D151" s="200" t="s">
        <v>153</v>
      </c>
      <c r="E151" s="201" t="s">
        <v>83</v>
      </c>
      <c r="F151" s="202" t="s">
        <v>1260</v>
      </c>
      <c r="G151" s="203" t="s">
        <v>1</v>
      </c>
      <c r="H151" s="204">
        <v>0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16.5" customHeight="1">
      <c r="A152" s="32"/>
      <c r="B152" s="33"/>
      <c r="C152" s="200" t="s">
        <v>191</v>
      </c>
      <c r="D152" s="200" t="s">
        <v>153</v>
      </c>
      <c r="E152" s="201" t="s">
        <v>1261</v>
      </c>
      <c r="F152" s="202" t="s">
        <v>1262</v>
      </c>
      <c r="G152" s="203" t="s">
        <v>303</v>
      </c>
      <c r="H152" s="204">
        <v>0.33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73</v>
      </c>
      <c r="D153" s="200" t="s">
        <v>153</v>
      </c>
      <c r="E153" s="201" t="s">
        <v>321</v>
      </c>
      <c r="F153" s="202" t="s">
        <v>1263</v>
      </c>
      <c r="G153" s="203" t="s">
        <v>1</v>
      </c>
      <c r="H153" s="204">
        <v>0.33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24" customHeight="1">
      <c r="A154" s="32"/>
      <c r="B154" s="33"/>
      <c r="C154" s="200" t="s">
        <v>220</v>
      </c>
      <c r="D154" s="200" t="s">
        <v>153</v>
      </c>
      <c r="E154" s="201" t="s">
        <v>1264</v>
      </c>
      <c r="F154" s="202" t="s">
        <v>1265</v>
      </c>
      <c r="G154" s="203" t="s">
        <v>312</v>
      </c>
      <c r="H154" s="204">
        <v>4.4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73</v>
      </c>
      <c r="D155" s="200" t="s">
        <v>153</v>
      </c>
      <c r="E155" s="201" t="s">
        <v>326</v>
      </c>
      <c r="F155" s="202" t="s">
        <v>1266</v>
      </c>
      <c r="G155" s="203" t="s">
        <v>1</v>
      </c>
      <c r="H155" s="204">
        <v>4.4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16.5" customHeight="1">
      <c r="A156" s="32"/>
      <c r="B156" s="33"/>
      <c r="C156" s="200" t="s">
        <v>193</v>
      </c>
      <c r="D156" s="200" t="s">
        <v>153</v>
      </c>
      <c r="E156" s="201" t="s">
        <v>1267</v>
      </c>
      <c r="F156" s="202" t="s">
        <v>1268</v>
      </c>
      <c r="G156" s="203" t="s">
        <v>312</v>
      </c>
      <c r="H156" s="204">
        <v>4.4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16.5" customHeight="1">
      <c r="A157" s="32"/>
      <c r="B157" s="33"/>
      <c r="C157" s="200" t="s">
        <v>73</v>
      </c>
      <c r="D157" s="200" t="s">
        <v>153</v>
      </c>
      <c r="E157" s="201" t="s">
        <v>326</v>
      </c>
      <c r="F157" s="202" t="s">
        <v>1266</v>
      </c>
      <c r="G157" s="203" t="s">
        <v>1</v>
      </c>
      <c r="H157" s="204">
        <v>4.4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16.5" customHeight="1">
      <c r="A158" s="32"/>
      <c r="B158" s="33"/>
      <c r="C158" s="200" t="s">
        <v>227</v>
      </c>
      <c r="D158" s="200" t="s">
        <v>153</v>
      </c>
      <c r="E158" s="201" t="s">
        <v>1269</v>
      </c>
      <c r="F158" s="202" t="s">
        <v>1270</v>
      </c>
      <c r="G158" s="203" t="s">
        <v>325</v>
      </c>
      <c r="H158" s="204">
        <v>0.033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16.5" customHeight="1">
      <c r="A159" s="32"/>
      <c r="B159" s="33"/>
      <c r="C159" s="200" t="s">
        <v>73</v>
      </c>
      <c r="D159" s="200" t="s">
        <v>153</v>
      </c>
      <c r="E159" s="201" t="s">
        <v>336</v>
      </c>
      <c r="F159" s="202" t="s">
        <v>1271</v>
      </c>
      <c r="G159" s="203" t="s">
        <v>1</v>
      </c>
      <c r="H159" s="204">
        <v>0.033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16.5" customHeight="1">
      <c r="A160" s="32"/>
      <c r="B160" s="33"/>
      <c r="C160" s="200" t="s">
        <v>73</v>
      </c>
      <c r="D160" s="200" t="s">
        <v>153</v>
      </c>
      <c r="E160" s="201" t="s">
        <v>161</v>
      </c>
      <c r="F160" s="202" t="s">
        <v>1272</v>
      </c>
      <c r="G160" s="203" t="s">
        <v>1</v>
      </c>
      <c r="H160" s="204">
        <v>0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24" customHeight="1">
      <c r="A161" s="32"/>
      <c r="B161" s="33"/>
      <c r="C161" s="200" t="s">
        <v>196</v>
      </c>
      <c r="D161" s="200" t="s">
        <v>153</v>
      </c>
      <c r="E161" s="201" t="s">
        <v>1273</v>
      </c>
      <c r="F161" s="202" t="s">
        <v>1274</v>
      </c>
      <c r="G161" s="203" t="s">
        <v>303</v>
      </c>
      <c r="H161" s="204">
        <v>0.6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16.5" customHeight="1">
      <c r="A162" s="32"/>
      <c r="B162" s="33"/>
      <c r="C162" s="200" t="s">
        <v>73</v>
      </c>
      <c r="D162" s="200" t="s">
        <v>153</v>
      </c>
      <c r="E162" s="201" t="s">
        <v>340</v>
      </c>
      <c r="F162" s="202" t="s">
        <v>1275</v>
      </c>
      <c r="G162" s="203" t="s">
        <v>1</v>
      </c>
      <c r="H162" s="204">
        <v>0.6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24" customHeight="1">
      <c r="A163" s="32"/>
      <c r="B163" s="33"/>
      <c r="C163" s="200" t="s">
        <v>234</v>
      </c>
      <c r="D163" s="200" t="s">
        <v>153</v>
      </c>
      <c r="E163" s="201" t="s">
        <v>1276</v>
      </c>
      <c r="F163" s="202" t="s">
        <v>1277</v>
      </c>
      <c r="G163" s="203" t="s">
        <v>303</v>
      </c>
      <c r="H163" s="204">
        <v>0.6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00" t="s">
        <v>73</v>
      </c>
      <c r="D164" s="200" t="s">
        <v>153</v>
      </c>
      <c r="E164" s="201" t="s">
        <v>340</v>
      </c>
      <c r="F164" s="202" t="s">
        <v>1275</v>
      </c>
      <c r="G164" s="203" t="s">
        <v>1</v>
      </c>
      <c r="H164" s="204">
        <v>0.6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16.5" customHeight="1">
      <c r="A165" s="32"/>
      <c r="B165" s="33"/>
      <c r="C165" s="200" t="s">
        <v>73</v>
      </c>
      <c r="D165" s="200" t="s">
        <v>153</v>
      </c>
      <c r="E165" s="201" t="s">
        <v>157</v>
      </c>
      <c r="F165" s="202" t="s">
        <v>1278</v>
      </c>
      <c r="G165" s="203" t="s">
        <v>1</v>
      </c>
      <c r="H165" s="204">
        <v>0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24" customHeight="1">
      <c r="A166" s="32"/>
      <c r="B166" s="33"/>
      <c r="C166" s="200" t="s">
        <v>199</v>
      </c>
      <c r="D166" s="200" t="s">
        <v>153</v>
      </c>
      <c r="E166" s="201" t="s">
        <v>1279</v>
      </c>
      <c r="F166" s="202" t="s">
        <v>1280</v>
      </c>
      <c r="G166" s="203" t="s">
        <v>312</v>
      </c>
      <c r="H166" s="204">
        <v>2.487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16.5" customHeight="1">
      <c r="A167" s="32"/>
      <c r="B167" s="33"/>
      <c r="C167" s="200" t="s">
        <v>73</v>
      </c>
      <c r="D167" s="200" t="s">
        <v>153</v>
      </c>
      <c r="E167" s="201" t="s">
        <v>277</v>
      </c>
      <c r="F167" s="202" t="s">
        <v>1209</v>
      </c>
      <c r="G167" s="203" t="s">
        <v>1</v>
      </c>
      <c r="H167" s="204">
        <v>2.487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24" customHeight="1">
      <c r="A168" s="32"/>
      <c r="B168" s="33"/>
      <c r="C168" s="200" t="s">
        <v>241</v>
      </c>
      <c r="D168" s="200" t="s">
        <v>153</v>
      </c>
      <c r="E168" s="201" t="s">
        <v>1281</v>
      </c>
      <c r="F168" s="202" t="s">
        <v>1282</v>
      </c>
      <c r="G168" s="203" t="s">
        <v>312</v>
      </c>
      <c r="H168" s="204">
        <v>2.487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16.5" customHeight="1">
      <c r="A169" s="32"/>
      <c r="B169" s="33"/>
      <c r="C169" s="200" t="s">
        <v>73</v>
      </c>
      <c r="D169" s="200" t="s">
        <v>153</v>
      </c>
      <c r="E169" s="201" t="s">
        <v>277</v>
      </c>
      <c r="F169" s="202" t="s">
        <v>1209</v>
      </c>
      <c r="G169" s="203" t="s">
        <v>1</v>
      </c>
      <c r="H169" s="204">
        <v>2.487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16.5" customHeight="1">
      <c r="A170" s="32"/>
      <c r="B170" s="33"/>
      <c r="C170" s="200" t="s">
        <v>73</v>
      </c>
      <c r="D170" s="200" t="s">
        <v>153</v>
      </c>
      <c r="E170" s="201" t="s">
        <v>182</v>
      </c>
      <c r="F170" s="202" t="s">
        <v>1283</v>
      </c>
      <c r="G170" s="203" t="s">
        <v>1</v>
      </c>
      <c r="H170" s="204">
        <v>0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24" customHeight="1">
      <c r="A171" s="32"/>
      <c r="B171" s="33"/>
      <c r="C171" s="200" t="s">
        <v>202</v>
      </c>
      <c r="D171" s="200" t="s">
        <v>153</v>
      </c>
      <c r="E171" s="201" t="s">
        <v>1284</v>
      </c>
      <c r="F171" s="202" t="s">
        <v>1285</v>
      </c>
      <c r="G171" s="203" t="s">
        <v>281</v>
      </c>
      <c r="H171" s="204">
        <v>16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00" t="s">
        <v>73</v>
      </c>
      <c r="D172" s="200" t="s">
        <v>153</v>
      </c>
      <c r="E172" s="201" t="s">
        <v>344</v>
      </c>
      <c r="F172" s="202" t="s">
        <v>1286</v>
      </c>
      <c r="G172" s="203" t="s">
        <v>1</v>
      </c>
      <c r="H172" s="204">
        <v>16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24" customHeight="1">
      <c r="A173" s="32"/>
      <c r="B173" s="33"/>
      <c r="C173" s="200" t="s">
        <v>249</v>
      </c>
      <c r="D173" s="200" t="s">
        <v>153</v>
      </c>
      <c r="E173" s="201" t="s">
        <v>1287</v>
      </c>
      <c r="F173" s="202" t="s">
        <v>1288</v>
      </c>
      <c r="G173" s="203" t="s">
        <v>281</v>
      </c>
      <c r="H173" s="204">
        <v>19.5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24" customHeight="1">
      <c r="A174" s="32"/>
      <c r="B174" s="33"/>
      <c r="C174" s="200" t="s">
        <v>204</v>
      </c>
      <c r="D174" s="200" t="s">
        <v>153</v>
      </c>
      <c r="E174" s="201" t="s">
        <v>1289</v>
      </c>
      <c r="F174" s="202" t="s">
        <v>1290</v>
      </c>
      <c r="G174" s="203" t="s">
        <v>281</v>
      </c>
      <c r="H174" s="204">
        <v>19.5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24" customHeight="1">
      <c r="A175" s="32"/>
      <c r="B175" s="33"/>
      <c r="C175" s="200" t="s">
        <v>256</v>
      </c>
      <c r="D175" s="200" t="s">
        <v>153</v>
      </c>
      <c r="E175" s="201" t="s">
        <v>1291</v>
      </c>
      <c r="F175" s="202" t="s">
        <v>1292</v>
      </c>
      <c r="G175" s="203" t="s">
        <v>312</v>
      </c>
      <c r="H175" s="204">
        <v>20.94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16.5" customHeight="1">
      <c r="A176" s="32"/>
      <c r="B176" s="33"/>
      <c r="C176" s="200" t="s">
        <v>73</v>
      </c>
      <c r="D176" s="200" t="s">
        <v>153</v>
      </c>
      <c r="E176" s="201" t="s">
        <v>359</v>
      </c>
      <c r="F176" s="202" t="s">
        <v>1293</v>
      </c>
      <c r="G176" s="203" t="s">
        <v>1</v>
      </c>
      <c r="H176" s="204">
        <v>20.94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24" customHeight="1">
      <c r="A177" s="32"/>
      <c r="B177" s="33"/>
      <c r="C177" s="200" t="s">
        <v>205</v>
      </c>
      <c r="D177" s="200" t="s">
        <v>153</v>
      </c>
      <c r="E177" s="201" t="s">
        <v>1294</v>
      </c>
      <c r="F177" s="202" t="s">
        <v>1295</v>
      </c>
      <c r="G177" s="203" t="s">
        <v>312</v>
      </c>
      <c r="H177" s="204">
        <v>20.94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16.5" customHeight="1">
      <c r="A178" s="32"/>
      <c r="B178" s="33"/>
      <c r="C178" s="200" t="s">
        <v>73</v>
      </c>
      <c r="D178" s="200" t="s">
        <v>153</v>
      </c>
      <c r="E178" s="201" t="s">
        <v>359</v>
      </c>
      <c r="F178" s="202" t="s">
        <v>1293</v>
      </c>
      <c r="G178" s="203" t="s">
        <v>1</v>
      </c>
      <c r="H178" s="204">
        <v>20.94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24" customHeight="1">
      <c r="A179" s="32"/>
      <c r="B179" s="33"/>
      <c r="C179" s="200" t="s">
        <v>264</v>
      </c>
      <c r="D179" s="200" t="s">
        <v>153</v>
      </c>
      <c r="E179" s="201" t="s">
        <v>1296</v>
      </c>
      <c r="F179" s="202" t="s">
        <v>1297</v>
      </c>
      <c r="G179" s="203" t="s">
        <v>312</v>
      </c>
      <c r="H179" s="204">
        <v>20.94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16.5" customHeight="1">
      <c r="A180" s="32"/>
      <c r="B180" s="33"/>
      <c r="C180" s="200" t="s">
        <v>73</v>
      </c>
      <c r="D180" s="200" t="s">
        <v>153</v>
      </c>
      <c r="E180" s="201" t="s">
        <v>359</v>
      </c>
      <c r="F180" s="202" t="s">
        <v>1293</v>
      </c>
      <c r="G180" s="203" t="s">
        <v>1</v>
      </c>
      <c r="H180" s="204">
        <v>20.94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24" customHeight="1">
      <c r="A181" s="32"/>
      <c r="B181" s="33"/>
      <c r="C181" s="200" t="s">
        <v>207</v>
      </c>
      <c r="D181" s="200" t="s">
        <v>153</v>
      </c>
      <c r="E181" s="201" t="s">
        <v>1298</v>
      </c>
      <c r="F181" s="202" t="s">
        <v>1299</v>
      </c>
      <c r="G181" s="203" t="s">
        <v>312</v>
      </c>
      <c r="H181" s="204">
        <v>20.94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16.5" customHeight="1">
      <c r="A182" s="32"/>
      <c r="B182" s="33"/>
      <c r="C182" s="200" t="s">
        <v>73</v>
      </c>
      <c r="D182" s="200" t="s">
        <v>153</v>
      </c>
      <c r="E182" s="201" t="s">
        <v>359</v>
      </c>
      <c r="F182" s="202" t="s">
        <v>1293</v>
      </c>
      <c r="G182" s="203" t="s">
        <v>1</v>
      </c>
      <c r="H182" s="204">
        <v>20.94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16.5" customHeight="1">
      <c r="A183" s="32"/>
      <c r="B183" s="33"/>
      <c r="C183" s="200" t="s">
        <v>506</v>
      </c>
      <c r="D183" s="200" t="s">
        <v>153</v>
      </c>
      <c r="E183" s="201" t="s">
        <v>1300</v>
      </c>
      <c r="F183" s="202" t="s">
        <v>1301</v>
      </c>
      <c r="G183" s="203" t="s">
        <v>312</v>
      </c>
      <c r="H183" s="204">
        <v>60.45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16.5" customHeight="1">
      <c r="A184" s="32"/>
      <c r="B184" s="33"/>
      <c r="C184" s="200" t="s">
        <v>73</v>
      </c>
      <c r="D184" s="200" t="s">
        <v>153</v>
      </c>
      <c r="E184" s="201" t="s">
        <v>372</v>
      </c>
      <c r="F184" s="202" t="s">
        <v>1302</v>
      </c>
      <c r="G184" s="203" t="s">
        <v>1</v>
      </c>
      <c r="H184" s="204">
        <v>60.45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24" customHeight="1">
      <c r="A185" s="32"/>
      <c r="B185" s="33"/>
      <c r="C185" s="200" t="s">
        <v>208</v>
      </c>
      <c r="D185" s="200" t="s">
        <v>153</v>
      </c>
      <c r="E185" s="201" t="s">
        <v>1303</v>
      </c>
      <c r="F185" s="202" t="s">
        <v>1304</v>
      </c>
      <c r="G185" s="203" t="s">
        <v>312</v>
      </c>
      <c r="H185" s="204">
        <v>60.45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16.5" customHeight="1">
      <c r="A186" s="32"/>
      <c r="B186" s="33"/>
      <c r="C186" s="200" t="s">
        <v>73</v>
      </c>
      <c r="D186" s="200" t="s">
        <v>153</v>
      </c>
      <c r="E186" s="201" t="s">
        <v>372</v>
      </c>
      <c r="F186" s="202" t="s">
        <v>1302</v>
      </c>
      <c r="G186" s="203" t="s">
        <v>1</v>
      </c>
      <c r="H186" s="204">
        <v>60.45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24" customHeight="1">
      <c r="A187" s="32"/>
      <c r="B187" s="33"/>
      <c r="C187" s="200" t="s">
        <v>514</v>
      </c>
      <c r="D187" s="200" t="s">
        <v>153</v>
      </c>
      <c r="E187" s="201" t="s">
        <v>1305</v>
      </c>
      <c r="F187" s="202" t="s">
        <v>1306</v>
      </c>
      <c r="G187" s="203" t="s">
        <v>312</v>
      </c>
      <c r="H187" s="204">
        <v>60.45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16.5" customHeight="1">
      <c r="A188" s="32"/>
      <c r="B188" s="33"/>
      <c r="C188" s="200" t="s">
        <v>73</v>
      </c>
      <c r="D188" s="200" t="s">
        <v>153</v>
      </c>
      <c r="E188" s="201" t="s">
        <v>372</v>
      </c>
      <c r="F188" s="202" t="s">
        <v>1302</v>
      </c>
      <c r="G188" s="203" t="s">
        <v>1</v>
      </c>
      <c r="H188" s="204">
        <v>60.45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24" customHeight="1">
      <c r="A189" s="32"/>
      <c r="B189" s="33"/>
      <c r="C189" s="200" t="s">
        <v>209</v>
      </c>
      <c r="D189" s="200" t="s">
        <v>153</v>
      </c>
      <c r="E189" s="201" t="s">
        <v>1307</v>
      </c>
      <c r="F189" s="202" t="s">
        <v>1308</v>
      </c>
      <c r="G189" s="203" t="s">
        <v>312</v>
      </c>
      <c r="H189" s="204">
        <v>60.45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16.5" customHeight="1">
      <c r="A190" s="32"/>
      <c r="B190" s="33"/>
      <c r="C190" s="200" t="s">
        <v>73</v>
      </c>
      <c r="D190" s="200" t="s">
        <v>153</v>
      </c>
      <c r="E190" s="201" t="s">
        <v>372</v>
      </c>
      <c r="F190" s="202" t="s">
        <v>1302</v>
      </c>
      <c r="G190" s="203" t="s">
        <v>1</v>
      </c>
      <c r="H190" s="204">
        <v>60.45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24" customHeight="1">
      <c r="A191" s="32"/>
      <c r="B191" s="33"/>
      <c r="C191" s="200" t="s">
        <v>523</v>
      </c>
      <c r="D191" s="200" t="s">
        <v>153</v>
      </c>
      <c r="E191" s="201" t="s">
        <v>1309</v>
      </c>
      <c r="F191" s="202" t="s">
        <v>1310</v>
      </c>
      <c r="G191" s="203" t="s">
        <v>312</v>
      </c>
      <c r="H191" s="204">
        <v>60.45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16.5" customHeight="1">
      <c r="A192" s="32"/>
      <c r="B192" s="33"/>
      <c r="C192" s="200" t="s">
        <v>73</v>
      </c>
      <c r="D192" s="200" t="s">
        <v>153</v>
      </c>
      <c r="E192" s="201" t="s">
        <v>372</v>
      </c>
      <c r="F192" s="202" t="s">
        <v>1302</v>
      </c>
      <c r="G192" s="203" t="s">
        <v>1</v>
      </c>
      <c r="H192" s="204">
        <v>60.45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24" customHeight="1">
      <c r="A193" s="32"/>
      <c r="B193" s="33"/>
      <c r="C193" s="200" t="s">
        <v>212</v>
      </c>
      <c r="D193" s="200" t="s">
        <v>153</v>
      </c>
      <c r="E193" s="201" t="s">
        <v>1311</v>
      </c>
      <c r="F193" s="202" t="s">
        <v>1312</v>
      </c>
      <c r="G193" s="203" t="s">
        <v>312</v>
      </c>
      <c r="H193" s="204">
        <v>60.45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16.5" customHeight="1">
      <c r="A194" s="32"/>
      <c r="B194" s="33"/>
      <c r="C194" s="200" t="s">
        <v>73</v>
      </c>
      <c r="D194" s="200" t="s">
        <v>153</v>
      </c>
      <c r="E194" s="201" t="s">
        <v>372</v>
      </c>
      <c r="F194" s="202" t="s">
        <v>1302</v>
      </c>
      <c r="G194" s="203" t="s">
        <v>1</v>
      </c>
      <c r="H194" s="204">
        <v>60.45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24" customHeight="1">
      <c r="A195" s="32"/>
      <c r="B195" s="33"/>
      <c r="C195" s="200" t="s">
        <v>530</v>
      </c>
      <c r="D195" s="200" t="s">
        <v>153</v>
      </c>
      <c r="E195" s="201" t="s">
        <v>1313</v>
      </c>
      <c r="F195" s="202" t="s">
        <v>1314</v>
      </c>
      <c r="G195" s="203" t="s">
        <v>312</v>
      </c>
      <c r="H195" s="204">
        <v>60.45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16.5" customHeight="1">
      <c r="A196" s="32"/>
      <c r="B196" s="33"/>
      <c r="C196" s="200" t="s">
        <v>73</v>
      </c>
      <c r="D196" s="200" t="s">
        <v>153</v>
      </c>
      <c r="E196" s="201" t="s">
        <v>372</v>
      </c>
      <c r="F196" s="202" t="s">
        <v>1302</v>
      </c>
      <c r="G196" s="203" t="s">
        <v>1</v>
      </c>
      <c r="H196" s="204">
        <v>60.45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24" customHeight="1">
      <c r="A197" s="32"/>
      <c r="B197" s="33"/>
      <c r="C197" s="200" t="s">
        <v>216</v>
      </c>
      <c r="D197" s="200" t="s">
        <v>153</v>
      </c>
      <c r="E197" s="201" t="s">
        <v>1315</v>
      </c>
      <c r="F197" s="202" t="s">
        <v>1316</v>
      </c>
      <c r="G197" s="203" t="s">
        <v>303</v>
      </c>
      <c r="H197" s="204">
        <v>2.6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16.5" customHeight="1">
      <c r="A198" s="32"/>
      <c r="B198" s="33"/>
      <c r="C198" s="200" t="s">
        <v>73</v>
      </c>
      <c r="D198" s="200" t="s">
        <v>153</v>
      </c>
      <c r="E198" s="201" t="s">
        <v>378</v>
      </c>
      <c r="F198" s="202" t="s">
        <v>1317</v>
      </c>
      <c r="G198" s="203" t="s">
        <v>1</v>
      </c>
      <c r="H198" s="204">
        <v>2.6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24" customHeight="1">
      <c r="A199" s="32"/>
      <c r="B199" s="33"/>
      <c r="C199" s="200" t="s">
        <v>539</v>
      </c>
      <c r="D199" s="200" t="s">
        <v>153</v>
      </c>
      <c r="E199" s="201" t="s">
        <v>1318</v>
      </c>
      <c r="F199" s="202" t="s">
        <v>1319</v>
      </c>
      <c r="G199" s="203" t="s">
        <v>303</v>
      </c>
      <c r="H199" s="204">
        <v>2.6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16.5" customHeight="1">
      <c r="A200" s="32"/>
      <c r="B200" s="33"/>
      <c r="C200" s="200" t="s">
        <v>73</v>
      </c>
      <c r="D200" s="200" t="s">
        <v>153</v>
      </c>
      <c r="E200" s="201" t="s">
        <v>378</v>
      </c>
      <c r="F200" s="202" t="s">
        <v>1317</v>
      </c>
      <c r="G200" s="203" t="s">
        <v>1</v>
      </c>
      <c r="H200" s="204">
        <v>2.6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16.5" customHeight="1">
      <c r="A201" s="32"/>
      <c r="B201" s="33"/>
      <c r="C201" s="200" t="s">
        <v>219</v>
      </c>
      <c r="D201" s="200" t="s">
        <v>153</v>
      </c>
      <c r="E201" s="201" t="s">
        <v>1320</v>
      </c>
      <c r="F201" s="202" t="s">
        <v>1321</v>
      </c>
      <c r="G201" s="203" t="s">
        <v>325</v>
      </c>
      <c r="H201" s="204">
        <v>1.3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16.5" customHeight="1">
      <c r="A202" s="32"/>
      <c r="B202" s="33"/>
      <c r="C202" s="200" t="s">
        <v>73</v>
      </c>
      <c r="D202" s="200" t="s">
        <v>153</v>
      </c>
      <c r="E202" s="201" t="s">
        <v>393</v>
      </c>
      <c r="F202" s="202" t="s">
        <v>1322</v>
      </c>
      <c r="G202" s="203" t="s">
        <v>1</v>
      </c>
      <c r="H202" s="204">
        <v>1.3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24" customHeight="1">
      <c r="A203" s="32"/>
      <c r="B203" s="33"/>
      <c r="C203" s="200" t="s">
        <v>550</v>
      </c>
      <c r="D203" s="200" t="s">
        <v>153</v>
      </c>
      <c r="E203" s="201" t="s">
        <v>1323</v>
      </c>
      <c r="F203" s="202" t="s">
        <v>1324</v>
      </c>
      <c r="G203" s="203" t="s">
        <v>312</v>
      </c>
      <c r="H203" s="204">
        <v>60.45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16.5" customHeight="1">
      <c r="A204" s="32"/>
      <c r="B204" s="33"/>
      <c r="C204" s="200" t="s">
        <v>73</v>
      </c>
      <c r="D204" s="200" t="s">
        <v>153</v>
      </c>
      <c r="E204" s="201" t="s">
        <v>372</v>
      </c>
      <c r="F204" s="202" t="s">
        <v>1302</v>
      </c>
      <c r="G204" s="203" t="s">
        <v>1</v>
      </c>
      <c r="H204" s="204">
        <v>60.45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24" customHeight="1">
      <c r="A205" s="32"/>
      <c r="B205" s="33"/>
      <c r="C205" s="200" t="s">
        <v>223</v>
      </c>
      <c r="D205" s="200" t="s">
        <v>153</v>
      </c>
      <c r="E205" s="201" t="s">
        <v>1325</v>
      </c>
      <c r="F205" s="202" t="s">
        <v>1326</v>
      </c>
      <c r="G205" s="203" t="s">
        <v>312</v>
      </c>
      <c r="H205" s="204">
        <v>60.45</v>
      </c>
      <c r="I205" s="205"/>
      <c r="J205" s="206">
        <f>ROUND(I205*H205,2)</f>
        <v>0</v>
      </c>
      <c r="K205" s="207"/>
      <c r="L205" s="38"/>
      <c r="M205" s="208" t="s">
        <v>1</v>
      </c>
      <c r="N205" s="209" t="s">
        <v>38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65" s="2" customFormat="1" ht="16.5" customHeight="1">
      <c r="A206" s="32"/>
      <c r="B206" s="33"/>
      <c r="C206" s="200" t="s">
        <v>73</v>
      </c>
      <c r="D206" s="200" t="s">
        <v>153</v>
      </c>
      <c r="E206" s="201" t="s">
        <v>372</v>
      </c>
      <c r="F206" s="202" t="s">
        <v>1302</v>
      </c>
      <c r="G206" s="203" t="s">
        <v>1</v>
      </c>
      <c r="H206" s="204">
        <v>60.45</v>
      </c>
      <c r="I206" s="205"/>
      <c r="J206" s="206">
        <f>ROUND(I206*H206,2)</f>
        <v>0</v>
      </c>
      <c r="K206" s="207"/>
      <c r="L206" s="38"/>
      <c r="M206" s="208" t="s">
        <v>1</v>
      </c>
      <c r="N206" s="209" t="s">
        <v>38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157</v>
      </c>
      <c r="AT206" s="212" t="s">
        <v>153</v>
      </c>
      <c r="AU206" s="212" t="s">
        <v>73</v>
      </c>
      <c r="AY206" s="11" t="s">
        <v>158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1" t="s">
        <v>81</v>
      </c>
      <c r="BK206" s="213">
        <f>ROUND(I206*H206,2)</f>
        <v>0</v>
      </c>
      <c r="BL206" s="11" t="s">
        <v>157</v>
      </c>
      <c r="BM206" s="212" t="s">
        <v>565</v>
      </c>
    </row>
    <row r="207" spans="1:65" s="2" customFormat="1" ht="24" customHeight="1">
      <c r="A207" s="32"/>
      <c r="B207" s="33"/>
      <c r="C207" s="200" t="s">
        <v>557</v>
      </c>
      <c r="D207" s="200" t="s">
        <v>153</v>
      </c>
      <c r="E207" s="201" t="s">
        <v>1327</v>
      </c>
      <c r="F207" s="202" t="s">
        <v>1328</v>
      </c>
      <c r="G207" s="203" t="s">
        <v>312</v>
      </c>
      <c r="H207" s="204">
        <v>60.45</v>
      </c>
      <c r="I207" s="205"/>
      <c r="J207" s="206">
        <f>ROUND(I207*H207,2)</f>
        <v>0</v>
      </c>
      <c r="K207" s="207"/>
      <c r="L207" s="38"/>
      <c r="M207" s="208" t="s">
        <v>1</v>
      </c>
      <c r="N207" s="209" t="s">
        <v>38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157</v>
      </c>
      <c r="AT207" s="212" t="s">
        <v>153</v>
      </c>
      <c r="AU207" s="212" t="s">
        <v>73</v>
      </c>
      <c r="AY207" s="11" t="s">
        <v>158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81</v>
      </c>
      <c r="BK207" s="213">
        <f>ROUND(I207*H207,2)</f>
        <v>0</v>
      </c>
      <c r="BL207" s="11" t="s">
        <v>157</v>
      </c>
      <c r="BM207" s="212" t="s">
        <v>566</v>
      </c>
    </row>
    <row r="208" spans="1:65" s="2" customFormat="1" ht="16.5" customHeight="1">
      <c r="A208" s="32"/>
      <c r="B208" s="33"/>
      <c r="C208" s="200" t="s">
        <v>73</v>
      </c>
      <c r="D208" s="200" t="s">
        <v>153</v>
      </c>
      <c r="E208" s="201" t="s">
        <v>372</v>
      </c>
      <c r="F208" s="202" t="s">
        <v>1302</v>
      </c>
      <c r="G208" s="203" t="s">
        <v>1</v>
      </c>
      <c r="H208" s="204">
        <v>60.45</v>
      </c>
      <c r="I208" s="205"/>
      <c r="J208" s="206">
        <f>ROUND(I208*H208,2)</f>
        <v>0</v>
      </c>
      <c r="K208" s="207"/>
      <c r="L208" s="38"/>
      <c r="M208" s="208" t="s">
        <v>1</v>
      </c>
      <c r="N208" s="209" t="s">
        <v>38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157</v>
      </c>
      <c r="AT208" s="212" t="s">
        <v>153</v>
      </c>
      <c r="AU208" s="212" t="s">
        <v>73</v>
      </c>
      <c r="AY208" s="11" t="s">
        <v>158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1" t="s">
        <v>81</v>
      </c>
      <c r="BK208" s="213">
        <f>ROUND(I208*H208,2)</f>
        <v>0</v>
      </c>
      <c r="BL208" s="11" t="s">
        <v>157</v>
      </c>
      <c r="BM208" s="212" t="s">
        <v>569</v>
      </c>
    </row>
    <row r="209" spans="1:65" s="2" customFormat="1" ht="24" customHeight="1">
      <c r="A209" s="32"/>
      <c r="B209" s="33"/>
      <c r="C209" s="200" t="s">
        <v>226</v>
      </c>
      <c r="D209" s="200" t="s">
        <v>153</v>
      </c>
      <c r="E209" s="201" t="s">
        <v>1329</v>
      </c>
      <c r="F209" s="202" t="s">
        <v>1330</v>
      </c>
      <c r="G209" s="203" t="s">
        <v>312</v>
      </c>
      <c r="H209" s="204">
        <v>10.47</v>
      </c>
      <c r="I209" s="205"/>
      <c r="J209" s="206">
        <f>ROUND(I209*H209,2)</f>
        <v>0</v>
      </c>
      <c r="K209" s="207"/>
      <c r="L209" s="38"/>
      <c r="M209" s="208" t="s">
        <v>1</v>
      </c>
      <c r="N209" s="209" t="s">
        <v>38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2" t="s">
        <v>157</v>
      </c>
      <c r="AT209" s="212" t="s">
        <v>153</v>
      </c>
      <c r="AU209" s="212" t="s">
        <v>73</v>
      </c>
      <c r="AY209" s="11" t="s">
        <v>158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81</v>
      </c>
      <c r="BK209" s="213">
        <f>ROUND(I209*H209,2)</f>
        <v>0</v>
      </c>
      <c r="BL209" s="11" t="s">
        <v>157</v>
      </c>
      <c r="BM209" s="212" t="s">
        <v>571</v>
      </c>
    </row>
    <row r="210" spans="1:65" s="2" customFormat="1" ht="16.5" customHeight="1">
      <c r="A210" s="32"/>
      <c r="B210" s="33"/>
      <c r="C210" s="200" t="s">
        <v>73</v>
      </c>
      <c r="D210" s="200" t="s">
        <v>153</v>
      </c>
      <c r="E210" s="201" t="s">
        <v>411</v>
      </c>
      <c r="F210" s="202" t="s">
        <v>1331</v>
      </c>
      <c r="G210" s="203" t="s">
        <v>1</v>
      </c>
      <c r="H210" s="204">
        <v>10.47</v>
      </c>
      <c r="I210" s="205"/>
      <c r="J210" s="206">
        <f>ROUND(I210*H210,2)</f>
        <v>0</v>
      </c>
      <c r="K210" s="207"/>
      <c r="L210" s="38"/>
      <c r="M210" s="208" t="s">
        <v>1</v>
      </c>
      <c r="N210" s="209" t="s">
        <v>38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157</v>
      </c>
      <c r="AT210" s="212" t="s">
        <v>153</v>
      </c>
      <c r="AU210" s="212" t="s">
        <v>73</v>
      </c>
      <c r="AY210" s="11" t="s">
        <v>158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1" t="s">
        <v>81</v>
      </c>
      <c r="BK210" s="213">
        <f>ROUND(I210*H210,2)</f>
        <v>0</v>
      </c>
      <c r="BL210" s="11" t="s">
        <v>157</v>
      </c>
      <c r="BM210" s="212" t="s">
        <v>572</v>
      </c>
    </row>
    <row r="211" spans="1:65" s="2" customFormat="1" ht="24" customHeight="1">
      <c r="A211" s="32"/>
      <c r="B211" s="33"/>
      <c r="C211" s="200" t="s">
        <v>564</v>
      </c>
      <c r="D211" s="200" t="s">
        <v>153</v>
      </c>
      <c r="E211" s="201" t="s">
        <v>1332</v>
      </c>
      <c r="F211" s="202" t="s">
        <v>1333</v>
      </c>
      <c r="G211" s="203" t="s">
        <v>312</v>
      </c>
      <c r="H211" s="204">
        <v>10.47</v>
      </c>
      <c r="I211" s="205"/>
      <c r="J211" s="206">
        <f>ROUND(I211*H211,2)</f>
        <v>0</v>
      </c>
      <c r="K211" s="207"/>
      <c r="L211" s="38"/>
      <c r="M211" s="208" t="s">
        <v>1</v>
      </c>
      <c r="N211" s="209" t="s">
        <v>38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157</v>
      </c>
      <c r="AT211" s="212" t="s">
        <v>153</v>
      </c>
      <c r="AU211" s="212" t="s">
        <v>73</v>
      </c>
      <c r="AY211" s="11" t="s">
        <v>158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81</v>
      </c>
      <c r="BK211" s="213">
        <f>ROUND(I211*H211,2)</f>
        <v>0</v>
      </c>
      <c r="BL211" s="11" t="s">
        <v>157</v>
      </c>
      <c r="BM211" s="212" t="s">
        <v>574</v>
      </c>
    </row>
    <row r="212" spans="1:65" s="2" customFormat="1" ht="16.5" customHeight="1">
      <c r="A212" s="32"/>
      <c r="B212" s="33"/>
      <c r="C212" s="200" t="s">
        <v>73</v>
      </c>
      <c r="D212" s="200" t="s">
        <v>153</v>
      </c>
      <c r="E212" s="201" t="s">
        <v>411</v>
      </c>
      <c r="F212" s="202" t="s">
        <v>1331</v>
      </c>
      <c r="G212" s="203" t="s">
        <v>1</v>
      </c>
      <c r="H212" s="204">
        <v>10.47</v>
      </c>
      <c r="I212" s="205"/>
      <c r="J212" s="206">
        <f>ROUND(I212*H212,2)</f>
        <v>0</v>
      </c>
      <c r="K212" s="207"/>
      <c r="L212" s="38"/>
      <c r="M212" s="208" t="s">
        <v>1</v>
      </c>
      <c r="N212" s="209" t="s">
        <v>38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157</v>
      </c>
      <c r="AT212" s="212" t="s">
        <v>153</v>
      </c>
      <c r="AU212" s="212" t="s">
        <v>73</v>
      </c>
      <c r="AY212" s="11" t="s">
        <v>158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1" t="s">
        <v>81</v>
      </c>
      <c r="BK212" s="213">
        <f>ROUND(I212*H212,2)</f>
        <v>0</v>
      </c>
      <c r="BL212" s="11" t="s">
        <v>157</v>
      </c>
      <c r="BM212" s="212" t="s">
        <v>575</v>
      </c>
    </row>
    <row r="213" spans="1:65" s="2" customFormat="1" ht="24" customHeight="1">
      <c r="A213" s="32"/>
      <c r="B213" s="33"/>
      <c r="C213" s="200" t="s">
        <v>230</v>
      </c>
      <c r="D213" s="200" t="s">
        <v>153</v>
      </c>
      <c r="E213" s="201" t="s">
        <v>1334</v>
      </c>
      <c r="F213" s="202" t="s">
        <v>1335</v>
      </c>
      <c r="G213" s="203" t="s">
        <v>312</v>
      </c>
      <c r="H213" s="204">
        <v>10.47</v>
      </c>
      <c r="I213" s="205"/>
      <c r="J213" s="206">
        <f>ROUND(I213*H213,2)</f>
        <v>0</v>
      </c>
      <c r="K213" s="207"/>
      <c r="L213" s="38"/>
      <c r="M213" s="208" t="s">
        <v>1</v>
      </c>
      <c r="N213" s="209" t="s">
        <v>38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157</v>
      </c>
      <c r="AT213" s="212" t="s">
        <v>153</v>
      </c>
      <c r="AU213" s="212" t="s">
        <v>73</v>
      </c>
      <c r="AY213" s="11" t="s">
        <v>158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81</v>
      </c>
      <c r="BK213" s="213">
        <f>ROUND(I213*H213,2)</f>
        <v>0</v>
      </c>
      <c r="BL213" s="11" t="s">
        <v>157</v>
      </c>
      <c r="BM213" s="212" t="s">
        <v>577</v>
      </c>
    </row>
    <row r="214" spans="1:65" s="2" customFormat="1" ht="16.5" customHeight="1">
      <c r="A214" s="32"/>
      <c r="B214" s="33"/>
      <c r="C214" s="200" t="s">
        <v>73</v>
      </c>
      <c r="D214" s="200" t="s">
        <v>153</v>
      </c>
      <c r="E214" s="201" t="s">
        <v>411</v>
      </c>
      <c r="F214" s="202" t="s">
        <v>1331</v>
      </c>
      <c r="G214" s="203" t="s">
        <v>1</v>
      </c>
      <c r="H214" s="204">
        <v>10.47</v>
      </c>
      <c r="I214" s="205"/>
      <c r="J214" s="206">
        <f>ROUND(I214*H214,2)</f>
        <v>0</v>
      </c>
      <c r="K214" s="207"/>
      <c r="L214" s="38"/>
      <c r="M214" s="208" t="s">
        <v>1</v>
      </c>
      <c r="N214" s="209" t="s">
        <v>38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2" t="s">
        <v>157</v>
      </c>
      <c r="AT214" s="212" t="s">
        <v>153</v>
      </c>
      <c r="AU214" s="212" t="s">
        <v>73</v>
      </c>
      <c r="AY214" s="11" t="s">
        <v>158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1" t="s">
        <v>81</v>
      </c>
      <c r="BK214" s="213">
        <f>ROUND(I214*H214,2)</f>
        <v>0</v>
      </c>
      <c r="BL214" s="11" t="s">
        <v>157</v>
      </c>
      <c r="BM214" s="212" t="s">
        <v>578</v>
      </c>
    </row>
    <row r="215" spans="1:65" s="2" customFormat="1" ht="16.5" customHeight="1">
      <c r="A215" s="32"/>
      <c r="B215" s="33"/>
      <c r="C215" s="200" t="s">
        <v>570</v>
      </c>
      <c r="D215" s="200" t="s">
        <v>153</v>
      </c>
      <c r="E215" s="201" t="s">
        <v>1336</v>
      </c>
      <c r="F215" s="202" t="s">
        <v>1337</v>
      </c>
      <c r="G215" s="203" t="s">
        <v>312</v>
      </c>
      <c r="H215" s="204">
        <v>20.94</v>
      </c>
      <c r="I215" s="205"/>
      <c r="J215" s="206">
        <f>ROUND(I215*H215,2)</f>
        <v>0</v>
      </c>
      <c r="K215" s="207"/>
      <c r="L215" s="38"/>
      <c r="M215" s="208" t="s">
        <v>1</v>
      </c>
      <c r="N215" s="209" t="s">
        <v>38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157</v>
      </c>
      <c r="AT215" s="212" t="s">
        <v>153</v>
      </c>
      <c r="AU215" s="212" t="s">
        <v>73</v>
      </c>
      <c r="AY215" s="11" t="s">
        <v>158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81</v>
      </c>
      <c r="BK215" s="213">
        <f>ROUND(I215*H215,2)</f>
        <v>0</v>
      </c>
      <c r="BL215" s="11" t="s">
        <v>157</v>
      </c>
      <c r="BM215" s="212" t="s">
        <v>579</v>
      </c>
    </row>
    <row r="216" spans="1:65" s="2" customFormat="1" ht="16.5" customHeight="1">
      <c r="A216" s="32"/>
      <c r="B216" s="33"/>
      <c r="C216" s="200" t="s">
        <v>73</v>
      </c>
      <c r="D216" s="200" t="s">
        <v>153</v>
      </c>
      <c r="E216" s="201" t="s">
        <v>359</v>
      </c>
      <c r="F216" s="202" t="s">
        <v>1293</v>
      </c>
      <c r="G216" s="203" t="s">
        <v>1</v>
      </c>
      <c r="H216" s="204">
        <v>20.94</v>
      </c>
      <c r="I216" s="205"/>
      <c r="J216" s="206">
        <f>ROUND(I216*H216,2)</f>
        <v>0</v>
      </c>
      <c r="K216" s="207"/>
      <c r="L216" s="38"/>
      <c r="M216" s="208" t="s">
        <v>1</v>
      </c>
      <c r="N216" s="209" t="s">
        <v>38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157</v>
      </c>
      <c r="AT216" s="212" t="s">
        <v>153</v>
      </c>
      <c r="AU216" s="212" t="s">
        <v>73</v>
      </c>
      <c r="AY216" s="11" t="s">
        <v>158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1" t="s">
        <v>81</v>
      </c>
      <c r="BK216" s="213">
        <f>ROUND(I216*H216,2)</f>
        <v>0</v>
      </c>
      <c r="BL216" s="11" t="s">
        <v>157</v>
      </c>
      <c r="BM216" s="212" t="s">
        <v>580</v>
      </c>
    </row>
    <row r="217" spans="1:65" s="2" customFormat="1" ht="24" customHeight="1">
      <c r="A217" s="32"/>
      <c r="B217" s="33"/>
      <c r="C217" s="200" t="s">
        <v>233</v>
      </c>
      <c r="D217" s="200" t="s">
        <v>153</v>
      </c>
      <c r="E217" s="201" t="s">
        <v>1338</v>
      </c>
      <c r="F217" s="202" t="s">
        <v>1339</v>
      </c>
      <c r="G217" s="203" t="s">
        <v>312</v>
      </c>
      <c r="H217" s="204">
        <v>20.94</v>
      </c>
      <c r="I217" s="205"/>
      <c r="J217" s="206">
        <f>ROUND(I217*H217,2)</f>
        <v>0</v>
      </c>
      <c r="K217" s="207"/>
      <c r="L217" s="38"/>
      <c r="M217" s="208" t="s">
        <v>1</v>
      </c>
      <c r="N217" s="209" t="s">
        <v>38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157</v>
      </c>
      <c r="AT217" s="212" t="s">
        <v>153</v>
      </c>
      <c r="AU217" s="212" t="s">
        <v>73</v>
      </c>
      <c r="AY217" s="11" t="s">
        <v>158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81</v>
      </c>
      <c r="BK217" s="213">
        <f>ROUND(I217*H217,2)</f>
        <v>0</v>
      </c>
      <c r="BL217" s="11" t="s">
        <v>157</v>
      </c>
      <c r="BM217" s="212" t="s">
        <v>582</v>
      </c>
    </row>
    <row r="218" spans="1:65" s="2" customFormat="1" ht="16.5" customHeight="1">
      <c r="A218" s="32"/>
      <c r="B218" s="33"/>
      <c r="C218" s="200" t="s">
        <v>73</v>
      </c>
      <c r="D218" s="200" t="s">
        <v>153</v>
      </c>
      <c r="E218" s="201" t="s">
        <v>359</v>
      </c>
      <c r="F218" s="202" t="s">
        <v>1293</v>
      </c>
      <c r="G218" s="203" t="s">
        <v>1</v>
      </c>
      <c r="H218" s="204">
        <v>20.94</v>
      </c>
      <c r="I218" s="205"/>
      <c r="J218" s="206">
        <f>ROUND(I218*H218,2)</f>
        <v>0</v>
      </c>
      <c r="K218" s="207"/>
      <c r="L218" s="38"/>
      <c r="M218" s="208" t="s">
        <v>1</v>
      </c>
      <c r="N218" s="209" t="s">
        <v>38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157</v>
      </c>
      <c r="AT218" s="212" t="s">
        <v>153</v>
      </c>
      <c r="AU218" s="212" t="s">
        <v>73</v>
      </c>
      <c r="AY218" s="11" t="s">
        <v>158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" t="s">
        <v>81</v>
      </c>
      <c r="BK218" s="213">
        <f>ROUND(I218*H218,2)</f>
        <v>0</v>
      </c>
      <c r="BL218" s="11" t="s">
        <v>157</v>
      </c>
      <c r="BM218" s="212" t="s">
        <v>583</v>
      </c>
    </row>
    <row r="219" spans="1:65" s="2" customFormat="1" ht="24" customHeight="1">
      <c r="A219" s="32"/>
      <c r="B219" s="33"/>
      <c r="C219" s="200" t="s">
        <v>573</v>
      </c>
      <c r="D219" s="200" t="s">
        <v>153</v>
      </c>
      <c r="E219" s="201" t="s">
        <v>1340</v>
      </c>
      <c r="F219" s="202" t="s">
        <v>1341</v>
      </c>
      <c r="G219" s="203" t="s">
        <v>312</v>
      </c>
      <c r="H219" s="204">
        <v>20.94</v>
      </c>
      <c r="I219" s="205"/>
      <c r="J219" s="206">
        <f>ROUND(I219*H219,2)</f>
        <v>0</v>
      </c>
      <c r="K219" s="207"/>
      <c r="L219" s="38"/>
      <c r="M219" s="208" t="s">
        <v>1</v>
      </c>
      <c r="N219" s="209" t="s">
        <v>38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157</v>
      </c>
      <c r="AT219" s="212" t="s">
        <v>153</v>
      </c>
      <c r="AU219" s="212" t="s">
        <v>73</v>
      </c>
      <c r="AY219" s="11" t="s">
        <v>158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81</v>
      </c>
      <c r="BK219" s="213">
        <f>ROUND(I219*H219,2)</f>
        <v>0</v>
      </c>
      <c r="BL219" s="11" t="s">
        <v>157</v>
      </c>
      <c r="BM219" s="212" t="s">
        <v>584</v>
      </c>
    </row>
    <row r="220" spans="1:65" s="2" customFormat="1" ht="16.5" customHeight="1">
      <c r="A220" s="32"/>
      <c r="B220" s="33"/>
      <c r="C220" s="200" t="s">
        <v>73</v>
      </c>
      <c r="D220" s="200" t="s">
        <v>153</v>
      </c>
      <c r="E220" s="201" t="s">
        <v>359</v>
      </c>
      <c r="F220" s="202" t="s">
        <v>1293</v>
      </c>
      <c r="G220" s="203" t="s">
        <v>1</v>
      </c>
      <c r="H220" s="204">
        <v>20.94</v>
      </c>
      <c r="I220" s="205"/>
      <c r="J220" s="206">
        <f>ROUND(I220*H220,2)</f>
        <v>0</v>
      </c>
      <c r="K220" s="207"/>
      <c r="L220" s="38"/>
      <c r="M220" s="208" t="s">
        <v>1</v>
      </c>
      <c r="N220" s="209" t="s">
        <v>38</v>
      </c>
      <c r="O220" s="8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157</v>
      </c>
      <c r="AT220" s="212" t="s">
        <v>153</v>
      </c>
      <c r="AU220" s="212" t="s">
        <v>73</v>
      </c>
      <c r="AY220" s="11" t="s">
        <v>158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1" t="s">
        <v>81</v>
      </c>
      <c r="BK220" s="213">
        <f>ROUND(I220*H220,2)</f>
        <v>0</v>
      </c>
      <c r="BL220" s="11" t="s">
        <v>157</v>
      </c>
      <c r="BM220" s="212" t="s">
        <v>585</v>
      </c>
    </row>
    <row r="221" spans="1:65" s="2" customFormat="1" ht="24" customHeight="1">
      <c r="A221" s="32"/>
      <c r="B221" s="33"/>
      <c r="C221" s="200" t="s">
        <v>237</v>
      </c>
      <c r="D221" s="200" t="s">
        <v>153</v>
      </c>
      <c r="E221" s="201" t="s">
        <v>1342</v>
      </c>
      <c r="F221" s="202" t="s">
        <v>1343</v>
      </c>
      <c r="G221" s="203" t="s">
        <v>312</v>
      </c>
      <c r="H221" s="204">
        <v>2.094</v>
      </c>
      <c r="I221" s="205"/>
      <c r="J221" s="206">
        <f>ROUND(I221*H221,2)</f>
        <v>0</v>
      </c>
      <c r="K221" s="207"/>
      <c r="L221" s="38"/>
      <c r="M221" s="208" t="s">
        <v>1</v>
      </c>
      <c r="N221" s="209" t="s">
        <v>38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2" t="s">
        <v>157</v>
      </c>
      <c r="AT221" s="212" t="s">
        <v>153</v>
      </c>
      <c r="AU221" s="212" t="s">
        <v>73</v>
      </c>
      <c r="AY221" s="11" t="s">
        <v>158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1" t="s">
        <v>81</v>
      </c>
      <c r="BK221" s="213">
        <f>ROUND(I221*H221,2)</f>
        <v>0</v>
      </c>
      <c r="BL221" s="11" t="s">
        <v>157</v>
      </c>
      <c r="BM221" s="212" t="s">
        <v>587</v>
      </c>
    </row>
    <row r="222" spans="1:65" s="2" customFormat="1" ht="16.5" customHeight="1">
      <c r="A222" s="32"/>
      <c r="B222" s="33"/>
      <c r="C222" s="200" t="s">
        <v>73</v>
      </c>
      <c r="D222" s="200" t="s">
        <v>153</v>
      </c>
      <c r="E222" s="201" t="s">
        <v>417</v>
      </c>
      <c r="F222" s="202" t="s">
        <v>1344</v>
      </c>
      <c r="G222" s="203" t="s">
        <v>1</v>
      </c>
      <c r="H222" s="204">
        <v>2.094</v>
      </c>
      <c r="I222" s="205"/>
      <c r="J222" s="206">
        <f>ROUND(I222*H222,2)</f>
        <v>0</v>
      </c>
      <c r="K222" s="207"/>
      <c r="L222" s="38"/>
      <c r="M222" s="208" t="s">
        <v>1</v>
      </c>
      <c r="N222" s="209" t="s">
        <v>38</v>
      </c>
      <c r="O222" s="85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157</v>
      </c>
      <c r="AT222" s="212" t="s">
        <v>153</v>
      </c>
      <c r="AU222" s="212" t="s">
        <v>73</v>
      </c>
      <c r="AY222" s="11" t="s">
        <v>158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1" t="s">
        <v>81</v>
      </c>
      <c r="BK222" s="213">
        <f>ROUND(I222*H222,2)</f>
        <v>0</v>
      </c>
      <c r="BL222" s="11" t="s">
        <v>157</v>
      </c>
      <c r="BM222" s="212" t="s">
        <v>588</v>
      </c>
    </row>
    <row r="223" spans="1:65" s="2" customFormat="1" ht="24" customHeight="1">
      <c r="A223" s="32"/>
      <c r="B223" s="33"/>
      <c r="C223" s="200" t="s">
        <v>576</v>
      </c>
      <c r="D223" s="200" t="s">
        <v>153</v>
      </c>
      <c r="E223" s="201" t="s">
        <v>1345</v>
      </c>
      <c r="F223" s="202" t="s">
        <v>1346</v>
      </c>
      <c r="G223" s="203" t="s">
        <v>312</v>
      </c>
      <c r="H223" s="204">
        <v>2.094</v>
      </c>
      <c r="I223" s="205"/>
      <c r="J223" s="206">
        <f>ROUND(I223*H223,2)</f>
        <v>0</v>
      </c>
      <c r="K223" s="207"/>
      <c r="L223" s="38"/>
      <c r="M223" s="208" t="s">
        <v>1</v>
      </c>
      <c r="N223" s="209" t="s">
        <v>38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2" t="s">
        <v>157</v>
      </c>
      <c r="AT223" s="212" t="s">
        <v>153</v>
      </c>
      <c r="AU223" s="212" t="s">
        <v>73</v>
      </c>
      <c r="AY223" s="11" t="s">
        <v>158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1" t="s">
        <v>81</v>
      </c>
      <c r="BK223" s="213">
        <f>ROUND(I223*H223,2)</f>
        <v>0</v>
      </c>
      <c r="BL223" s="11" t="s">
        <v>157</v>
      </c>
      <c r="BM223" s="212" t="s">
        <v>589</v>
      </c>
    </row>
    <row r="224" spans="1:65" s="2" customFormat="1" ht="16.5" customHeight="1">
      <c r="A224" s="32"/>
      <c r="B224" s="33"/>
      <c r="C224" s="200" t="s">
        <v>73</v>
      </c>
      <c r="D224" s="200" t="s">
        <v>153</v>
      </c>
      <c r="E224" s="201" t="s">
        <v>417</v>
      </c>
      <c r="F224" s="202" t="s">
        <v>1344</v>
      </c>
      <c r="G224" s="203" t="s">
        <v>1</v>
      </c>
      <c r="H224" s="204">
        <v>2.094</v>
      </c>
      <c r="I224" s="205"/>
      <c r="J224" s="206">
        <f>ROUND(I224*H224,2)</f>
        <v>0</v>
      </c>
      <c r="K224" s="207"/>
      <c r="L224" s="38"/>
      <c r="M224" s="208" t="s">
        <v>1</v>
      </c>
      <c r="N224" s="209" t="s">
        <v>38</v>
      </c>
      <c r="O224" s="8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12" t="s">
        <v>157</v>
      </c>
      <c r="AT224" s="212" t="s">
        <v>153</v>
      </c>
      <c r="AU224" s="212" t="s">
        <v>73</v>
      </c>
      <c r="AY224" s="11" t="s">
        <v>158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1" t="s">
        <v>81</v>
      </c>
      <c r="BK224" s="213">
        <f>ROUND(I224*H224,2)</f>
        <v>0</v>
      </c>
      <c r="BL224" s="11" t="s">
        <v>157</v>
      </c>
      <c r="BM224" s="212" t="s">
        <v>590</v>
      </c>
    </row>
    <row r="225" spans="1:65" s="2" customFormat="1" ht="24" customHeight="1">
      <c r="A225" s="32"/>
      <c r="B225" s="33"/>
      <c r="C225" s="200" t="s">
        <v>240</v>
      </c>
      <c r="D225" s="200" t="s">
        <v>153</v>
      </c>
      <c r="E225" s="201" t="s">
        <v>1347</v>
      </c>
      <c r="F225" s="202" t="s">
        <v>1348</v>
      </c>
      <c r="G225" s="203" t="s">
        <v>312</v>
      </c>
      <c r="H225" s="204">
        <v>2.094</v>
      </c>
      <c r="I225" s="205"/>
      <c r="J225" s="206">
        <f>ROUND(I225*H225,2)</f>
        <v>0</v>
      </c>
      <c r="K225" s="207"/>
      <c r="L225" s="38"/>
      <c r="M225" s="208" t="s">
        <v>1</v>
      </c>
      <c r="N225" s="209" t="s">
        <v>38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2" t="s">
        <v>157</v>
      </c>
      <c r="AT225" s="212" t="s">
        <v>153</v>
      </c>
      <c r="AU225" s="212" t="s">
        <v>73</v>
      </c>
      <c r="AY225" s="11" t="s">
        <v>158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1" t="s">
        <v>81</v>
      </c>
      <c r="BK225" s="213">
        <f>ROUND(I225*H225,2)</f>
        <v>0</v>
      </c>
      <c r="BL225" s="11" t="s">
        <v>157</v>
      </c>
      <c r="BM225" s="212" t="s">
        <v>592</v>
      </c>
    </row>
    <row r="226" spans="1:65" s="2" customFormat="1" ht="16.5" customHeight="1">
      <c r="A226" s="32"/>
      <c r="B226" s="33"/>
      <c r="C226" s="200" t="s">
        <v>73</v>
      </c>
      <c r="D226" s="200" t="s">
        <v>153</v>
      </c>
      <c r="E226" s="201" t="s">
        <v>417</v>
      </c>
      <c r="F226" s="202" t="s">
        <v>1344</v>
      </c>
      <c r="G226" s="203" t="s">
        <v>1</v>
      </c>
      <c r="H226" s="204">
        <v>2.094</v>
      </c>
      <c r="I226" s="205"/>
      <c r="J226" s="206">
        <f>ROUND(I226*H226,2)</f>
        <v>0</v>
      </c>
      <c r="K226" s="207"/>
      <c r="L226" s="38"/>
      <c r="M226" s="208" t="s">
        <v>1</v>
      </c>
      <c r="N226" s="209" t="s">
        <v>38</v>
      </c>
      <c r="O226" s="8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2" t="s">
        <v>157</v>
      </c>
      <c r="AT226" s="212" t="s">
        <v>153</v>
      </c>
      <c r="AU226" s="212" t="s">
        <v>73</v>
      </c>
      <c r="AY226" s="11" t="s">
        <v>158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1" t="s">
        <v>81</v>
      </c>
      <c r="BK226" s="213">
        <f>ROUND(I226*H226,2)</f>
        <v>0</v>
      </c>
      <c r="BL226" s="11" t="s">
        <v>157</v>
      </c>
      <c r="BM226" s="212" t="s">
        <v>593</v>
      </c>
    </row>
    <row r="227" spans="1:65" s="2" customFormat="1" ht="24" customHeight="1">
      <c r="A227" s="32"/>
      <c r="B227" s="33"/>
      <c r="C227" s="200" t="s">
        <v>581</v>
      </c>
      <c r="D227" s="200" t="s">
        <v>153</v>
      </c>
      <c r="E227" s="201" t="s">
        <v>1349</v>
      </c>
      <c r="F227" s="202" t="s">
        <v>1350</v>
      </c>
      <c r="G227" s="203" t="s">
        <v>312</v>
      </c>
      <c r="H227" s="204">
        <v>20.94</v>
      </c>
      <c r="I227" s="205"/>
      <c r="J227" s="206">
        <f>ROUND(I227*H227,2)</f>
        <v>0</v>
      </c>
      <c r="K227" s="207"/>
      <c r="L227" s="38"/>
      <c r="M227" s="208" t="s">
        <v>1</v>
      </c>
      <c r="N227" s="209" t="s">
        <v>38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2" t="s">
        <v>157</v>
      </c>
      <c r="AT227" s="212" t="s">
        <v>153</v>
      </c>
      <c r="AU227" s="212" t="s">
        <v>73</v>
      </c>
      <c r="AY227" s="11" t="s">
        <v>158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1" t="s">
        <v>81</v>
      </c>
      <c r="BK227" s="213">
        <f>ROUND(I227*H227,2)</f>
        <v>0</v>
      </c>
      <c r="BL227" s="11" t="s">
        <v>157</v>
      </c>
      <c r="BM227" s="212" t="s">
        <v>594</v>
      </c>
    </row>
    <row r="228" spans="1:65" s="2" customFormat="1" ht="16.5" customHeight="1">
      <c r="A228" s="32"/>
      <c r="B228" s="33"/>
      <c r="C228" s="200" t="s">
        <v>73</v>
      </c>
      <c r="D228" s="200" t="s">
        <v>153</v>
      </c>
      <c r="E228" s="201" t="s">
        <v>359</v>
      </c>
      <c r="F228" s="202" t="s">
        <v>1293</v>
      </c>
      <c r="G228" s="203" t="s">
        <v>1</v>
      </c>
      <c r="H228" s="204">
        <v>20.94</v>
      </c>
      <c r="I228" s="205"/>
      <c r="J228" s="206">
        <f>ROUND(I228*H228,2)</f>
        <v>0</v>
      </c>
      <c r="K228" s="207"/>
      <c r="L228" s="38"/>
      <c r="M228" s="208" t="s">
        <v>1</v>
      </c>
      <c r="N228" s="209" t="s">
        <v>38</v>
      </c>
      <c r="O228" s="8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2" t="s">
        <v>157</v>
      </c>
      <c r="AT228" s="212" t="s">
        <v>153</v>
      </c>
      <c r="AU228" s="212" t="s">
        <v>73</v>
      </c>
      <c r="AY228" s="11" t="s">
        <v>158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1" t="s">
        <v>81</v>
      </c>
      <c r="BK228" s="213">
        <f>ROUND(I228*H228,2)</f>
        <v>0</v>
      </c>
      <c r="BL228" s="11" t="s">
        <v>157</v>
      </c>
      <c r="BM228" s="212" t="s">
        <v>595</v>
      </c>
    </row>
    <row r="229" spans="1:65" s="2" customFormat="1" ht="24" customHeight="1">
      <c r="A229" s="32"/>
      <c r="B229" s="33"/>
      <c r="C229" s="200" t="s">
        <v>244</v>
      </c>
      <c r="D229" s="200" t="s">
        <v>153</v>
      </c>
      <c r="E229" s="201" t="s">
        <v>1351</v>
      </c>
      <c r="F229" s="202" t="s">
        <v>1352</v>
      </c>
      <c r="G229" s="203" t="s">
        <v>312</v>
      </c>
      <c r="H229" s="204">
        <v>20.94</v>
      </c>
      <c r="I229" s="205"/>
      <c r="J229" s="206">
        <f>ROUND(I229*H229,2)</f>
        <v>0</v>
      </c>
      <c r="K229" s="207"/>
      <c r="L229" s="38"/>
      <c r="M229" s="208" t="s">
        <v>1</v>
      </c>
      <c r="N229" s="209" t="s">
        <v>38</v>
      </c>
      <c r="O229" s="8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2" t="s">
        <v>157</v>
      </c>
      <c r="AT229" s="212" t="s">
        <v>153</v>
      </c>
      <c r="AU229" s="212" t="s">
        <v>73</v>
      </c>
      <c r="AY229" s="11" t="s">
        <v>158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1" t="s">
        <v>81</v>
      </c>
      <c r="BK229" s="213">
        <f>ROUND(I229*H229,2)</f>
        <v>0</v>
      </c>
      <c r="BL229" s="11" t="s">
        <v>157</v>
      </c>
      <c r="BM229" s="212" t="s">
        <v>597</v>
      </c>
    </row>
    <row r="230" spans="1:65" s="2" customFormat="1" ht="16.5" customHeight="1">
      <c r="A230" s="32"/>
      <c r="B230" s="33"/>
      <c r="C230" s="200" t="s">
        <v>73</v>
      </c>
      <c r="D230" s="200" t="s">
        <v>153</v>
      </c>
      <c r="E230" s="201" t="s">
        <v>359</v>
      </c>
      <c r="F230" s="202" t="s">
        <v>1293</v>
      </c>
      <c r="G230" s="203" t="s">
        <v>1</v>
      </c>
      <c r="H230" s="204">
        <v>20.94</v>
      </c>
      <c r="I230" s="205"/>
      <c r="J230" s="206">
        <f>ROUND(I230*H230,2)</f>
        <v>0</v>
      </c>
      <c r="K230" s="207"/>
      <c r="L230" s="38"/>
      <c r="M230" s="208" t="s">
        <v>1</v>
      </c>
      <c r="N230" s="209" t="s">
        <v>38</v>
      </c>
      <c r="O230" s="8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2" t="s">
        <v>157</v>
      </c>
      <c r="AT230" s="212" t="s">
        <v>153</v>
      </c>
      <c r="AU230" s="212" t="s">
        <v>73</v>
      </c>
      <c r="AY230" s="11" t="s">
        <v>158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1" t="s">
        <v>81</v>
      </c>
      <c r="BK230" s="213">
        <f>ROUND(I230*H230,2)</f>
        <v>0</v>
      </c>
      <c r="BL230" s="11" t="s">
        <v>157</v>
      </c>
      <c r="BM230" s="212" t="s">
        <v>598</v>
      </c>
    </row>
    <row r="231" spans="1:65" s="2" customFormat="1" ht="24" customHeight="1">
      <c r="A231" s="32"/>
      <c r="B231" s="33"/>
      <c r="C231" s="200" t="s">
        <v>586</v>
      </c>
      <c r="D231" s="200" t="s">
        <v>153</v>
      </c>
      <c r="E231" s="201" t="s">
        <v>1353</v>
      </c>
      <c r="F231" s="202" t="s">
        <v>1354</v>
      </c>
      <c r="G231" s="203" t="s">
        <v>312</v>
      </c>
      <c r="H231" s="204">
        <v>20.94</v>
      </c>
      <c r="I231" s="205"/>
      <c r="J231" s="206">
        <f>ROUND(I231*H231,2)</f>
        <v>0</v>
      </c>
      <c r="K231" s="207"/>
      <c r="L231" s="38"/>
      <c r="M231" s="208" t="s">
        <v>1</v>
      </c>
      <c r="N231" s="209" t="s">
        <v>38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2" t="s">
        <v>157</v>
      </c>
      <c r="AT231" s="212" t="s">
        <v>153</v>
      </c>
      <c r="AU231" s="212" t="s">
        <v>73</v>
      </c>
      <c r="AY231" s="11" t="s">
        <v>158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1" t="s">
        <v>81</v>
      </c>
      <c r="BK231" s="213">
        <f>ROUND(I231*H231,2)</f>
        <v>0</v>
      </c>
      <c r="BL231" s="11" t="s">
        <v>157</v>
      </c>
      <c r="BM231" s="212" t="s">
        <v>599</v>
      </c>
    </row>
    <row r="232" spans="1:65" s="2" customFormat="1" ht="16.5" customHeight="1">
      <c r="A232" s="32"/>
      <c r="B232" s="33"/>
      <c r="C232" s="200" t="s">
        <v>73</v>
      </c>
      <c r="D232" s="200" t="s">
        <v>153</v>
      </c>
      <c r="E232" s="201" t="s">
        <v>359</v>
      </c>
      <c r="F232" s="202" t="s">
        <v>1293</v>
      </c>
      <c r="G232" s="203" t="s">
        <v>1</v>
      </c>
      <c r="H232" s="204">
        <v>20.94</v>
      </c>
      <c r="I232" s="205"/>
      <c r="J232" s="206">
        <f>ROUND(I232*H232,2)</f>
        <v>0</v>
      </c>
      <c r="K232" s="207"/>
      <c r="L232" s="38"/>
      <c r="M232" s="208" t="s">
        <v>1</v>
      </c>
      <c r="N232" s="209" t="s">
        <v>38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2" t="s">
        <v>157</v>
      </c>
      <c r="AT232" s="212" t="s">
        <v>153</v>
      </c>
      <c r="AU232" s="212" t="s">
        <v>73</v>
      </c>
      <c r="AY232" s="11" t="s">
        <v>158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1" t="s">
        <v>81</v>
      </c>
      <c r="BK232" s="213">
        <f>ROUND(I232*H232,2)</f>
        <v>0</v>
      </c>
      <c r="BL232" s="11" t="s">
        <v>157</v>
      </c>
      <c r="BM232" s="212" t="s">
        <v>600</v>
      </c>
    </row>
    <row r="233" spans="1:65" s="2" customFormat="1" ht="24" customHeight="1">
      <c r="A233" s="32"/>
      <c r="B233" s="33"/>
      <c r="C233" s="200" t="s">
        <v>248</v>
      </c>
      <c r="D233" s="200" t="s">
        <v>153</v>
      </c>
      <c r="E233" s="201" t="s">
        <v>1355</v>
      </c>
      <c r="F233" s="202" t="s">
        <v>1356</v>
      </c>
      <c r="G233" s="203" t="s">
        <v>281</v>
      </c>
      <c r="H233" s="204">
        <v>4.8</v>
      </c>
      <c r="I233" s="205"/>
      <c r="J233" s="206">
        <f>ROUND(I233*H233,2)</f>
        <v>0</v>
      </c>
      <c r="K233" s="207"/>
      <c r="L233" s="38"/>
      <c r="M233" s="208" t="s">
        <v>1</v>
      </c>
      <c r="N233" s="209" t="s">
        <v>38</v>
      </c>
      <c r="O233" s="8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12" t="s">
        <v>157</v>
      </c>
      <c r="AT233" s="212" t="s">
        <v>153</v>
      </c>
      <c r="AU233" s="212" t="s">
        <v>73</v>
      </c>
      <c r="AY233" s="11" t="s">
        <v>158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1" t="s">
        <v>81</v>
      </c>
      <c r="BK233" s="213">
        <f>ROUND(I233*H233,2)</f>
        <v>0</v>
      </c>
      <c r="BL233" s="11" t="s">
        <v>157</v>
      </c>
      <c r="BM233" s="212" t="s">
        <v>602</v>
      </c>
    </row>
    <row r="234" spans="1:65" s="2" customFormat="1" ht="16.5" customHeight="1">
      <c r="A234" s="32"/>
      <c r="B234" s="33"/>
      <c r="C234" s="200" t="s">
        <v>73</v>
      </c>
      <c r="D234" s="200" t="s">
        <v>153</v>
      </c>
      <c r="E234" s="201" t="s">
        <v>421</v>
      </c>
      <c r="F234" s="202" t="s">
        <v>1357</v>
      </c>
      <c r="G234" s="203" t="s">
        <v>1</v>
      </c>
      <c r="H234" s="204">
        <v>4.8</v>
      </c>
      <c r="I234" s="205"/>
      <c r="J234" s="206">
        <f>ROUND(I234*H234,2)</f>
        <v>0</v>
      </c>
      <c r="K234" s="207"/>
      <c r="L234" s="38"/>
      <c r="M234" s="208" t="s">
        <v>1</v>
      </c>
      <c r="N234" s="209" t="s">
        <v>38</v>
      </c>
      <c r="O234" s="8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12" t="s">
        <v>157</v>
      </c>
      <c r="AT234" s="212" t="s">
        <v>153</v>
      </c>
      <c r="AU234" s="212" t="s">
        <v>73</v>
      </c>
      <c r="AY234" s="11" t="s">
        <v>158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1" t="s">
        <v>81</v>
      </c>
      <c r="BK234" s="213">
        <f>ROUND(I234*H234,2)</f>
        <v>0</v>
      </c>
      <c r="BL234" s="11" t="s">
        <v>157</v>
      </c>
      <c r="BM234" s="212" t="s">
        <v>605</v>
      </c>
    </row>
    <row r="235" spans="1:65" s="2" customFormat="1" ht="24" customHeight="1">
      <c r="A235" s="32"/>
      <c r="B235" s="33"/>
      <c r="C235" s="200" t="s">
        <v>591</v>
      </c>
      <c r="D235" s="200" t="s">
        <v>153</v>
      </c>
      <c r="E235" s="201" t="s">
        <v>1358</v>
      </c>
      <c r="F235" s="202" t="s">
        <v>1359</v>
      </c>
      <c r="G235" s="203" t="s">
        <v>325</v>
      </c>
      <c r="H235" s="204">
        <v>0.012</v>
      </c>
      <c r="I235" s="205"/>
      <c r="J235" s="206">
        <f>ROUND(I235*H235,2)</f>
        <v>0</v>
      </c>
      <c r="K235" s="207"/>
      <c r="L235" s="38"/>
      <c r="M235" s="208" t="s">
        <v>1</v>
      </c>
      <c r="N235" s="209" t="s">
        <v>38</v>
      </c>
      <c r="O235" s="8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2" t="s">
        <v>157</v>
      </c>
      <c r="AT235" s="212" t="s">
        <v>153</v>
      </c>
      <c r="AU235" s="212" t="s">
        <v>73</v>
      </c>
      <c r="AY235" s="11" t="s">
        <v>158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1" t="s">
        <v>81</v>
      </c>
      <c r="BK235" s="213">
        <f>ROUND(I235*H235,2)</f>
        <v>0</v>
      </c>
      <c r="BL235" s="11" t="s">
        <v>157</v>
      </c>
      <c r="BM235" s="212" t="s">
        <v>608</v>
      </c>
    </row>
    <row r="236" spans="1:65" s="2" customFormat="1" ht="16.5" customHeight="1">
      <c r="A236" s="32"/>
      <c r="B236" s="33"/>
      <c r="C236" s="200" t="s">
        <v>73</v>
      </c>
      <c r="D236" s="200" t="s">
        <v>153</v>
      </c>
      <c r="E236" s="201" t="s">
        <v>425</v>
      </c>
      <c r="F236" s="202" t="s">
        <v>1360</v>
      </c>
      <c r="G236" s="203" t="s">
        <v>1</v>
      </c>
      <c r="H236" s="204">
        <v>0.012</v>
      </c>
      <c r="I236" s="205"/>
      <c r="J236" s="206">
        <f>ROUND(I236*H236,2)</f>
        <v>0</v>
      </c>
      <c r="K236" s="207"/>
      <c r="L236" s="38"/>
      <c r="M236" s="208" t="s">
        <v>1</v>
      </c>
      <c r="N236" s="209" t="s">
        <v>38</v>
      </c>
      <c r="O236" s="8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157</v>
      </c>
      <c r="AT236" s="212" t="s">
        <v>153</v>
      </c>
      <c r="AU236" s="212" t="s">
        <v>73</v>
      </c>
      <c r="AY236" s="11" t="s">
        <v>158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1" t="s">
        <v>81</v>
      </c>
      <c r="BK236" s="213">
        <f>ROUND(I236*H236,2)</f>
        <v>0</v>
      </c>
      <c r="BL236" s="11" t="s">
        <v>157</v>
      </c>
      <c r="BM236" s="212" t="s">
        <v>612</v>
      </c>
    </row>
    <row r="237" spans="1:65" s="2" customFormat="1" ht="16.5" customHeight="1">
      <c r="A237" s="32"/>
      <c r="B237" s="33"/>
      <c r="C237" s="200" t="s">
        <v>73</v>
      </c>
      <c r="D237" s="200" t="s">
        <v>153</v>
      </c>
      <c r="E237" s="201" t="s">
        <v>1361</v>
      </c>
      <c r="F237" s="202" t="s">
        <v>1362</v>
      </c>
      <c r="G237" s="203" t="s">
        <v>1</v>
      </c>
      <c r="H237" s="204">
        <v>0</v>
      </c>
      <c r="I237" s="205"/>
      <c r="J237" s="206">
        <f>ROUND(I237*H237,2)</f>
        <v>0</v>
      </c>
      <c r="K237" s="207"/>
      <c r="L237" s="38"/>
      <c r="M237" s="208" t="s">
        <v>1</v>
      </c>
      <c r="N237" s="209" t="s">
        <v>38</v>
      </c>
      <c r="O237" s="85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12" t="s">
        <v>157</v>
      </c>
      <c r="AT237" s="212" t="s">
        <v>153</v>
      </c>
      <c r="AU237" s="212" t="s">
        <v>73</v>
      </c>
      <c r="AY237" s="11" t="s">
        <v>158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1" t="s">
        <v>81</v>
      </c>
      <c r="BK237" s="213">
        <f>ROUND(I237*H237,2)</f>
        <v>0</v>
      </c>
      <c r="BL237" s="11" t="s">
        <v>157</v>
      </c>
      <c r="BM237" s="212" t="s">
        <v>615</v>
      </c>
    </row>
    <row r="238" spans="1:65" s="2" customFormat="1" ht="24" customHeight="1">
      <c r="A238" s="32"/>
      <c r="B238" s="33"/>
      <c r="C238" s="200" t="s">
        <v>252</v>
      </c>
      <c r="D238" s="200" t="s">
        <v>153</v>
      </c>
      <c r="E238" s="201" t="s">
        <v>1363</v>
      </c>
      <c r="F238" s="202" t="s">
        <v>1364</v>
      </c>
      <c r="G238" s="203" t="s">
        <v>325</v>
      </c>
      <c r="H238" s="204">
        <v>1.554</v>
      </c>
      <c r="I238" s="205"/>
      <c r="J238" s="206">
        <f>ROUND(I238*H238,2)</f>
        <v>0</v>
      </c>
      <c r="K238" s="207"/>
      <c r="L238" s="38"/>
      <c r="M238" s="208" t="s">
        <v>1</v>
      </c>
      <c r="N238" s="209" t="s">
        <v>38</v>
      </c>
      <c r="O238" s="8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12" t="s">
        <v>157</v>
      </c>
      <c r="AT238" s="212" t="s">
        <v>153</v>
      </c>
      <c r="AU238" s="212" t="s">
        <v>73</v>
      </c>
      <c r="AY238" s="11" t="s">
        <v>158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1" t="s">
        <v>81</v>
      </c>
      <c r="BK238" s="213">
        <f>ROUND(I238*H238,2)</f>
        <v>0</v>
      </c>
      <c r="BL238" s="11" t="s">
        <v>157</v>
      </c>
      <c r="BM238" s="212" t="s">
        <v>619</v>
      </c>
    </row>
    <row r="239" spans="1:65" s="2" customFormat="1" ht="24" customHeight="1">
      <c r="A239" s="32"/>
      <c r="B239" s="33"/>
      <c r="C239" s="200" t="s">
        <v>596</v>
      </c>
      <c r="D239" s="200" t="s">
        <v>153</v>
      </c>
      <c r="E239" s="201" t="s">
        <v>1365</v>
      </c>
      <c r="F239" s="202" t="s">
        <v>1366</v>
      </c>
      <c r="G239" s="203" t="s">
        <v>325</v>
      </c>
      <c r="H239" s="204">
        <v>5.527</v>
      </c>
      <c r="I239" s="205"/>
      <c r="J239" s="206">
        <f>ROUND(I239*H239,2)</f>
        <v>0</v>
      </c>
      <c r="K239" s="207"/>
      <c r="L239" s="38"/>
      <c r="M239" s="208" t="s">
        <v>1</v>
      </c>
      <c r="N239" s="209" t="s">
        <v>38</v>
      </c>
      <c r="O239" s="85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12" t="s">
        <v>157</v>
      </c>
      <c r="AT239" s="212" t="s">
        <v>153</v>
      </c>
      <c r="AU239" s="212" t="s">
        <v>73</v>
      </c>
      <c r="AY239" s="11" t="s">
        <v>158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1" t="s">
        <v>81</v>
      </c>
      <c r="BK239" s="213">
        <f>ROUND(I239*H239,2)</f>
        <v>0</v>
      </c>
      <c r="BL239" s="11" t="s">
        <v>157</v>
      </c>
      <c r="BM239" s="212" t="s">
        <v>622</v>
      </c>
    </row>
    <row r="240" spans="1:65" s="2" customFormat="1" ht="16.5" customHeight="1">
      <c r="A240" s="32"/>
      <c r="B240" s="33"/>
      <c r="C240" s="200" t="s">
        <v>73</v>
      </c>
      <c r="D240" s="200" t="s">
        <v>153</v>
      </c>
      <c r="E240" s="201" t="s">
        <v>429</v>
      </c>
      <c r="F240" s="202" t="s">
        <v>1367</v>
      </c>
      <c r="G240" s="203" t="s">
        <v>1</v>
      </c>
      <c r="H240" s="204">
        <v>5.527</v>
      </c>
      <c r="I240" s="205"/>
      <c r="J240" s="206">
        <f>ROUND(I240*H240,2)</f>
        <v>0</v>
      </c>
      <c r="K240" s="207"/>
      <c r="L240" s="38"/>
      <c r="M240" s="208" t="s">
        <v>1</v>
      </c>
      <c r="N240" s="209" t="s">
        <v>38</v>
      </c>
      <c r="O240" s="8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12" t="s">
        <v>157</v>
      </c>
      <c r="AT240" s="212" t="s">
        <v>153</v>
      </c>
      <c r="AU240" s="212" t="s">
        <v>73</v>
      </c>
      <c r="AY240" s="11" t="s">
        <v>158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1" t="s">
        <v>81</v>
      </c>
      <c r="BK240" s="213">
        <f>ROUND(I240*H240,2)</f>
        <v>0</v>
      </c>
      <c r="BL240" s="11" t="s">
        <v>157</v>
      </c>
      <c r="BM240" s="212" t="s">
        <v>625</v>
      </c>
    </row>
    <row r="241" spans="1:65" s="2" customFormat="1" ht="24" customHeight="1">
      <c r="A241" s="32"/>
      <c r="B241" s="33"/>
      <c r="C241" s="200" t="s">
        <v>255</v>
      </c>
      <c r="D241" s="200" t="s">
        <v>153</v>
      </c>
      <c r="E241" s="201" t="s">
        <v>1368</v>
      </c>
      <c r="F241" s="202" t="s">
        <v>1369</v>
      </c>
      <c r="G241" s="203" t="s">
        <v>325</v>
      </c>
      <c r="H241" s="204">
        <v>23.057</v>
      </c>
      <c r="I241" s="205"/>
      <c r="J241" s="206">
        <f>ROUND(I241*H241,2)</f>
        <v>0</v>
      </c>
      <c r="K241" s="207"/>
      <c r="L241" s="38"/>
      <c r="M241" s="208" t="s">
        <v>1</v>
      </c>
      <c r="N241" s="209" t="s">
        <v>38</v>
      </c>
      <c r="O241" s="8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12" t="s">
        <v>157</v>
      </c>
      <c r="AT241" s="212" t="s">
        <v>153</v>
      </c>
      <c r="AU241" s="212" t="s">
        <v>73</v>
      </c>
      <c r="AY241" s="11" t="s">
        <v>158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1" t="s">
        <v>81</v>
      </c>
      <c r="BK241" s="213">
        <f>ROUND(I241*H241,2)</f>
        <v>0</v>
      </c>
      <c r="BL241" s="11" t="s">
        <v>157</v>
      </c>
      <c r="BM241" s="212" t="s">
        <v>628</v>
      </c>
    </row>
    <row r="242" spans="1:65" s="2" customFormat="1" ht="16.5" customHeight="1">
      <c r="A242" s="32"/>
      <c r="B242" s="33"/>
      <c r="C242" s="200" t="s">
        <v>73</v>
      </c>
      <c r="D242" s="200" t="s">
        <v>153</v>
      </c>
      <c r="E242" s="201" t="s">
        <v>433</v>
      </c>
      <c r="F242" s="202" t="s">
        <v>1370</v>
      </c>
      <c r="G242" s="203" t="s">
        <v>1</v>
      </c>
      <c r="H242" s="204">
        <v>23.057</v>
      </c>
      <c r="I242" s="205"/>
      <c r="J242" s="206">
        <f>ROUND(I242*H242,2)</f>
        <v>0</v>
      </c>
      <c r="K242" s="207"/>
      <c r="L242" s="38"/>
      <c r="M242" s="208" t="s">
        <v>1</v>
      </c>
      <c r="N242" s="209" t="s">
        <v>38</v>
      </c>
      <c r="O242" s="8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12" t="s">
        <v>157</v>
      </c>
      <c r="AT242" s="212" t="s">
        <v>153</v>
      </c>
      <c r="AU242" s="212" t="s">
        <v>73</v>
      </c>
      <c r="AY242" s="11" t="s">
        <v>158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1" t="s">
        <v>81</v>
      </c>
      <c r="BK242" s="213">
        <f>ROUND(I242*H242,2)</f>
        <v>0</v>
      </c>
      <c r="BL242" s="11" t="s">
        <v>157</v>
      </c>
      <c r="BM242" s="212" t="s">
        <v>630</v>
      </c>
    </row>
    <row r="243" spans="1:65" s="2" customFormat="1" ht="16.5" customHeight="1">
      <c r="A243" s="32"/>
      <c r="B243" s="33"/>
      <c r="C243" s="200" t="s">
        <v>601</v>
      </c>
      <c r="D243" s="200" t="s">
        <v>153</v>
      </c>
      <c r="E243" s="201" t="s">
        <v>1371</v>
      </c>
      <c r="F243" s="202" t="s">
        <v>1372</v>
      </c>
      <c r="G243" s="203" t="s">
        <v>325</v>
      </c>
      <c r="H243" s="204">
        <v>5.527</v>
      </c>
      <c r="I243" s="205"/>
      <c r="J243" s="206">
        <f>ROUND(I243*H243,2)</f>
        <v>0</v>
      </c>
      <c r="K243" s="207"/>
      <c r="L243" s="38"/>
      <c r="M243" s="208" t="s">
        <v>1</v>
      </c>
      <c r="N243" s="209" t="s">
        <v>38</v>
      </c>
      <c r="O243" s="85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12" t="s">
        <v>157</v>
      </c>
      <c r="AT243" s="212" t="s">
        <v>153</v>
      </c>
      <c r="AU243" s="212" t="s">
        <v>73</v>
      </c>
      <c r="AY243" s="11" t="s">
        <v>158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1" t="s">
        <v>81</v>
      </c>
      <c r="BK243" s="213">
        <f>ROUND(I243*H243,2)</f>
        <v>0</v>
      </c>
      <c r="BL243" s="11" t="s">
        <v>157</v>
      </c>
      <c r="BM243" s="212" t="s">
        <v>631</v>
      </c>
    </row>
    <row r="244" spans="1:65" s="2" customFormat="1" ht="24" customHeight="1">
      <c r="A244" s="32"/>
      <c r="B244" s="33"/>
      <c r="C244" s="200" t="s">
        <v>259</v>
      </c>
      <c r="D244" s="200" t="s">
        <v>153</v>
      </c>
      <c r="E244" s="201" t="s">
        <v>1373</v>
      </c>
      <c r="F244" s="202" t="s">
        <v>1374</v>
      </c>
      <c r="G244" s="203" t="s">
        <v>325</v>
      </c>
      <c r="H244" s="204">
        <v>44.216</v>
      </c>
      <c r="I244" s="205"/>
      <c r="J244" s="206">
        <f>ROUND(I244*H244,2)</f>
        <v>0</v>
      </c>
      <c r="K244" s="207"/>
      <c r="L244" s="38"/>
      <c r="M244" s="208" t="s">
        <v>1</v>
      </c>
      <c r="N244" s="209" t="s">
        <v>38</v>
      </c>
      <c r="O244" s="8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12" t="s">
        <v>157</v>
      </c>
      <c r="AT244" s="212" t="s">
        <v>153</v>
      </c>
      <c r="AU244" s="212" t="s">
        <v>73</v>
      </c>
      <c r="AY244" s="11" t="s">
        <v>158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1" t="s">
        <v>81</v>
      </c>
      <c r="BK244" s="213">
        <f>ROUND(I244*H244,2)</f>
        <v>0</v>
      </c>
      <c r="BL244" s="11" t="s">
        <v>157</v>
      </c>
      <c r="BM244" s="212" t="s">
        <v>634</v>
      </c>
    </row>
    <row r="245" spans="1:65" s="2" customFormat="1" ht="16.5" customHeight="1">
      <c r="A245" s="32"/>
      <c r="B245" s="33"/>
      <c r="C245" s="200" t="s">
        <v>73</v>
      </c>
      <c r="D245" s="200" t="s">
        <v>153</v>
      </c>
      <c r="E245" s="201" t="s">
        <v>437</v>
      </c>
      <c r="F245" s="202" t="s">
        <v>1375</v>
      </c>
      <c r="G245" s="203" t="s">
        <v>1</v>
      </c>
      <c r="H245" s="204">
        <v>44.216</v>
      </c>
      <c r="I245" s="205"/>
      <c r="J245" s="206">
        <f>ROUND(I245*H245,2)</f>
        <v>0</v>
      </c>
      <c r="K245" s="207"/>
      <c r="L245" s="38"/>
      <c r="M245" s="208" t="s">
        <v>1</v>
      </c>
      <c r="N245" s="209" t="s">
        <v>38</v>
      </c>
      <c r="O245" s="85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12" t="s">
        <v>157</v>
      </c>
      <c r="AT245" s="212" t="s">
        <v>153</v>
      </c>
      <c r="AU245" s="212" t="s">
        <v>73</v>
      </c>
      <c r="AY245" s="11" t="s">
        <v>158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1" t="s">
        <v>81</v>
      </c>
      <c r="BK245" s="213">
        <f>ROUND(I245*H245,2)</f>
        <v>0</v>
      </c>
      <c r="BL245" s="11" t="s">
        <v>157</v>
      </c>
      <c r="BM245" s="212" t="s">
        <v>637</v>
      </c>
    </row>
    <row r="246" spans="1:65" s="2" customFormat="1" ht="24" customHeight="1">
      <c r="A246" s="32"/>
      <c r="B246" s="33"/>
      <c r="C246" s="200" t="s">
        <v>609</v>
      </c>
      <c r="D246" s="200" t="s">
        <v>153</v>
      </c>
      <c r="E246" s="201" t="s">
        <v>1376</v>
      </c>
      <c r="F246" s="202" t="s">
        <v>1377</v>
      </c>
      <c r="G246" s="203" t="s">
        <v>325</v>
      </c>
      <c r="H246" s="204">
        <v>5.527</v>
      </c>
      <c r="I246" s="205"/>
      <c r="J246" s="206">
        <f>ROUND(I246*H246,2)</f>
        <v>0</v>
      </c>
      <c r="K246" s="207"/>
      <c r="L246" s="38"/>
      <c r="M246" s="208" t="s">
        <v>1</v>
      </c>
      <c r="N246" s="209" t="s">
        <v>38</v>
      </c>
      <c r="O246" s="85"/>
      <c r="P246" s="210">
        <f>O246*H246</f>
        <v>0</v>
      </c>
      <c r="Q246" s="210">
        <v>0</v>
      </c>
      <c r="R246" s="210">
        <f>Q246*H246</f>
        <v>0</v>
      </c>
      <c r="S246" s="210">
        <v>0</v>
      </c>
      <c r="T246" s="211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12" t="s">
        <v>157</v>
      </c>
      <c r="AT246" s="212" t="s">
        <v>153</v>
      </c>
      <c r="AU246" s="212" t="s">
        <v>73</v>
      </c>
      <c r="AY246" s="11" t="s">
        <v>158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11" t="s">
        <v>81</v>
      </c>
      <c r="BK246" s="213">
        <f>ROUND(I246*H246,2)</f>
        <v>0</v>
      </c>
      <c r="BL246" s="11" t="s">
        <v>157</v>
      </c>
      <c r="BM246" s="212" t="s">
        <v>639</v>
      </c>
    </row>
    <row r="247" spans="1:65" s="2" customFormat="1" ht="16.5" customHeight="1">
      <c r="A247" s="32"/>
      <c r="B247" s="33"/>
      <c r="C247" s="200" t="s">
        <v>263</v>
      </c>
      <c r="D247" s="200" t="s">
        <v>153</v>
      </c>
      <c r="E247" s="201" t="s">
        <v>1378</v>
      </c>
      <c r="F247" s="202" t="s">
        <v>1379</v>
      </c>
      <c r="G247" s="203" t="s">
        <v>325</v>
      </c>
      <c r="H247" s="204">
        <v>3.104</v>
      </c>
      <c r="I247" s="205"/>
      <c r="J247" s="206">
        <f>ROUND(I247*H247,2)</f>
        <v>0</v>
      </c>
      <c r="K247" s="207"/>
      <c r="L247" s="38"/>
      <c r="M247" s="208" t="s">
        <v>1</v>
      </c>
      <c r="N247" s="209" t="s">
        <v>38</v>
      </c>
      <c r="O247" s="85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12" t="s">
        <v>157</v>
      </c>
      <c r="AT247" s="212" t="s">
        <v>153</v>
      </c>
      <c r="AU247" s="212" t="s">
        <v>73</v>
      </c>
      <c r="AY247" s="11" t="s">
        <v>158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1" t="s">
        <v>81</v>
      </c>
      <c r="BK247" s="213">
        <f>ROUND(I247*H247,2)</f>
        <v>0</v>
      </c>
      <c r="BL247" s="11" t="s">
        <v>157</v>
      </c>
      <c r="BM247" s="212" t="s">
        <v>642</v>
      </c>
    </row>
    <row r="248" spans="1:65" s="2" customFormat="1" ht="16.5" customHeight="1">
      <c r="A248" s="32"/>
      <c r="B248" s="33"/>
      <c r="C248" s="200" t="s">
        <v>73</v>
      </c>
      <c r="D248" s="200" t="s">
        <v>153</v>
      </c>
      <c r="E248" s="201" t="s">
        <v>447</v>
      </c>
      <c r="F248" s="202" t="s">
        <v>1380</v>
      </c>
      <c r="G248" s="203" t="s">
        <v>1</v>
      </c>
      <c r="H248" s="204">
        <v>3.104</v>
      </c>
      <c r="I248" s="205"/>
      <c r="J248" s="206">
        <f>ROUND(I248*H248,2)</f>
        <v>0</v>
      </c>
      <c r="K248" s="207"/>
      <c r="L248" s="38"/>
      <c r="M248" s="208" t="s">
        <v>1</v>
      </c>
      <c r="N248" s="209" t="s">
        <v>38</v>
      </c>
      <c r="O248" s="85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12" t="s">
        <v>157</v>
      </c>
      <c r="AT248" s="212" t="s">
        <v>153</v>
      </c>
      <c r="AU248" s="212" t="s">
        <v>73</v>
      </c>
      <c r="AY248" s="11" t="s">
        <v>158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1" t="s">
        <v>81</v>
      </c>
      <c r="BK248" s="213">
        <f>ROUND(I248*H248,2)</f>
        <v>0</v>
      </c>
      <c r="BL248" s="11" t="s">
        <v>157</v>
      </c>
      <c r="BM248" s="212" t="s">
        <v>645</v>
      </c>
    </row>
    <row r="249" spans="1:65" s="2" customFormat="1" ht="16.5" customHeight="1">
      <c r="A249" s="32"/>
      <c r="B249" s="33"/>
      <c r="C249" s="200" t="s">
        <v>616</v>
      </c>
      <c r="D249" s="200" t="s">
        <v>153</v>
      </c>
      <c r="E249" s="201" t="s">
        <v>1381</v>
      </c>
      <c r="F249" s="202" t="s">
        <v>1382</v>
      </c>
      <c r="G249" s="203" t="s">
        <v>325</v>
      </c>
      <c r="H249" s="204">
        <v>24.832</v>
      </c>
      <c r="I249" s="205"/>
      <c r="J249" s="206">
        <f>ROUND(I249*H249,2)</f>
        <v>0</v>
      </c>
      <c r="K249" s="207"/>
      <c r="L249" s="38"/>
      <c r="M249" s="208" t="s">
        <v>1</v>
      </c>
      <c r="N249" s="209" t="s">
        <v>38</v>
      </c>
      <c r="O249" s="85"/>
      <c r="P249" s="210">
        <f>O249*H249</f>
        <v>0</v>
      </c>
      <c r="Q249" s="210">
        <v>0</v>
      </c>
      <c r="R249" s="210">
        <f>Q249*H249</f>
        <v>0</v>
      </c>
      <c r="S249" s="210">
        <v>0</v>
      </c>
      <c r="T249" s="211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12" t="s">
        <v>157</v>
      </c>
      <c r="AT249" s="212" t="s">
        <v>153</v>
      </c>
      <c r="AU249" s="212" t="s">
        <v>73</v>
      </c>
      <c r="AY249" s="11" t="s">
        <v>158</v>
      </c>
      <c r="BE249" s="213">
        <f>IF(N249="základní",J249,0)</f>
        <v>0</v>
      </c>
      <c r="BF249" s="213">
        <f>IF(N249="snížená",J249,0)</f>
        <v>0</v>
      </c>
      <c r="BG249" s="213">
        <f>IF(N249="zákl. přenesená",J249,0)</f>
        <v>0</v>
      </c>
      <c r="BH249" s="213">
        <f>IF(N249="sníž. přenesená",J249,0)</f>
        <v>0</v>
      </c>
      <c r="BI249" s="213">
        <f>IF(N249="nulová",J249,0)</f>
        <v>0</v>
      </c>
      <c r="BJ249" s="11" t="s">
        <v>81</v>
      </c>
      <c r="BK249" s="213">
        <f>ROUND(I249*H249,2)</f>
        <v>0</v>
      </c>
      <c r="BL249" s="11" t="s">
        <v>157</v>
      </c>
      <c r="BM249" s="212" t="s">
        <v>647</v>
      </c>
    </row>
    <row r="250" spans="1:65" s="2" customFormat="1" ht="16.5" customHeight="1">
      <c r="A250" s="32"/>
      <c r="B250" s="33"/>
      <c r="C250" s="200" t="s">
        <v>73</v>
      </c>
      <c r="D250" s="200" t="s">
        <v>153</v>
      </c>
      <c r="E250" s="201" t="s">
        <v>451</v>
      </c>
      <c r="F250" s="202" t="s">
        <v>1383</v>
      </c>
      <c r="G250" s="203" t="s">
        <v>1</v>
      </c>
      <c r="H250" s="204">
        <v>24.832</v>
      </c>
      <c r="I250" s="205"/>
      <c r="J250" s="206">
        <f>ROUND(I250*H250,2)</f>
        <v>0</v>
      </c>
      <c r="K250" s="207"/>
      <c r="L250" s="38"/>
      <c r="M250" s="208" t="s">
        <v>1</v>
      </c>
      <c r="N250" s="209" t="s">
        <v>38</v>
      </c>
      <c r="O250" s="85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12" t="s">
        <v>157</v>
      </c>
      <c r="AT250" s="212" t="s">
        <v>153</v>
      </c>
      <c r="AU250" s="212" t="s">
        <v>73</v>
      </c>
      <c r="AY250" s="11" t="s">
        <v>158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1" t="s">
        <v>81</v>
      </c>
      <c r="BK250" s="213">
        <f>ROUND(I250*H250,2)</f>
        <v>0</v>
      </c>
      <c r="BL250" s="11" t="s">
        <v>157</v>
      </c>
      <c r="BM250" s="212" t="s">
        <v>650</v>
      </c>
    </row>
    <row r="251" spans="1:65" s="2" customFormat="1" ht="16.5" customHeight="1">
      <c r="A251" s="32"/>
      <c r="B251" s="33"/>
      <c r="C251" s="200" t="s">
        <v>267</v>
      </c>
      <c r="D251" s="200" t="s">
        <v>153</v>
      </c>
      <c r="E251" s="201" t="s">
        <v>1384</v>
      </c>
      <c r="F251" s="202" t="s">
        <v>1385</v>
      </c>
      <c r="G251" s="203" t="s">
        <v>325</v>
      </c>
      <c r="H251" s="204">
        <v>3.104</v>
      </c>
      <c r="I251" s="205"/>
      <c r="J251" s="206">
        <f>ROUND(I251*H251,2)</f>
        <v>0</v>
      </c>
      <c r="K251" s="207"/>
      <c r="L251" s="38"/>
      <c r="M251" s="208" t="s">
        <v>1</v>
      </c>
      <c r="N251" s="209" t="s">
        <v>38</v>
      </c>
      <c r="O251" s="85"/>
      <c r="P251" s="210">
        <f>O251*H251</f>
        <v>0</v>
      </c>
      <c r="Q251" s="210">
        <v>0</v>
      </c>
      <c r="R251" s="210">
        <f>Q251*H251</f>
        <v>0</v>
      </c>
      <c r="S251" s="210">
        <v>0</v>
      </c>
      <c r="T251" s="211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12" t="s">
        <v>157</v>
      </c>
      <c r="AT251" s="212" t="s">
        <v>153</v>
      </c>
      <c r="AU251" s="212" t="s">
        <v>73</v>
      </c>
      <c r="AY251" s="11" t="s">
        <v>158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11" t="s">
        <v>81</v>
      </c>
      <c r="BK251" s="213">
        <f>ROUND(I251*H251,2)</f>
        <v>0</v>
      </c>
      <c r="BL251" s="11" t="s">
        <v>157</v>
      </c>
      <c r="BM251" s="212" t="s">
        <v>651</v>
      </c>
    </row>
    <row r="252" spans="1:65" s="2" customFormat="1" ht="16.5" customHeight="1">
      <c r="A252" s="32"/>
      <c r="B252" s="33"/>
      <c r="C252" s="200" t="s">
        <v>629</v>
      </c>
      <c r="D252" s="200" t="s">
        <v>153</v>
      </c>
      <c r="E252" s="201" t="s">
        <v>1386</v>
      </c>
      <c r="F252" s="202" t="s">
        <v>1387</v>
      </c>
      <c r="G252" s="203" t="s">
        <v>325</v>
      </c>
      <c r="H252" s="204">
        <v>5.527</v>
      </c>
      <c r="I252" s="205"/>
      <c r="J252" s="206">
        <f>ROUND(I252*H252,2)</f>
        <v>0</v>
      </c>
      <c r="K252" s="207"/>
      <c r="L252" s="38"/>
      <c r="M252" s="208" t="s">
        <v>1</v>
      </c>
      <c r="N252" s="209" t="s">
        <v>38</v>
      </c>
      <c r="O252" s="85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12" t="s">
        <v>157</v>
      </c>
      <c r="AT252" s="212" t="s">
        <v>153</v>
      </c>
      <c r="AU252" s="212" t="s">
        <v>73</v>
      </c>
      <c r="AY252" s="11" t="s">
        <v>158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11" t="s">
        <v>81</v>
      </c>
      <c r="BK252" s="213">
        <f>ROUND(I252*H252,2)</f>
        <v>0</v>
      </c>
      <c r="BL252" s="11" t="s">
        <v>157</v>
      </c>
      <c r="BM252" s="212" t="s">
        <v>654</v>
      </c>
    </row>
    <row r="253" spans="1:65" s="2" customFormat="1" ht="16.5" customHeight="1">
      <c r="A253" s="32"/>
      <c r="B253" s="33"/>
      <c r="C253" s="200" t="s">
        <v>346</v>
      </c>
      <c r="D253" s="200" t="s">
        <v>153</v>
      </c>
      <c r="E253" s="201" t="s">
        <v>1388</v>
      </c>
      <c r="F253" s="202" t="s">
        <v>1389</v>
      </c>
      <c r="G253" s="203" t="s">
        <v>325</v>
      </c>
      <c r="H253" s="204">
        <v>6.208</v>
      </c>
      <c r="I253" s="205"/>
      <c r="J253" s="206">
        <f>ROUND(I253*H253,2)</f>
        <v>0</v>
      </c>
      <c r="K253" s="207"/>
      <c r="L253" s="38"/>
      <c r="M253" s="208" t="s">
        <v>1</v>
      </c>
      <c r="N253" s="209" t="s">
        <v>38</v>
      </c>
      <c r="O253" s="85"/>
      <c r="P253" s="210">
        <f>O253*H253</f>
        <v>0</v>
      </c>
      <c r="Q253" s="210">
        <v>0</v>
      </c>
      <c r="R253" s="210">
        <f>Q253*H253</f>
        <v>0</v>
      </c>
      <c r="S253" s="210">
        <v>0</v>
      </c>
      <c r="T253" s="211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12" t="s">
        <v>157</v>
      </c>
      <c r="AT253" s="212" t="s">
        <v>153</v>
      </c>
      <c r="AU253" s="212" t="s">
        <v>73</v>
      </c>
      <c r="AY253" s="11" t="s">
        <v>158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11" t="s">
        <v>81</v>
      </c>
      <c r="BK253" s="213">
        <f>ROUND(I253*H253,2)</f>
        <v>0</v>
      </c>
      <c r="BL253" s="11" t="s">
        <v>157</v>
      </c>
      <c r="BM253" s="212" t="s">
        <v>658</v>
      </c>
    </row>
    <row r="254" spans="1:65" s="2" customFormat="1" ht="16.5" customHeight="1">
      <c r="A254" s="32"/>
      <c r="B254" s="33"/>
      <c r="C254" s="200" t="s">
        <v>73</v>
      </c>
      <c r="D254" s="200" t="s">
        <v>153</v>
      </c>
      <c r="E254" s="201" t="s">
        <v>456</v>
      </c>
      <c r="F254" s="202" t="s">
        <v>1390</v>
      </c>
      <c r="G254" s="203" t="s">
        <v>1</v>
      </c>
      <c r="H254" s="204">
        <v>6.208</v>
      </c>
      <c r="I254" s="205"/>
      <c r="J254" s="206">
        <f>ROUND(I254*H254,2)</f>
        <v>0</v>
      </c>
      <c r="K254" s="207"/>
      <c r="L254" s="38"/>
      <c r="M254" s="208" t="s">
        <v>1</v>
      </c>
      <c r="N254" s="209" t="s">
        <v>38</v>
      </c>
      <c r="O254" s="85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12" t="s">
        <v>157</v>
      </c>
      <c r="AT254" s="212" t="s">
        <v>153</v>
      </c>
      <c r="AU254" s="212" t="s">
        <v>73</v>
      </c>
      <c r="AY254" s="11" t="s">
        <v>158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11" t="s">
        <v>81</v>
      </c>
      <c r="BK254" s="213">
        <f>ROUND(I254*H254,2)</f>
        <v>0</v>
      </c>
      <c r="BL254" s="11" t="s">
        <v>157</v>
      </c>
      <c r="BM254" s="212" t="s">
        <v>659</v>
      </c>
    </row>
    <row r="255" spans="1:65" s="2" customFormat="1" ht="16.5" customHeight="1">
      <c r="A255" s="32"/>
      <c r="B255" s="33"/>
      <c r="C255" s="200" t="s">
        <v>73</v>
      </c>
      <c r="D255" s="200" t="s">
        <v>153</v>
      </c>
      <c r="E255" s="201" t="s">
        <v>1391</v>
      </c>
      <c r="F255" s="202" t="s">
        <v>1392</v>
      </c>
      <c r="G255" s="203" t="s">
        <v>1</v>
      </c>
      <c r="H255" s="204">
        <v>0</v>
      </c>
      <c r="I255" s="205"/>
      <c r="J255" s="206">
        <f>ROUND(I255*H255,2)</f>
        <v>0</v>
      </c>
      <c r="K255" s="207"/>
      <c r="L255" s="38"/>
      <c r="M255" s="208" t="s">
        <v>1</v>
      </c>
      <c r="N255" s="209" t="s">
        <v>38</v>
      </c>
      <c r="O255" s="85"/>
      <c r="P255" s="210">
        <f>O255*H255</f>
        <v>0</v>
      </c>
      <c r="Q255" s="210">
        <v>0</v>
      </c>
      <c r="R255" s="210">
        <f>Q255*H255</f>
        <v>0</v>
      </c>
      <c r="S255" s="210">
        <v>0</v>
      </c>
      <c r="T255" s="211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12" t="s">
        <v>157</v>
      </c>
      <c r="AT255" s="212" t="s">
        <v>153</v>
      </c>
      <c r="AU255" s="212" t="s">
        <v>73</v>
      </c>
      <c r="AY255" s="11" t="s">
        <v>158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1" t="s">
        <v>81</v>
      </c>
      <c r="BK255" s="213">
        <f>ROUND(I255*H255,2)</f>
        <v>0</v>
      </c>
      <c r="BL255" s="11" t="s">
        <v>157</v>
      </c>
      <c r="BM255" s="212" t="s">
        <v>860</v>
      </c>
    </row>
    <row r="256" spans="1:65" s="2" customFormat="1" ht="24" customHeight="1">
      <c r="A256" s="32"/>
      <c r="B256" s="33"/>
      <c r="C256" s="200" t="s">
        <v>638</v>
      </c>
      <c r="D256" s="200" t="s">
        <v>153</v>
      </c>
      <c r="E256" s="201" t="s">
        <v>1393</v>
      </c>
      <c r="F256" s="202" t="s">
        <v>1394</v>
      </c>
      <c r="G256" s="203" t="s">
        <v>325</v>
      </c>
      <c r="H256" s="204">
        <v>67.143</v>
      </c>
      <c r="I256" s="205"/>
      <c r="J256" s="206">
        <f>ROUND(I256*H256,2)</f>
        <v>0</v>
      </c>
      <c r="K256" s="207"/>
      <c r="L256" s="38"/>
      <c r="M256" s="208" t="s">
        <v>1</v>
      </c>
      <c r="N256" s="209" t="s">
        <v>38</v>
      </c>
      <c r="O256" s="85"/>
      <c r="P256" s="210">
        <f>O256*H256</f>
        <v>0</v>
      </c>
      <c r="Q256" s="210">
        <v>0</v>
      </c>
      <c r="R256" s="210">
        <f>Q256*H256</f>
        <v>0</v>
      </c>
      <c r="S256" s="210">
        <v>0</v>
      </c>
      <c r="T256" s="211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12" t="s">
        <v>157</v>
      </c>
      <c r="AT256" s="212" t="s">
        <v>153</v>
      </c>
      <c r="AU256" s="212" t="s">
        <v>73</v>
      </c>
      <c r="AY256" s="11" t="s">
        <v>158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11" t="s">
        <v>81</v>
      </c>
      <c r="BK256" s="213">
        <f>ROUND(I256*H256,2)</f>
        <v>0</v>
      </c>
      <c r="BL256" s="11" t="s">
        <v>157</v>
      </c>
      <c r="BM256" s="212" t="s">
        <v>863</v>
      </c>
    </row>
    <row r="257" spans="1:65" s="2" customFormat="1" ht="24" customHeight="1">
      <c r="A257" s="32"/>
      <c r="B257" s="33"/>
      <c r="C257" s="200" t="s">
        <v>349</v>
      </c>
      <c r="D257" s="200" t="s">
        <v>153</v>
      </c>
      <c r="E257" s="201" t="s">
        <v>1395</v>
      </c>
      <c r="F257" s="202" t="s">
        <v>1396</v>
      </c>
      <c r="G257" s="203" t="s">
        <v>325</v>
      </c>
      <c r="H257" s="204">
        <v>67.143</v>
      </c>
      <c r="I257" s="205"/>
      <c r="J257" s="206">
        <f>ROUND(I257*H257,2)</f>
        <v>0</v>
      </c>
      <c r="K257" s="207"/>
      <c r="L257" s="38"/>
      <c r="M257" s="208" t="s">
        <v>1</v>
      </c>
      <c r="N257" s="209" t="s">
        <v>38</v>
      </c>
      <c r="O257" s="85"/>
      <c r="P257" s="210">
        <f>O257*H257</f>
        <v>0</v>
      </c>
      <c r="Q257" s="210">
        <v>0</v>
      </c>
      <c r="R257" s="210">
        <f>Q257*H257</f>
        <v>0</v>
      </c>
      <c r="S257" s="210">
        <v>0</v>
      </c>
      <c r="T257" s="211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12" t="s">
        <v>157</v>
      </c>
      <c r="AT257" s="212" t="s">
        <v>153</v>
      </c>
      <c r="AU257" s="212" t="s">
        <v>73</v>
      </c>
      <c r="AY257" s="11" t="s">
        <v>158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11" t="s">
        <v>81</v>
      </c>
      <c r="BK257" s="213">
        <f>ROUND(I257*H257,2)</f>
        <v>0</v>
      </c>
      <c r="BL257" s="11" t="s">
        <v>157</v>
      </c>
      <c r="BM257" s="212" t="s">
        <v>865</v>
      </c>
    </row>
    <row r="258" spans="1:65" s="2" customFormat="1" ht="16.5" customHeight="1">
      <c r="A258" s="32"/>
      <c r="B258" s="33"/>
      <c r="C258" s="200" t="s">
        <v>73</v>
      </c>
      <c r="D258" s="200" t="s">
        <v>153</v>
      </c>
      <c r="E258" s="201" t="s">
        <v>1397</v>
      </c>
      <c r="F258" s="202" t="s">
        <v>1398</v>
      </c>
      <c r="G258" s="203" t="s">
        <v>1</v>
      </c>
      <c r="H258" s="204">
        <v>0</v>
      </c>
      <c r="I258" s="205"/>
      <c r="J258" s="206">
        <f>ROUND(I258*H258,2)</f>
        <v>0</v>
      </c>
      <c r="K258" s="207"/>
      <c r="L258" s="38"/>
      <c r="M258" s="208" t="s">
        <v>1</v>
      </c>
      <c r="N258" s="209" t="s">
        <v>38</v>
      </c>
      <c r="O258" s="85"/>
      <c r="P258" s="210">
        <f>O258*H258</f>
        <v>0</v>
      </c>
      <c r="Q258" s="210">
        <v>0</v>
      </c>
      <c r="R258" s="210">
        <f>Q258*H258</f>
        <v>0</v>
      </c>
      <c r="S258" s="210">
        <v>0</v>
      </c>
      <c r="T258" s="211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212" t="s">
        <v>157</v>
      </c>
      <c r="AT258" s="212" t="s">
        <v>153</v>
      </c>
      <c r="AU258" s="212" t="s">
        <v>73</v>
      </c>
      <c r="AY258" s="11" t="s">
        <v>158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11" t="s">
        <v>81</v>
      </c>
      <c r="BK258" s="213">
        <f>ROUND(I258*H258,2)</f>
        <v>0</v>
      </c>
      <c r="BL258" s="11" t="s">
        <v>157</v>
      </c>
      <c r="BM258" s="212" t="s">
        <v>866</v>
      </c>
    </row>
    <row r="259" spans="1:65" s="2" customFormat="1" ht="16.5" customHeight="1">
      <c r="A259" s="32"/>
      <c r="B259" s="33"/>
      <c r="C259" s="200" t="s">
        <v>73</v>
      </c>
      <c r="D259" s="200" t="s">
        <v>153</v>
      </c>
      <c r="E259" s="201" t="s">
        <v>1399</v>
      </c>
      <c r="F259" s="202" t="s">
        <v>1400</v>
      </c>
      <c r="G259" s="203" t="s">
        <v>1</v>
      </c>
      <c r="H259" s="204">
        <v>0</v>
      </c>
      <c r="I259" s="205"/>
      <c r="J259" s="206">
        <f>ROUND(I259*H259,2)</f>
        <v>0</v>
      </c>
      <c r="K259" s="207"/>
      <c r="L259" s="38"/>
      <c r="M259" s="208" t="s">
        <v>1</v>
      </c>
      <c r="N259" s="209" t="s">
        <v>38</v>
      </c>
      <c r="O259" s="85"/>
      <c r="P259" s="210">
        <f>O259*H259</f>
        <v>0</v>
      </c>
      <c r="Q259" s="210">
        <v>0</v>
      </c>
      <c r="R259" s="210">
        <f>Q259*H259</f>
        <v>0</v>
      </c>
      <c r="S259" s="210">
        <v>0</v>
      </c>
      <c r="T259" s="211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12" t="s">
        <v>157</v>
      </c>
      <c r="AT259" s="212" t="s">
        <v>153</v>
      </c>
      <c r="AU259" s="212" t="s">
        <v>73</v>
      </c>
      <c r="AY259" s="11" t="s">
        <v>158</v>
      </c>
      <c r="BE259" s="213">
        <f>IF(N259="základní",J259,0)</f>
        <v>0</v>
      </c>
      <c r="BF259" s="213">
        <f>IF(N259="snížená",J259,0)</f>
        <v>0</v>
      </c>
      <c r="BG259" s="213">
        <f>IF(N259="zákl. přenesená",J259,0)</f>
        <v>0</v>
      </c>
      <c r="BH259" s="213">
        <f>IF(N259="sníž. přenesená",J259,0)</f>
        <v>0</v>
      </c>
      <c r="BI259" s="213">
        <f>IF(N259="nulová",J259,0)</f>
        <v>0</v>
      </c>
      <c r="BJ259" s="11" t="s">
        <v>81</v>
      </c>
      <c r="BK259" s="213">
        <f>ROUND(I259*H259,2)</f>
        <v>0</v>
      </c>
      <c r="BL259" s="11" t="s">
        <v>157</v>
      </c>
      <c r="BM259" s="212" t="s">
        <v>870</v>
      </c>
    </row>
    <row r="260" spans="1:65" s="2" customFormat="1" ht="24" customHeight="1">
      <c r="A260" s="32"/>
      <c r="B260" s="33"/>
      <c r="C260" s="200" t="s">
        <v>646</v>
      </c>
      <c r="D260" s="200" t="s">
        <v>153</v>
      </c>
      <c r="E260" s="201" t="s">
        <v>1401</v>
      </c>
      <c r="F260" s="202" t="s">
        <v>1402</v>
      </c>
      <c r="G260" s="203" t="s">
        <v>312</v>
      </c>
      <c r="H260" s="204">
        <v>20.94</v>
      </c>
      <c r="I260" s="205"/>
      <c r="J260" s="206">
        <f>ROUND(I260*H260,2)</f>
        <v>0</v>
      </c>
      <c r="K260" s="207"/>
      <c r="L260" s="38"/>
      <c r="M260" s="208" t="s">
        <v>1</v>
      </c>
      <c r="N260" s="209" t="s">
        <v>38</v>
      </c>
      <c r="O260" s="85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12" t="s">
        <v>157</v>
      </c>
      <c r="AT260" s="212" t="s">
        <v>153</v>
      </c>
      <c r="AU260" s="212" t="s">
        <v>73</v>
      </c>
      <c r="AY260" s="11" t="s">
        <v>158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11" t="s">
        <v>81</v>
      </c>
      <c r="BK260" s="213">
        <f>ROUND(I260*H260,2)</f>
        <v>0</v>
      </c>
      <c r="BL260" s="11" t="s">
        <v>157</v>
      </c>
      <c r="BM260" s="212" t="s">
        <v>873</v>
      </c>
    </row>
    <row r="261" spans="1:65" s="2" customFormat="1" ht="16.5" customHeight="1">
      <c r="A261" s="32"/>
      <c r="B261" s="33"/>
      <c r="C261" s="200" t="s">
        <v>73</v>
      </c>
      <c r="D261" s="200" t="s">
        <v>153</v>
      </c>
      <c r="E261" s="201" t="s">
        <v>359</v>
      </c>
      <c r="F261" s="202" t="s">
        <v>1293</v>
      </c>
      <c r="G261" s="203" t="s">
        <v>1</v>
      </c>
      <c r="H261" s="204">
        <v>20.94</v>
      </c>
      <c r="I261" s="205"/>
      <c r="J261" s="206">
        <f>ROUND(I261*H261,2)</f>
        <v>0</v>
      </c>
      <c r="K261" s="207"/>
      <c r="L261" s="38"/>
      <c r="M261" s="214" t="s">
        <v>1</v>
      </c>
      <c r="N261" s="215" t="s">
        <v>38</v>
      </c>
      <c r="O261" s="216"/>
      <c r="P261" s="217">
        <f>O261*H261</f>
        <v>0</v>
      </c>
      <c r="Q261" s="217">
        <v>0</v>
      </c>
      <c r="R261" s="217">
        <f>Q261*H261</f>
        <v>0</v>
      </c>
      <c r="S261" s="217">
        <v>0</v>
      </c>
      <c r="T261" s="218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12" t="s">
        <v>157</v>
      </c>
      <c r="AT261" s="212" t="s">
        <v>153</v>
      </c>
      <c r="AU261" s="212" t="s">
        <v>73</v>
      </c>
      <c r="AY261" s="11" t="s">
        <v>158</v>
      </c>
      <c r="BE261" s="213">
        <f>IF(N261="základní",J261,0)</f>
        <v>0</v>
      </c>
      <c r="BF261" s="213">
        <f>IF(N261="snížená",J261,0)</f>
        <v>0</v>
      </c>
      <c r="BG261" s="213">
        <f>IF(N261="zákl. přenesená",J261,0)</f>
        <v>0</v>
      </c>
      <c r="BH261" s="213">
        <f>IF(N261="sníž. přenesená",J261,0)</f>
        <v>0</v>
      </c>
      <c r="BI261" s="213">
        <f>IF(N261="nulová",J261,0)</f>
        <v>0</v>
      </c>
      <c r="BJ261" s="11" t="s">
        <v>81</v>
      </c>
      <c r="BK261" s="213">
        <f>ROUND(I261*H261,2)</f>
        <v>0</v>
      </c>
      <c r="BL261" s="11" t="s">
        <v>157</v>
      </c>
      <c r="BM261" s="212" t="s">
        <v>874</v>
      </c>
    </row>
    <row r="262" spans="1:31" s="2" customFormat="1" ht="6.95" customHeight="1">
      <c r="A262" s="32"/>
      <c r="B262" s="60"/>
      <c r="C262" s="61"/>
      <c r="D262" s="61"/>
      <c r="E262" s="61"/>
      <c r="F262" s="61"/>
      <c r="G262" s="61"/>
      <c r="H262" s="61"/>
      <c r="I262" s="177"/>
      <c r="J262" s="61"/>
      <c r="K262" s="61"/>
      <c r="L262" s="38"/>
      <c r="M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</row>
  </sheetData>
  <sheetProtection password="CC35" sheet="1" objects="1" scenarios="1" formatColumns="0" formatRows="0" autoFilter="0"/>
  <autoFilter ref="C115:K261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101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1403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ROUND((SUM(BE116:BE205)),2)</f>
        <v>0</v>
      </c>
      <c r="G33" s="32"/>
      <c r="H33" s="32"/>
      <c r="I33" s="156">
        <v>0.21</v>
      </c>
      <c r="J33" s="155">
        <f>ROUND(((SUM(BE116:BE205))*I33),2)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ROUND((SUM(BF116:BF205)),2)</f>
        <v>0</v>
      </c>
      <c r="G34" s="32"/>
      <c r="H34" s="32"/>
      <c r="I34" s="156">
        <v>0.15</v>
      </c>
      <c r="J34" s="155">
        <f>ROUND(((SUM(BF116:BF205))*I34),2)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ROUND((SUM(BG116:BG205)),2)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ROUND((SUM(BH116:BH205)),2)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ROUND((SUM(BI116:BI205)),2)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05.10 - Most ev. km 86,301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05.10 - Most ev. km 86,301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SUM(P117:P205)</f>
        <v>0</v>
      </c>
      <c r="Q116" s="98"/>
      <c r="R116" s="197">
        <f>SUM(R117:R205)</f>
        <v>0</v>
      </c>
      <c r="S116" s="98"/>
      <c r="T116" s="198">
        <f>SUM(T117:T205)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SUM(BK117:BK205)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1202</v>
      </c>
      <c r="F117" s="202" t="s">
        <v>1203</v>
      </c>
      <c r="G117" s="203" t="s">
        <v>312</v>
      </c>
      <c r="H117" s="204">
        <v>200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1404</v>
      </c>
      <c r="F118" s="202" t="s">
        <v>1405</v>
      </c>
      <c r="G118" s="203" t="s">
        <v>1</v>
      </c>
      <c r="H118" s="204">
        <v>200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83</v>
      </c>
      <c r="D119" s="200" t="s">
        <v>153</v>
      </c>
      <c r="E119" s="201" t="s">
        <v>1205</v>
      </c>
      <c r="F119" s="202" t="s">
        <v>1206</v>
      </c>
      <c r="G119" s="203" t="s">
        <v>312</v>
      </c>
      <c r="H119" s="204">
        <v>200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24" customHeight="1">
      <c r="A120" s="32"/>
      <c r="B120" s="33"/>
      <c r="C120" s="200" t="s">
        <v>161</v>
      </c>
      <c r="D120" s="200" t="s">
        <v>153</v>
      </c>
      <c r="E120" s="201" t="s">
        <v>1220</v>
      </c>
      <c r="F120" s="202" t="s">
        <v>1221</v>
      </c>
      <c r="G120" s="203" t="s">
        <v>281</v>
      </c>
      <c r="H120" s="204">
        <v>30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24" customHeight="1">
      <c r="A121" s="32"/>
      <c r="B121" s="33"/>
      <c r="C121" s="200" t="s">
        <v>157</v>
      </c>
      <c r="D121" s="200" t="s">
        <v>153</v>
      </c>
      <c r="E121" s="201" t="s">
        <v>1222</v>
      </c>
      <c r="F121" s="202" t="s">
        <v>1223</v>
      </c>
      <c r="G121" s="203" t="s">
        <v>303</v>
      </c>
      <c r="H121" s="204">
        <v>26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16.5" customHeight="1">
      <c r="A122" s="32"/>
      <c r="B122" s="33"/>
      <c r="C122" s="200" t="s">
        <v>73</v>
      </c>
      <c r="D122" s="200" t="s">
        <v>153</v>
      </c>
      <c r="E122" s="201" t="s">
        <v>1406</v>
      </c>
      <c r="F122" s="202" t="s">
        <v>1407</v>
      </c>
      <c r="G122" s="203" t="s">
        <v>1</v>
      </c>
      <c r="H122" s="204">
        <v>26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24" customHeight="1">
      <c r="A123" s="32"/>
      <c r="B123" s="33"/>
      <c r="C123" s="200" t="s">
        <v>169</v>
      </c>
      <c r="D123" s="200" t="s">
        <v>153</v>
      </c>
      <c r="E123" s="201" t="s">
        <v>1225</v>
      </c>
      <c r="F123" s="202" t="s">
        <v>1226</v>
      </c>
      <c r="G123" s="203" t="s">
        <v>303</v>
      </c>
      <c r="H123" s="204">
        <v>26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24" customHeight="1">
      <c r="A124" s="32"/>
      <c r="B124" s="33"/>
      <c r="C124" s="200" t="s">
        <v>165</v>
      </c>
      <c r="D124" s="200" t="s">
        <v>153</v>
      </c>
      <c r="E124" s="201" t="s">
        <v>1408</v>
      </c>
      <c r="F124" s="202" t="s">
        <v>1409</v>
      </c>
      <c r="G124" s="203" t="s">
        <v>303</v>
      </c>
      <c r="H124" s="204">
        <v>19.6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16.5" customHeight="1">
      <c r="A125" s="32"/>
      <c r="B125" s="33"/>
      <c r="C125" s="200" t="s">
        <v>73</v>
      </c>
      <c r="D125" s="200" t="s">
        <v>153</v>
      </c>
      <c r="E125" s="201" t="s">
        <v>1410</v>
      </c>
      <c r="F125" s="202" t="s">
        <v>1411</v>
      </c>
      <c r="G125" s="203" t="s">
        <v>1</v>
      </c>
      <c r="H125" s="204">
        <v>19.6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24" customHeight="1">
      <c r="A126" s="32"/>
      <c r="B126" s="33"/>
      <c r="C126" s="200" t="s">
        <v>177</v>
      </c>
      <c r="D126" s="200" t="s">
        <v>153</v>
      </c>
      <c r="E126" s="201" t="s">
        <v>1412</v>
      </c>
      <c r="F126" s="202" t="s">
        <v>1413</v>
      </c>
      <c r="G126" s="203" t="s">
        <v>303</v>
      </c>
      <c r="H126" s="204">
        <v>19.6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24" customHeight="1">
      <c r="A127" s="32"/>
      <c r="B127" s="33"/>
      <c r="C127" s="200" t="s">
        <v>168</v>
      </c>
      <c r="D127" s="200" t="s">
        <v>153</v>
      </c>
      <c r="E127" s="201" t="s">
        <v>1414</v>
      </c>
      <c r="F127" s="202" t="s">
        <v>1415</v>
      </c>
      <c r="G127" s="203" t="s">
        <v>325</v>
      </c>
      <c r="H127" s="204">
        <v>91.2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16.5" customHeight="1">
      <c r="A128" s="32"/>
      <c r="B128" s="33"/>
      <c r="C128" s="200" t="s">
        <v>73</v>
      </c>
      <c r="D128" s="200" t="s">
        <v>153</v>
      </c>
      <c r="E128" s="201" t="s">
        <v>1416</v>
      </c>
      <c r="F128" s="202" t="s">
        <v>1417</v>
      </c>
      <c r="G128" s="203" t="s">
        <v>1</v>
      </c>
      <c r="H128" s="204">
        <v>91.2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24" customHeight="1">
      <c r="A129" s="32"/>
      <c r="B129" s="33"/>
      <c r="C129" s="200" t="s">
        <v>182</v>
      </c>
      <c r="D129" s="200" t="s">
        <v>153</v>
      </c>
      <c r="E129" s="201" t="s">
        <v>1230</v>
      </c>
      <c r="F129" s="202" t="s">
        <v>1231</v>
      </c>
      <c r="G129" s="203" t="s">
        <v>303</v>
      </c>
      <c r="H129" s="204">
        <v>45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16.5" customHeight="1">
      <c r="A130" s="32"/>
      <c r="B130" s="33"/>
      <c r="C130" s="200" t="s">
        <v>73</v>
      </c>
      <c r="D130" s="200" t="s">
        <v>153</v>
      </c>
      <c r="E130" s="201" t="s">
        <v>1418</v>
      </c>
      <c r="F130" s="202" t="s">
        <v>1419</v>
      </c>
      <c r="G130" s="203" t="s">
        <v>1</v>
      </c>
      <c r="H130" s="204">
        <v>45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24" customHeight="1">
      <c r="A131" s="32"/>
      <c r="B131" s="33"/>
      <c r="C131" s="200" t="s">
        <v>172</v>
      </c>
      <c r="D131" s="200" t="s">
        <v>153</v>
      </c>
      <c r="E131" s="201" t="s">
        <v>1232</v>
      </c>
      <c r="F131" s="202" t="s">
        <v>1233</v>
      </c>
      <c r="G131" s="203" t="s">
        <v>303</v>
      </c>
      <c r="H131" s="204">
        <v>180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16.5" customHeight="1">
      <c r="A132" s="32"/>
      <c r="B132" s="33"/>
      <c r="C132" s="200" t="s">
        <v>73</v>
      </c>
      <c r="D132" s="200" t="s">
        <v>153</v>
      </c>
      <c r="E132" s="201" t="s">
        <v>1420</v>
      </c>
      <c r="F132" s="202" t="s">
        <v>1421</v>
      </c>
      <c r="G132" s="203" t="s">
        <v>1</v>
      </c>
      <c r="H132" s="204">
        <v>180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16.5" customHeight="1">
      <c r="A133" s="32"/>
      <c r="B133" s="33"/>
      <c r="C133" s="200" t="s">
        <v>187</v>
      </c>
      <c r="D133" s="200" t="s">
        <v>153</v>
      </c>
      <c r="E133" s="201" t="s">
        <v>1235</v>
      </c>
      <c r="F133" s="202" t="s">
        <v>1236</v>
      </c>
      <c r="G133" s="203" t="s">
        <v>303</v>
      </c>
      <c r="H133" s="204">
        <v>45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16.5" customHeight="1">
      <c r="A134" s="32"/>
      <c r="B134" s="33"/>
      <c r="C134" s="200" t="s">
        <v>176</v>
      </c>
      <c r="D134" s="200" t="s">
        <v>153</v>
      </c>
      <c r="E134" s="201" t="s">
        <v>1237</v>
      </c>
      <c r="F134" s="202" t="s">
        <v>1238</v>
      </c>
      <c r="G134" s="203" t="s">
        <v>303</v>
      </c>
      <c r="H134" s="204">
        <v>90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16.5" customHeight="1">
      <c r="A135" s="32"/>
      <c r="B135" s="33"/>
      <c r="C135" s="200" t="s">
        <v>73</v>
      </c>
      <c r="D135" s="200" t="s">
        <v>153</v>
      </c>
      <c r="E135" s="201" t="s">
        <v>1422</v>
      </c>
      <c r="F135" s="202" t="s">
        <v>1423</v>
      </c>
      <c r="G135" s="203" t="s">
        <v>1</v>
      </c>
      <c r="H135" s="204">
        <v>90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192</v>
      </c>
      <c r="D136" s="200" t="s">
        <v>153</v>
      </c>
      <c r="E136" s="201" t="s">
        <v>1239</v>
      </c>
      <c r="F136" s="202" t="s">
        <v>1240</v>
      </c>
      <c r="G136" s="203" t="s">
        <v>303</v>
      </c>
      <c r="H136" s="204">
        <v>45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24" customHeight="1">
      <c r="A137" s="32"/>
      <c r="B137" s="33"/>
      <c r="C137" s="200" t="s">
        <v>178</v>
      </c>
      <c r="D137" s="200" t="s">
        <v>153</v>
      </c>
      <c r="E137" s="201" t="s">
        <v>1241</v>
      </c>
      <c r="F137" s="202" t="s">
        <v>1242</v>
      </c>
      <c r="G137" s="203" t="s">
        <v>303</v>
      </c>
      <c r="H137" s="204">
        <v>18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73</v>
      </c>
      <c r="D138" s="200" t="s">
        <v>153</v>
      </c>
      <c r="E138" s="201" t="s">
        <v>1424</v>
      </c>
      <c r="F138" s="202" t="s">
        <v>1425</v>
      </c>
      <c r="G138" s="203" t="s">
        <v>1</v>
      </c>
      <c r="H138" s="204">
        <v>18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8</v>
      </c>
      <c r="D139" s="200" t="s">
        <v>153</v>
      </c>
      <c r="E139" s="201" t="s">
        <v>1243</v>
      </c>
      <c r="F139" s="202" t="s">
        <v>1244</v>
      </c>
      <c r="G139" s="203" t="s">
        <v>325</v>
      </c>
      <c r="H139" s="204">
        <v>36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73</v>
      </c>
      <c r="D140" s="200" t="s">
        <v>153</v>
      </c>
      <c r="E140" s="201" t="s">
        <v>1426</v>
      </c>
      <c r="F140" s="202" t="s">
        <v>1427</v>
      </c>
      <c r="G140" s="203" t="s">
        <v>1</v>
      </c>
      <c r="H140" s="204">
        <v>36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24" customHeight="1">
      <c r="A141" s="32"/>
      <c r="B141" s="33"/>
      <c r="C141" s="200" t="s">
        <v>181</v>
      </c>
      <c r="D141" s="200" t="s">
        <v>153</v>
      </c>
      <c r="E141" s="201" t="s">
        <v>1246</v>
      </c>
      <c r="F141" s="202" t="s">
        <v>1247</v>
      </c>
      <c r="G141" s="203" t="s">
        <v>312</v>
      </c>
      <c r="H141" s="204">
        <v>150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16.5" customHeight="1">
      <c r="A142" s="32"/>
      <c r="B142" s="33"/>
      <c r="C142" s="200" t="s">
        <v>73</v>
      </c>
      <c r="D142" s="200" t="s">
        <v>153</v>
      </c>
      <c r="E142" s="201" t="s">
        <v>1428</v>
      </c>
      <c r="F142" s="202" t="s">
        <v>1429</v>
      </c>
      <c r="G142" s="203" t="s">
        <v>1</v>
      </c>
      <c r="H142" s="204">
        <v>150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16.5" customHeight="1">
      <c r="A143" s="32"/>
      <c r="B143" s="33"/>
      <c r="C143" s="200" t="s">
        <v>203</v>
      </c>
      <c r="D143" s="200" t="s">
        <v>153</v>
      </c>
      <c r="E143" s="201" t="s">
        <v>1249</v>
      </c>
      <c r="F143" s="202" t="s">
        <v>1250</v>
      </c>
      <c r="G143" s="203" t="s">
        <v>1251</v>
      </c>
      <c r="H143" s="204">
        <v>5.25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73</v>
      </c>
      <c r="D144" s="200" t="s">
        <v>153</v>
      </c>
      <c r="E144" s="201" t="s">
        <v>1430</v>
      </c>
      <c r="F144" s="202" t="s">
        <v>1431</v>
      </c>
      <c r="G144" s="203" t="s">
        <v>1</v>
      </c>
      <c r="H144" s="204">
        <v>5.25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16.5" customHeight="1">
      <c r="A145" s="32"/>
      <c r="B145" s="33"/>
      <c r="C145" s="200" t="s">
        <v>183</v>
      </c>
      <c r="D145" s="200" t="s">
        <v>153</v>
      </c>
      <c r="E145" s="201" t="s">
        <v>1253</v>
      </c>
      <c r="F145" s="202" t="s">
        <v>1254</v>
      </c>
      <c r="G145" s="203" t="s">
        <v>312</v>
      </c>
      <c r="H145" s="204">
        <v>106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16.5" customHeight="1">
      <c r="A146" s="32"/>
      <c r="B146" s="33"/>
      <c r="C146" s="200" t="s">
        <v>73</v>
      </c>
      <c r="D146" s="200" t="s">
        <v>153</v>
      </c>
      <c r="E146" s="201" t="s">
        <v>1432</v>
      </c>
      <c r="F146" s="202" t="s">
        <v>392</v>
      </c>
      <c r="G146" s="203" t="s">
        <v>1</v>
      </c>
      <c r="H146" s="204">
        <v>106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16.5" customHeight="1">
      <c r="A147" s="32"/>
      <c r="B147" s="33"/>
      <c r="C147" s="200" t="s">
        <v>73</v>
      </c>
      <c r="D147" s="200" t="s">
        <v>153</v>
      </c>
      <c r="E147" s="201" t="s">
        <v>182</v>
      </c>
      <c r="F147" s="202" t="s">
        <v>1283</v>
      </c>
      <c r="G147" s="203" t="s">
        <v>1</v>
      </c>
      <c r="H147" s="204">
        <v>0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24" customHeight="1">
      <c r="A148" s="32"/>
      <c r="B148" s="33"/>
      <c r="C148" s="200" t="s">
        <v>206</v>
      </c>
      <c r="D148" s="200" t="s">
        <v>153</v>
      </c>
      <c r="E148" s="201" t="s">
        <v>1284</v>
      </c>
      <c r="F148" s="202" t="s">
        <v>1285</v>
      </c>
      <c r="G148" s="203" t="s">
        <v>281</v>
      </c>
      <c r="H148" s="204">
        <v>28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16.5" customHeight="1">
      <c r="A149" s="32"/>
      <c r="B149" s="33"/>
      <c r="C149" s="200" t="s">
        <v>73</v>
      </c>
      <c r="D149" s="200" t="s">
        <v>153</v>
      </c>
      <c r="E149" s="201" t="s">
        <v>1433</v>
      </c>
      <c r="F149" s="202" t="s">
        <v>1434</v>
      </c>
      <c r="G149" s="203" t="s">
        <v>1</v>
      </c>
      <c r="H149" s="204">
        <v>28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24" customHeight="1">
      <c r="A150" s="32"/>
      <c r="B150" s="33"/>
      <c r="C150" s="200" t="s">
        <v>186</v>
      </c>
      <c r="D150" s="200" t="s">
        <v>153</v>
      </c>
      <c r="E150" s="201" t="s">
        <v>1435</v>
      </c>
      <c r="F150" s="202" t="s">
        <v>1436</v>
      </c>
      <c r="G150" s="203" t="s">
        <v>303</v>
      </c>
      <c r="H150" s="204">
        <v>106.25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16.5" customHeight="1">
      <c r="A151" s="32"/>
      <c r="B151" s="33"/>
      <c r="C151" s="200" t="s">
        <v>73</v>
      </c>
      <c r="D151" s="200" t="s">
        <v>153</v>
      </c>
      <c r="E151" s="201" t="s">
        <v>1437</v>
      </c>
      <c r="F151" s="202" t="s">
        <v>1438</v>
      </c>
      <c r="G151" s="203" t="s">
        <v>1</v>
      </c>
      <c r="H151" s="204">
        <v>106.25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24" customHeight="1">
      <c r="A152" s="32"/>
      <c r="B152" s="33"/>
      <c r="C152" s="200" t="s">
        <v>7</v>
      </c>
      <c r="D152" s="200" t="s">
        <v>153</v>
      </c>
      <c r="E152" s="201" t="s">
        <v>1439</v>
      </c>
      <c r="F152" s="202" t="s">
        <v>1440</v>
      </c>
      <c r="G152" s="203" t="s">
        <v>303</v>
      </c>
      <c r="H152" s="204">
        <v>1487.5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73</v>
      </c>
      <c r="D153" s="200" t="s">
        <v>153</v>
      </c>
      <c r="E153" s="201" t="s">
        <v>1441</v>
      </c>
      <c r="F153" s="202" t="s">
        <v>1442</v>
      </c>
      <c r="G153" s="203" t="s">
        <v>1</v>
      </c>
      <c r="H153" s="204">
        <v>1487.5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24" customHeight="1">
      <c r="A154" s="32"/>
      <c r="B154" s="33"/>
      <c r="C154" s="200" t="s">
        <v>190</v>
      </c>
      <c r="D154" s="200" t="s">
        <v>153</v>
      </c>
      <c r="E154" s="201" t="s">
        <v>1443</v>
      </c>
      <c r="F154" s="202" t="s">
        <v>1444</v>
      </c>
      <c r="G154" s="203" t="s">
        <v>303</v>
      </c>
      <c r="H154" s="204">
        <v>106.25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73</v>
      </c>
      <c r="D155" s="200" t="s">
        <v>153</v>
      </c>
      <c r="E155" s="201" t="s">
        <v>1437</v>
      </c>
      <c r="F155" s="202" t="s">
        <v>1438</v>
      </c>
      <c r="G155" s="203" t="s">
        <v>1</v>
      </c>
      <c r="H155" s="204">
        <v>106.25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24" customHeight="1">
      <c r="A156" s="32"/>
      <c r="B156" s="33"/>
      <c r="C156" s="200" t="s">
        <v>213</v>
      </c>
      <c r="D156" s="200" t="s">
        <v>153</v>
      </c>
      <c r="E156" s="201" t="s">
        <v>1445</v>
      </c>
      <c r="F156" s="202" t="s">
        <v>1446</v>
      </c>
      <c r="G156" s="203" t="s">
        <v>281</v>
      </c>
      <c r="H156" s="204">
        <v>20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16.5" customHeight="1">
      <c r="A157" s="32"/>
      <c r="B157" s="33"/>
      <c r="C157" s="200" t="s">
        <v>73</v>
      </c>
      <c r="D157" s="200" t="s">
        <v>153</v>
      </c>
      <c r="E157" s="201" t="s">
        <v>1447</v>
      </c>
      <c r="F157" s="202" t="s">
        <v>1448</v>
      </c>
      <c r="G157" s="203" t="s">
        <v>1</v>
      </c>
      <c r="H157" s="204">
        <v>20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24" customHeight="1">
      <c r="A158" s="32"/>
      <c r="B158" s="33"/>
      <c r="C158" s="200" t="s">
        <v>191</v>
      </c>
      <c r="D158" s="200" t="s">
        <v>153</v>
      </c>
      <c r="E158" s="201" t="s">
        <v>1449</v>
      </c>
      <c r="F158" s="202" t="s">
        <v>1450</v>
      </c>
      <c r="G158" s="203" t="s">
        <v>281</v>
      </c>
      <c r="H158" s="204">
        <v>280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16.5" customHeight="1">
      <c r="A159" s="32"/>
      <c r="B159" s="33"/>
      <c r="C159" s="200" t="s">
        <v>73</v>
      </c>
      <c r="D159" s="200" t="s">
        <v>153</v>
      </c>
      <c r="E159" s="201" t="s">
        <v>1451</v>
      </c>
      <c r="F159" s="202" t="s">
        <v>1452</v>
      </c>
      <c r="G159" s="203" t="s">
        <v>1</v>
      </c>
      <c r="H159" s="204">
        <v>280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24" customHeight="1">
      <c r="A160" s="32"/>
      <c r="B160" s="33"/>
      <c r="C160" s="200" t="s">
        <v>220</v>
      </c>
      <c r="D160" s="200" t="s">
        <v>153</v>
      </c>
      <c r="E160" s="201" t="s">
        <v>1453</v>
      </c>
      <c r="F160" s="202" t="s">
        <v>1454</v>
      </c>
      <c r="G160" s="203" t="s">
        <v>281</v>
      </c>
      <c r="H160" s="204">
        <v>20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73</v>
      </c>
      <c r="D161" s="200" t="s">
        <v>153</v>
      </c>
      <c r="E161" s="201" t="s">
        <v>1447</v>
      </c>
      <c r="F161" s="202" t="s">
        <v>1448</v>
      </c>
      <c r="G161" s="203" t="s">
        <v>1</v>
      </c>
      <c r="H161" s="204">
        <v>20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16.5" customHeight="1">
      <c r="A162" s="32"/>
      <c r="B162" s="33"/>
      <c r="C162" s="200" t="s">
        <v>193</v>
      </c>
      <c r="D162" s="200" t="s">
        <v>153</v>
      </c>
      <c r="E162" s="201" t="s">
        <v>1455</v>
      </c>
      <c r="F162" s="202" t="s">
        <v>1456</v>
      </c>
      <c r="G162" s="203" t="s">
        <v>312</v>
      </c>
      <c r="H162" s="204">
        <v>42.5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16.5" customHeight="1">
      <c r="A163" s="32"/>
      <c r="B163" s="33"/>
      <c r="C163" s="200" t="s">
        <v>73</v>
      </c>
      <c r="D163" s="200" t="s">
        <v>153</v>
      </c>
      <c r="E163" s="201" t="s">
        <v>1457</v>
      </c>
      <c r="F163" s="202" t="s">
        <v>1458</v>
      </c>
      <c r="G163" s="203" t="s">
        <v>1</v>
      </c>
      <c r="H163" s="204">
        <v>42.5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00" t="s">
        <v>227</v>
      </c>
      <c r="D164" s="200" t="s">
        <v>153</v>
      </c>
      <c r="E164" s="201" t="s">
        <v>1459</v>
      </c>
      <c r="F164" s="202" t="s">
        <v>1460</v>
      </c>
      <c r="G164" s="203" t="s">
        <v>312</v>
      </c>
      <c r="H164" s="204">
        <v>595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16.5" customHeight="1">
      <c r="A165" s="32"/>
      <c r="B165" s="33"/>
      <c r="C165" s="200" t="s">
        <v>73</v>
      </c>
      <c r="D165" s="200" t="s">
        <v>153</v>
      </c>
      <c r="E165" s="201" t="s">
        <v>1461</v>
      </c>
      <c r="F165" s="202" t="s">
        <v>1462</v>
      </c>
      <c r="G165" s="203" t="s">
        <v>1</v>
      </c>
      <c r="H165" s="204">
        <v>595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16.5" customHeight="1">
      <c r="A166" s="32"/>
      <c r="B166" s="33"/>
      <c r="C166" s="200" t="s">
        <v>196</v>
      </c>
      <c r="D166" s="200" t="s">
        <v>153</v>
      </c>
      <c r="E166" s="201" t="s">
        <v>1463</v>
      </c>
      <c r="F166" s="202" t="s">
        <v>1464</v>
      </c>
      <c r="G166" s="203" t="s">
        <v>312</v>
      </c>
      <c r="H166" s="204">
        <v>42.5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16.5" customHeight="1">
      <c r="A167" s="32"/>
      <c r="B167" s="33"/>
      <c r="C167" s="200" t="s">
        <v>73</v>
      </c>
      <c r="D167" s="200" t="s">
        <v>153</v>
      </c>
      <c r="E167" s="201" t="s">
        <v>1457</v>
      </c>
      <c r="F167" s="202" t="s">
        <v>1458</v>
      </c>
      <c r="G167" s="203" t="s">
        <v>1</v>
      </c>
      <c r="H167" s="204">
        <v>42.5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16.5" customHeight="1">
      <c r="A168" s="32"/>
      <c r="B168" s="33"/>
      <c r="C168" s="200" t="s">
        <v>234</v>
      </c>
      <c r="D168" s="200" t="s">
        <v>153</v>
      </c>
      <c r="E168" s="201" t="s">
        <v>1300</v>
      </c>
      <c r="F168" s="202" t="s">
        <v>1301</v>
      </c>
      <c r="G168" s="203" t="s">
        <v>312</v>
      </c>
      <c r="H168" s="204">
        <v>322.846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24" customHeight="1">
      <c r="A169" s="32"/>
      <c r="B169" s="33"/>
      <c r="C169" s="200" t="s">
        <v>73</v>
      </c>
      <c r="D169" s="200" t="s">
        <v>153</v>
      </c>
      <c r="E169" s="201" t="s">
        <v>1465</v>
      </c>
      <c r="F169" s="202" t="s">
        <v>1466</v>
      </c>
      <c r="G169" s="203" t="s">
        <v>1</v>
      </c>
      <c r="H169" s="204">
        <v>279.27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24" customHeight="1">
      <c r="A170" s="32"/>
      <c r="B170" s="33"/>
      <c r="C170" s="200" t="s">
        <v>73</v>
      </c>
      <c r="D170" s="200" t="s">
        <v>153</v>
      </c>
      <c r="E170" s="201" t="s">
        <v>1467</v>
      </c>
      <c r="F170" s="202" t="s">
        <v>1468</v>
      </c>
      <c r="G170" s="203" t="s">
        <v>1</v>
      </c>
      <c r="H170" s="204">
        <v>43.576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00" t="s">
        <v>73</v>
      </c>
      <c r="D171" s="200" t="s">
        <v>153</v>
      </c>
      <c r="E171" s="201" t="s">
        <v>478</v>
      </c>
      <c r="F171" s="202" t="s">
        <v>1469</v>
      </c>
      <c r="G171" s="203" t="s">
        <v>1</v>
      </c>
      <c r="H171" s="204">
        <v>322.846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24" customHeight="1">
      <c r="A172" s="32"/>
      <c r="B172" s="33"/>
      <c r="C172" s="200" t="s">
        <v>199</v>
      </c>
      <c r="D172" s="200" t="s">
        <v>153</v>
      </c>
      <c r="E172" s="201" t="s">
        <v>1303</v>
      </c>
      <c r="F172" s="202" t="s">
        <v>1304</v>
      </c>
      <c r="G172" s="203" t="s">
        <v>312</v>
      </c>
      <c r="H172" s="204">
        <v>161.423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36" customHeight="1">
      <c r="A173" s="32"/>
      <c r="B173" s="33"/>
      <c r="C173" s="200" t="s">
        <v>73</v>
      </c>
      <c r="D173" s="200" t="s">
        <v>153</v>
      </c>
      <c r="E173" s="201" t="s">
        <v>1470</v>
      </c>
      <c r="F173" s="202" t="s">
        <v>1471</v>
      </c>
      <c r="G173" s="203" t="s">
        <v>1</v>
      </c>
      <c r="H173" s="204">
        <v>139.635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24" customHeight="1">
      <c r="A174" s="32"/>
      <c r="B174" s="33"/>
      <c r="C174" s="200" t="s">
        <v>73</v>
      </c>
      <c r="D174" s="200" t="s">
        <v>153</v>
      </c>
      <c r="E174" s="201" t="s">
        <v>1472</v>
      </c>
      <c r="F174" s="202" t="s">
        <v>1473</v>
      </c>
      <c r="G174" s="203" t="s">
        <v>1</v>
      </c>
      <c r="H174" s="204">
        <v>21.788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16.5" customHeight="1">
      <c r="A175" s="32"/>
      <c r="B175" s="33"/>
      <c r="C175" s="200" t="s">
        <v>73</v>
      </c>
      <c r="D175" s="200" t="s">
        <v>153</v>
      </c>
      <c r="E175" s="201" t="s">
        <v>478</v>
      </c>
      <c r="F175" s="202" t="s">
        <v>1469</v>
      </c>
      <c r="G175" s="203" t="s">
        <v>1</v>
      </c>
      <c r="H175" s="204">
        <v>161.423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24" customHeight="1">
      <c r="A176" s="32"/>
      <c r="B176" s="33"/>
      <c r="C176" s="200" t="s">
        <v>241</v>
      </c>
      <c r="D176" s="200" t="s">
        <v>153</v>
      </c>
      <c r="E176" s="201" t="s">
        <v>1474</v>
      </c>
      <c r="F176" s="202" t="s">
        <v>1475</v>
      </c>
      <c r="G176" s="203" t="s">
        <v>312</v>
      </c>
      <c r="H176" s="204">
        <v>27.927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48" customHeight="1">
      <c r="A177" s="32"/>
      <c r="B177" s="33"/>
      <c r="C177" s="200" t="s">
        <v>73</v>
      </c>
      <c r="D177" s="200" t="s">
        <v>153</v>
      </c>
      <c r="E177" s="201" t="s">
        <v>1476</v>
      </c>
      <c r="F177" s="202" t="s">
        <v>1477</v>
      </c>
      <c r="G177" s="203" t="s">
        <v>1</v>
      </c>
      <c r="H177" s="204">
        <v>27.927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24" customHeight="1">
      <c r="A178" s="32"/>
      <c r="B178" s="33"/>
      <c r="C178" s="200" t="s">
        <v>202</v>
      </c>
      <c r="D178" s="200" t="s">
        <v>153</v>
      </c>
      <c r="E178" s="201" t="s">
        <v>1311</v>
      </c>
      <c r="F178" s="202" t="s">
        <v>1312</v>
      </c>
      <c r="G178" s="203" t="s">
        <v>312</v>
      </c>
      <c r="H178" s="204">
        <v>27.927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48" customHeight="1">
      <c r="A179" s="32"/>
      <c r="B179" s="33"/>
      <c r="C179" s="200" t="s">
        <v>73</v>
      </c>
      <c r="D179" s="200" t="s">
        <v>153</v>
      </c>
      <c r="E179" s="201" t="s">
        <v>1476</v>
      </c>
      <c r="F179" s="202" t="s">
        <v>1477</v>
      </c>
      <c r="G179" s="203" t="s">
        <v>1</v>
      </c>
      <c r="H179" s="204">
        <v>27.927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24" customHeight="1">
      <c r="A180" s="32"/>
      <c r="B180" s="33"/>
      <c r="C180" s="200" t="s">
        <v>249</v>
      </c>
      <c r="D180" s="200" t="s">
        <v>153</v>
      </c>
      <c r="E180" s="201" t="s">
        <v>1313</v>
      </c>
      <c r="F180" s="202" t="s">
        <v>1314</v>
      </c>
      <c r="G180" s="203" t="s">
        <v>312</v>
      </c>
      <c r="H180" s="204">
        <v>27.927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48" customHeight="1">
      <c r="A181" s="32"/>
      <c r="B181" s="33"/>
      <c r="C181" s="200" t="s">
        <v>73</v>
      </c>
      <c r="D181" s="200" t="s">
        <v>153</v>
      </c>
      <c r="E181" s="201" t="s">
        <v>1476</v>
      </c>
      <c r="F181" s="202" t="s">
        <v>1477</v>
      </c>
      <c r="G181" s="203" t="s">
        <v>1</v>
      </c>
      <c r="H181" s="204">
        <v>27.927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24" customHeight="1">
      <c r="A182" s="32"/>
      <c r="B182" s="33"/>
      <c r="C182" s="200" t="s">
        <v>204</v>
      </c>
      <c r="D182" s="200" t="s">
        <v>153</v>
      </c>
      <c r="E182" s="201" t="s">
        <v>1478</v>
      </c>
      <c r="F182" s="202" t="s">
        <v>1479</v>
      </c>
      <c r="G182" s="203" t="s">
        <v>312</v>
      </c>
      <c r="H182" s="204">
        <v>13.964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48" customHeight="1">
      <c r="A183" s="32"/>
      <c r="B183" s="33"/>
      <c r="C183" s="200" t="s">
        <v>73</v>
      </c>
      <c r="D183" s="200" t="s">
        <v>153</v>
      </c>
      <c r="E183" s="201" t="s">
        <v>1480</v>
      </c>
      <c r="F183" s="202" t="s">
        <v>1481</v>
      </c>
      <c r="G183" s="203" t="s">
        <v>1</v>
      </c>
      <c r="H183" s="204">
        <v>13.964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24" customHeight="1">
      <c r="A184" s="32"/>
      <c r="B184" s="33"/>
      <c r="C184" s="200" t="s">
        <v>256</v>
      </c>
      <c r="D184" s="200" t="s">
        <v>153</v>
      </c>
      <c r="E184" s="201" t="s">
        <v>1482</v>
      </c>
      <c r="F184" s="202" t="s">
        <v>1483</v>
      </c>
      <c r="G184" s="203" t="s">
        <v>303</v>
      </c>
      <c r="H184" s="204">
        <v>1.8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16.5" customHeight="1">
      <c r="A185" s="32"/>
      <c r="B185" s="33"/>
      <c r="C185" s="200" t="s">
        <v>205</v>
      </c>
      <c r="D185" s="200" t="s">
        <v>153</v>
      </c>
      <c r="E185" s="201" t="s">
        <v>1320</v>
      </c>
      <c r="F185" s="202" t="s">
        <v>1321</v>
      </c>
      <c r="G185" s="203" t="s">
        <v>325</v>
      </c>
      <c r="H185" s="204">
        <v>4.5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16.5" customHeight="1">
      <c r="A186" s="32"/>
      <c r="B186" s="33"/>
      <c r="C186" s="200" t="s">
        <v>73</v>
      </c>
      <c r="D186" s="200" t="s">
        <v>153</v>
      </c>
      <c r="E186" s="201" t="s">
        <v>1484</v>
      </c>
      <c r="F186" s="202" t="s">
        <v>1485</v>
      </c>
      <c r="G186" s="203" t="s">
        <v>1</v>
      </c>
      <c r="H186" s="204">
        <v>4.5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16.5" customHeight="1">
      <c r="A187" s="32"/>
      <c r="B187" s="33"/>
      <c r="C187" s="200" t="s">
        <v>264</v>
      </c>
      <c r="D187" s="200" t="s">
        <v>153</v>
      </c>
      <c r="E187" s="201" t="s">
        <v>1486</v>
      </c>
      <c r="F187" s="202" t="s">
        <v>1487</v>
      </c>
      <c r="G187" s="203" t="s">
        <v>303</v>
      </c>
      <c r="H187" s="204">
        <v>1.8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24" customHeight="1">
      <c r="A188" s="32"/>
      <c r="B188" s="33"/>
      <c r="C188" s="200" t="s">
        <v>207</v>
      </c>
      <c r="D188" s="200" t="s">
        <v>153</v>
      </c>
      <c r="E188" s="201" t="s">
        <v>1488</v>
      </c>
      <c r="F188" s="202" t="s">
        <v>1489</v>
      </c>
      <c r="G188" s="203" t="s">
        <v>312</v>
      </c>
      <c r="H188" s="204">
        <v>27.927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48" customHeight="1">
      <c r="A189" s="32"/>
      <c r="B189" s="33"/>
      <c r="C189" s="200" t="s">
        <v>73</v>
      </c>
      <c r="D189" s="200" t="s">
        <v>153</v>
      </c>
      <c r="E189" s="201" t="s">
        <v>1476</v>
      </c>
      <c r="F189" s="202" t="s">
        <v>1477</v>
      </c>
      <c r="G189" s="203" t="s">
        <v>1</v>
      </c>
      <c r="H189" s="204">
        <v>27.927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24" customHeight="1">
      <c r="A190" s="32"/>
      <c r="B190" s="33"/>
      <c r="C190" s="200" t="s">
        <v>506</v>
      </c>
      <c r="D190" s="200" t="s">
        <v>153</v>
      </c>
      <c r="E190" s="201" t="s">
        <v>1325</v>
      </c>
      <c r="F190" s="202" t="s">
        <v>1326</v>
      </c>
      <c r="G190" s="203" t="s">
        <v>312</v>
      </c>
      <c r="H190" s="204">
        <v>27.927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48" customHeight="1">
      <c r="A191" s="32"/>
      <c r="B191" s="33"/>
      <c r="C191" s="200" t="s">
        <v>73</v>
      </c>
      <c r="D191" s="200" t="s">
        <v>153</v>
      </c>
      <c r="E191" s="201" t="s">
        <v>1476</v>
      </c>
      <c r="F191" s="202" t="s">
        <v>1477</v>
      </c>
      <c r="G191" s="203" t="s">
        <v>1</v>
      </c>
      <c r="H191" s="204">
        <v>27.927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24" customHeight="1">
      <c r="A192" s="32"/>
      <c r="B192" s="33"/>
      <c r="C192" s="200" t="s">
        <v>208</v>
      </c>
      <c r="D192" s="200" t="s">
        <v>153</v>
      </c>
      <c r="E192" s="201" t="s">
        <v>1327</v>
      </c>
      <c r="F192" s="202" t="s">
        <v>1328</v>
      </c>
      <c r="G192" s="203" t="s">
        <v>312</v>
      </c>
      <c r="H192" s="204">
        <v>27.927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48" customHeight="1">
      <c r="A193" s="32"/>
      <c r="B193" s="33"/>
      <c r="C193" s="200" t="s">
        <v>73</v>
      </c>
      <c r="D193" s="200" t="s">
        <v>153</v>
      </c>
      <c r="E193" s="201" t="s">
        <v>1476</v>
      </c>
      <c r="F193" s="202" t="s">
        <v>1477</v>
      </c>
      <c r="G193" s="203" t="s">
        <v>1</v>
      </c>
      <c r="H193" s="204">
        <v>27.927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24" customHeight="1">
      <c r="A194" s="32"/>
      <c r="B194" s="33"/>
      <c r="C194" s="200" t="s">
        <v>514</v>
      </c>
      <c r="D194" s="200" t="s">
        <v>153</v>
      </c>
      <c r="E194" s="201" t="s">
        <v>1490</v>
      </c>
      <c r="F194" s="202" t="s">
        <v>1491</v>
      </c>
      <c r="G194" s="203" t="s">
        <v>312</v>
      </c>
      <c r="H194" s="204">
        <v>27.927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48" customHeight="1">
      <c r="A195" s="32"/>
      <c r="B195" s="33"/>
      <c r="C195" s="200" t="s">
        <v>73</v>
      </c>
      <c r="D195" s="200" t="s">
        <v>153</v>
      </c>
      <c r="E195" s="201" t="s">
        <v>1476</v>
      </c>
      <c r="F195" s="202" t="s">
        <v>1477</v>
      </c>
      <c r="G195" s="203" t="s">
        <v>1</v>
      </c>
      <c r="H195" s="204">
        <v>27.927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16.5" customHeight="1">
      <c r="A196" s="32"/>
      <c r="B196" s="33"/>
      <c r="C196" s="200" t="s">
        <v>209</v>
      </c>
      <c r="D196" s="200" t="s">
        <v>153</v>
      </c>
      <c r="E196" s="201" t="s">
        <v>1492</v>
      </c>
      <c r="F196" s="202" t="s">
        <v>1493</v>
      </c>
      <c r="G196" s="203" t="s">
        <v>312</v>
      </c>
      <c r="H196" s="204">
        <v>27.927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48" customHeight="1">
      <c r="A197" s="32"/>
      <c r="B197" s="33"/>
      <c r="C197" s="200" t="s">
        <v>73</v>
      </c>
      <c r="D197" s="200" t="s">
        <v>153</v>
      </c>
      <c r="E197" s="201" t="s">
        <v>1476</v>
      </c>
      <c r="F197" s="202" t="s">
        <v>1477</v>
      </c>
      <c r="G197" s="203" t="s">
        <v>1</v>
      </c>
      <c r="H197" s="204">
        <v>27.927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16.5" customHeight="1">
      <c r="A198" s="32"/>
      <c r="B198" s="33"/>
      <c r="C198" s="200" t="s">
        <v>523</v>
      </c>
      <c r="D198" s="200" t="s">
        <v>153</v>
      </c>
      <c r="E198" s="201" t="s">
        <v>1494</v>
      </c>
      <c r="F198" s="202" t="s">
        <v>1495</v>
      </c>
      <c r="G198" s="203" t="s">
        <v>312</v>
      </c>
      <c r="H198" s="204">
        <v>27.927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48" customHeight="1">
      <c r="A199" s="32"/>
      <c r="B199" s="33"/>
      <c r="C199" s="200" t="s">
        <v>73</v>
      </c>
      <c r="D199" s="200" t="s">
        <v>153</v>
      </c>
      <c r="E199" s="201" t="s">
        <v>1476</v>
      </c>
      <c r="F199" s="202" t="s">
        <v>1477</v>
      </c>
      <c r="G199" s="203" t="s">
        <v>1</v>
      </c>
      <c r="H199" s="204">
        <v>27.927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24" customHeight="1">
      <c r="A200" s="32"/>
      <c r="B200" s="33"/>
      <c r="C200" s="200" t="s">
        <v>212</v>
      </c>
      <c r="D200" s="200" t="s">
        <v>153</v>
      </c>
      <c r="E200" s="201" t="s">
        <v>1496</v>
      </c>
      <c r="F200" s="202" t="s">
        <v>1497</v>
      </c>
      <c r="G200" s="203" t="s">
        <v>303</v>
      </c>
      <c r="H200" s="204">
        <v>1.4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16.5" customHeight="1">
      <c r="A201" s="32"/>
      <c r="B201" s="33"/>
      <c r="C201" s="200" t="s">
        <v>73</v>
      </c>
      <c r="D201" s="200" t="s">
        <v>153</v>
      </c>
      <c r="E201" s="201" t="s">
        <v>1361</v>
      </c>
      <c r="F201" s="202" t="s">
        <v>1362</v>
      </c>
      <c r="G201" s="203" t="s">
        <v>1</v>
      </c>
      <c r="H201" s="204">
        <v>0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24" customHeight="1">
      <c r="A202" s="32"/>
      <c r="B202" s="33"/>
      <c r="C202" s="200" t="s">
        <v>530</v>
      </c>
      <c r="D202" s="200" t="s">
        <v>153</v>
      </c>
      <c r="E202" s="201" t="s">
        <v>1368</v>
      </c>
      <c r="F202" s="202" t="s">
        <v>1369</v>
      </c>
      <c r="G202" s="203" t="s">
        <v>325</v>
      </c>
      <c r="H202" s="204">
        <v>90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16.5" customHeight="1">
      <c r="A203" s="32"/>
      <c r="B203" s="33"/>
      <c r="C203" s="200" t="s">
        <v>73</v>
      </c>
      <c r="D203" s="200" t="s">
        <v>153</v>
      </c>
      <c r="E203" s="201" t="s">
        <v>1391</v>
      </c>
      <c r="F203" s="202" t="s">
        <v>1392</v>
      </c>
      <c r="G203" s="203" t="s">
        <v>1</v>
      </c>
      <c r="H203" s="204">
        <v>0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24" customHeight="1">
      <c r="A204" s="32"/>
      <c r="B204" s="33"/>
      <c r="C204" s="200" t="s">
        <v>216</v>
      </c>
      <c r="D204" s="200" t="s">
        <v>153</v>
      </c>
      <c r="E204" s="201" t="s">
        <v>1393</v>
      </c>
      <c r="F204" s="202" t="s">
        <v>1394</v>
      </c>
      <c r="G204" s="203" t="s">
        <v>325</v>
      </c>
      <c r="H204" s="204">
        <v>47.043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24" customHeight="1">
      <c r="A205" s="32"/>
      <c r="B205" s="33"/>
      <c r="C205" s="200" t="s">
        <v>539</v>
      </c>
      <c r="D205" s="200" t="s">
        <v>153</v>
      </c>
      <c r="E205" s="201" t="s">
        <v>1395</v>
      </c>
      <c r="F205" s="202" t="s">
        <v>1396</v>
      </c>
      <c r="G205" s="203" t="s">
        <v>325</v>
      </c>
      <c r="H205" s="204">
        <v>47.043</v>
      </c>
      <c r="I205" s="205"/>
      <c r="J205" s="206">
        <f>ROUND(I205*H205,2)</f>
        <v>0</v>
      </c>
      <c r="K205" s="207"/>
      <c r="L205" s="38"/>
      <c r="M205" s="214" t="s">
        <v>1</v>
      </c>
      <c r="N205" s="215" t="s">
        <v>38</v>
      </c>
      <c r="O205" s="216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31" s="2" customFormat="1" ht="6.95" customHeight="1">
      <c r="A206" s="32"/>
      <c r="B206" s="60"/>
      <c r="C206" s="61"/>
      <c r="D206" s="61"/>
      <c r="E206" s="61"/>
      <c r="F206" s="61"/>
      <c r="G206" s="61"/>
      <c r="H206" s="61"/>
      <c r="I206" s="177"/>
      <c r="J206" s="61"/>
      <c r="K206" s="61"/>
      <c r="L206" s="38"/>
      <c r="M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</row>
  </sheetData>
  <sheetProtection password="CC35" sheet="1" objects="1" scenarios="1" formatColumns="0" formatRows="0" autoFilter="0"/>
  <autoFilter ref="C115:K205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104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4"/>
      <c r="AT3" s="11" t="s">
        <v>83</v>
      </c>
    </row>
    <row r="4" spans="2:46" s="1" customFormat="1" ht="24.95" customHeight="1">
      <c r="B4" s="14"/>
      <c r="D4" s="134" t="s">
        <v>132</v>
      </c>
      <c r="I4" s="130"/>
      <c r="L4" s="14"/>
      <c r="M4" s="135" t="s">
        <v>10</v>
      </c>
      <c r="AT4" s="11" t="s">
        <v>4</v>
      </c>
    </row>
    <row r="5" spans="2:12" s="1" customFormat="1" ht="6.95" customHeight="1">
      <c r="B5" s="14"/>
      <c r="I5" s="130"/>
      <c r="L5" s="14"/>
    </row>
    <row r="6" spans="2:12" s="1" customFormat="1" ht="12" customHeight="1">
      <c r="B6" s="14"/>
      <c r="D6" s="136" t="s">
        <v>16</v>
      </c>
      <c r="I6" s="130"/>
      <c r="L6" s="14"/>
    </row>
    <row r="7" spans="2:12" s="1" customFormat="1" ht="16.5" customHeight="1">
      <c r="B7" s="14"/>
      <c r="E7" s="137" t="str">
        <f>'Rekapitulace zakázky'!K6</f>
        <v>Oprava trati v úseku Letohrad - Litice nad Orlicí VV</v>
      </c>
      <c r="F7" s="136"/>
      <c r="G7" s="136"/>
      <c r="H7" s="136"/>
      <c r="I7" s="130"/>
      <c r="L7" s="14"/>
    </row>
    <row r="8" spans="1:31" s="2" customFormat="1" ht="12" customHeight="1">
      <c r="A8" s="32"/>
      <c r="B8" s="38"/>
      <c r="C8" s="32"/>
      <c r="D8" s="136" t="s">
        <v>133</v>
      </c>
      <c r="E8" s="32"/>
      <c r="F8" s="32"/>
      <c r="G8" s="32"/>
      <c r="H8" s="32"/>
      <c r="I8" s="138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39" t="s">
        <v>1498</v>
      </c>
      <c r="F9" s="32"/>
      <c r="G9" s="32"/>
      <c r="H9" s="32"/>
      <c r="I9" s="138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138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36" t="s">
        <v>18</v>
      </c>
      <c r="E11" s="32"/>
      <c r="F11" s="140" t="s">
        <v>1</v>
      </c>
      <c r="G11" s="32"/>
      <c r="H11" s="32"/>
      <c r="I11" s="141" t="s">
        <v>19</v>
      </c>
      <c r="J11" s="140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36" t="s">
        <v>20</v>
      </c>
      <c r="E12" s="32"/>
      <c r="F12" s="140" t="s">
        <v>21</v>
      </c>
      <c r="G12" s="32"/>
      <c r="H12" s="32"/>
      <c r="I12" s="141" t="s">
        <v>22</v>
      </c>
      <c r="J12" s="142" t="str">
        <f>'Rekapitulace zakázky'!AN8</f>
        <v>25. 10. 2019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8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36" t="s">
        <v>24</v>
      </c>
      <c r="E14" s="32"/>
      <c r="F14" s="32"/>
      <c r="G14" s="32"/>
      <c r="H14" s="32"/>
      <c r="I14" s="141" t="s">
        <v>25</v>
      </c>
      <c r="J14" s="140" t="str">
        <f>IF('Rekapitulace zakázky'!AN10="","",'Rekapitulace zakázky'!AN10)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40" t="str">
        <f>IF('Rekapitulace zakázky'!E11="","",'Rekapitulace zakázky'!E11)</f>
        <v xml:space="preserve"> </v>
      </c>
      <c r="F15" s="32"/>
      <c r="G15" s="32"/>
      <c r="H15" s="32"/>
      <c r="I15" s="141" t="s">
        <v>26</v>
      </c>
      <c r="J15" s="140" t="str">
        <f>IF('Rekapitulace zakázky'!AN11="","",'Rekapitulace zakázky'!AN11)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138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36" t="s">
        <v>27</v>
      </c>
      <c r="E17" s="32"/>
      <c r="F17" s="32"/>
      <c r="G17" s="32"/>
      <c r="H17" s="32"/>
      <c r="I17" s="141" t="s">
        <v>25</v>
      </c>
      <c r="J17" s="27" t="str">
        <f>'Rekapitulace zakázky'!AN13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27" t="str">
        <f>'Rekapitulace zakázky'!E14</f>
        <v>Vyplň údaj</v>
      </c>
      <c r="F18" s="140"/>
      <c r="G18" s="140"/>
      <c r="H18" s="140"/>
      <c r="I18" s="141" t="s">
        <v>26</v>
      </c>
      <c r="J18" s="27" t="str">
        <f>'Rekapitulace zakázky'!AN14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138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36" t="s">
        <v>29</v>
      </c>
      <c r="E20" s="32"/>
      <c r="F20" s="32"/>
      <c r="G20" s="32"/>
      <c r="H20" s="32"/>
      <c r="I20" s="141" t="s">
        <v>25</v>
      </c>
      <c r="J20" s="140" t="str">
        <f>IF('Rekapitulace zakázky'!AN16="","",'Rekapitulace zakázky'!AN16)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40" t="str">
        <f>IF('Rekapitulace zakázky'!E17="","",'Rekapitulace zakázky'!E17)</f>
        <v xml:space="preserve"> </v>
      </c>
      <c r="F21" s="32"/>
      <c r="G21" s="32"/>
      <c r="H21" s="32"/>
      <c r="I21" s="141" t="s">
        <v>26</v>
      </c>
      <c r="J21" s="140" t="str">
        <f>IF('Rekapitulace zakázky'!AN17="","",'Rekapitulace zakázky'!AN17)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138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36" t="s">
        <v>31</v>
      </c>
      <c r="E23" s="32"/>
      <c r="F23" s="32"/>
      <c r="G23" s="32"/>
      <c r="H23" s="32"/>
      <c r="I23" s="141" t="s">
        <v>25</v>
      </c>
      <c r="J23" s="140" t="str">
        <f>IF('Rekapitulace zakázky'!AN19="","",'Rekapitulace zakázky'!AN19)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40" t="str">
        <f>IF('Rekapitulace zakázky'!E20="","",'Rekapitulace zakázky'!E20)</f>
        <v xml:space="preserve"> </v>
      </c>
      <c r="F24" s="32"/>
      <c r="G24" s="32"/>
      <c r="H24" s="32"/>
      <c r="I24" s="141" t="s">
        <v>26</v>
      </c>
      <c r="J24" s="140" t="str">
        <f>IF('Rekapitulace zakázky'!AN20="","",'Rekapitulace zakázky'!AN20)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138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36" t="s">
        <v>32</v>
      </c>
      <c r="E26" s="32"/>
      <c r="F26" s="32"/>
      <c r="G26" s="32"/>
      <c r="H26" s="32"/>
      <c r="I26" s="138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138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48"/>
      <c r="E29" s="148"/>
      <c r="F29" s="148"/>
      <c r="G29" s="148"/>
      <c r="H29" s="148"/>
      <c r="I29" s="149"/>
      <c r="J29" s="148"/>
      <c r="K29" s="148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0" t="s">
        <v>33</v>
      </c>
      <c r="E30" s="32"/>
      <c r="F30" s="32"/>
      <c r="G30" s="32"/>
      <c r="H30" s="32"/>
      <c r="I30" s="138"/>
      <c r="J30" s="151">
        <f>ROUND(J116,2)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48"/>
      <c r="E31" s="148"/>
      <c r="F31" s="148"/>
      <c r="G31" s="148"/>
      <c r="H31" s="148"/>
      <c r="I31" s="149"/>
      <c r="J31" s="148"/>
      <c r="K31" s="148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2" t="s">
        <v>35</v>
      </c>
      <c r="G32" s="32"/>
      <c r="H32" s="32"/>
      <c r="I32" s="153" t="s">
        <v>34</v>
      </c>
      <c r="J32" s="152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4" t="s">
        <v>37</v>
      </c>
      <c r="E33" s="136" t="s">
        <v>38</v>
      </c>
      <c r="F33" s="155">
        <f>ROUND((SUM(BE116:BE222)),2)</f>
        <v>0</v>
      </c>
      <c r="G33" s="32"/>
      <c r="H33" s="32"/>
      <c r="I33" s="156">
        <v>0.21</v>
      </c>
      <c r="J33" s="155">
        <f>ROUND(((SUM(BE116:BE222))*I33),2)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36" t="s">
        <v>39</v>
      </c>
      <c r="F34" s="155">
        <f>ROUND((SUM(BF116:BF222)),2)</f>
        <v>0</v>
      </c>
      <c r="G34" s="32"/>
      <c r="H34" s="32"/>
      <c r="I34" s="156">
        <v>0.15</v>
      </c>
      <c r="J34" s="155">
        <f>ROUND(((SUM(BF116:BF222))*I34),2)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36" t="s">
        <v>40</v>
      </c>
      <c r="F35" s="155">
        <f>ROUND((SUM(BG116:BG222)),2)</f>
        <v>0</v>
      </c>
      <c r="G35" s="32"/>
      <c r="H35" s="32"/>
      <c r="I35" s="156">
        <v>0.21</v>
      </c>
      <c r="J35" s="155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36" t="s">
        <v>41</v>
      </c>
      <c r="F36" s="155">
        <f>ROUND((SUM(BH116:BH222)),2)</f>
        <v>0</v>
      </c>
      <c r="G36" s="32"/>
      <c r="H36" s="32"/>
      <c r="I36" s="156">
        <v>0.15</v>
      </c>
      <c r="J36" s="155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36" t="s">
        <v>42</v>
      </c>
      <c r="F37" s="155">
        <f>ROUND((SUM(BI116:BI222)),2)</f>
        <v>0</v>
      </c>
      <c r="G37" s="32"/>
      <c r="H37" s="32"/>
      <c r="I37" s="156">
        <v>0</v>
      </c>
      <c r="J37" s="155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138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8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4"/>
      <c r="I41" s="130"/>
      <c r="L41" s="14"/>
    </row>
    <row r="42" spans="2:12" s="1" customFormat="1" ht="14.4" customHeight="1">
      <c r="B42" s="14"/>
      <c r="I42" s="130"/>
      <c r="L42" s="14"/>
    </row>
    <row r="43" spans="2:12" s="1" customFormat="1" ht="14.4" customHeight="1">
      <c r="B43" s="14"/>
      <c r="I43" s="130"/>
      <c r="L43" s="14"/>
    </row>
    <row r="44" spans="2:12" s="1" customFormat="1" ht="14.4" customHeight="1">
      <c r="B44" s="14"/>
      <c r="I44" s="130"/>
      <c r="L44" s="14"/>
    </row>
    <row r="45" spans="2:12" s="1" customFormat="1" ht="14.4" customHeight="1">
      <c r="B45" s="14"/>
      <c r="I45" s="130"/>
      <c r="L45" s="14"/>
    </row>
    <row r="46" spans="2:12" s="1" customFormat="1" ht="14.4" customHeight="1">
      <c r="B46" s="14"/>
      <c r="I46" s="130"/>
      <c r="L46" s="14"/>
    </row>
    <row r="47" spans="2:12" s="1" customFormat="1" ht="14.4" customHeight="1">
      <c r="B47" s="14"/>
      <c r="I47" s="130"/>
      <c r="L47" s="14"/>
    </row>
    <row r="48" spans="2:12" s="1" customFormat="1" ht="14.4" customHeight="1">
      <c r="B48" s="14"/>
      <c r="I48" s="130"/>
      <c r="L48" s="14"/>
    </row>
    <row r="49" spans="2:12" s="1" customFormat="1" ht="14.4" customHeight="1">
      <c r="B49" s="14"/>
      <c r="I49" s="130"/>
      <c r="L49" s="14"/>
    </row>
    <row r="50" spans="2:12" s="2" customFormat="1" ht="14.4" customHeight="1">
      <c r="B50" s="57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57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">
      <c r="A61" s="32"/>
      <c r="B61" s="38"/>
      <c r="C61" s="32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">
      <c r="A65" s="32"/>
      <c r="B65" s="38"/>
      <c r="C65" s="32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">
      <c r="A76" s="32"/>
      <c r="B76" s="38"/>
      <c r="C76" s="32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17" t="s">
        <v>135</v>
      </c>
      <c r="D82" s="34"/>
      <c r="E82" s="34"/>
      <c r="F82" s="34"/>
      <c r="G82" s="34"/>
      <c r="H82" s="34"/>
      <c r="I82" s="138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38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8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81" t="str">
        <f>E7</f>
        <v>Oprava trati v úseku Letohrad - Litice nad Orlicí VV</v>
      </c>
      <c r="F85" s="26"/>
      <c r="G85" s="26"/>
      <c r="H85" s="26"/>
      <c r="I85" s="138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6" t="s">
        <v>133</v>
      </c>
      <c r="D86" s="34"/>
      <c r="E86" s="34"/>
      <c r="F86" s="34"/>
      <c r="G86" s="34"/>
      <c r="H86" s="34"/>
      <c r="I86" s="138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70" t="str">
        <f>E9</f>
        <v>SO 05.2 - Propustek ev. km 83,737</v>
      </c>
      <c r="F87" s="34"/>
      <c r="G87" s="34"/>
      <c r="H87" s="34"/>
      <c r="I87" s="138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38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41" t="s">
        <v>22</v>
      </c>
      <c r="J89" s="73" t="str">
        <f>IF(J12="","",J12)</f>
        <v>25. 10. 2019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38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41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41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138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82" t="s">
        <v>136</v>
      </c>
      <c r="D94" s="183"/>
      <c r="E94" s="183"/>
      <c r="F94" s="183"/>
      <c r="G94" s="183"/>
      <c r="H94" s="183"/>
      <c r="I94" s="184"/>
      <c r="J94" s="185" t="s">
        <v>137</v>
      </c>
      <c r="K94" s="183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138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6" t="s">
        <v>138</v>
      </c>
      <c r="D96" s="34"/>
      <c r="E96" s="34"/>
      <c r="F96" s="34"/>
      <c r="G96" s="34"/>
      <c r="H96" s="34"/>
      <c r="I96" s="138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139</v>
      </c>
    </row>
    <row r="97" spans="1:31" s="2" customFormat="1" ht="21.8" customHeight="1">
      <c r="A97" s="32"/>
      <c r="B97" s="33"/>
      <c r="C97" s="34"/>
      <c r="D97" s="34"/>
      <c r="E97" s="34"/>
      <c r="F97" s="34"/>
      <c r="G97" s="34"/>
      <c r="H97" s="34"/>
      <c r="I97" s="138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60"/>
      <c r="C98" s="61"/>
      <c r="D98" s="61"/>
      <c r="E98" s="61"/>
      <c r="F98" s="61"/>
      <c r="G98" s="61"/>
      <c r="H98" s="61"/>
      <c r="I98" s="177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62"/>
      <c r="C102" s="63"/>
      <c r="D102" s="63"/>
      <c r="E102" s="63"/>
      <c r="F102" s="63"/>
      <c r="G102" s="63"/>
      <c r="H102" s="63"/>
      <c r="I102" s="180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17" t="s">
        <v>140</v>
      </c>
      <c r="D103" s="34"/>
      <c r="E103" s="34"/>
      <c r="F103" s="34"/>
      <c r="G103" s="34"/>
      <c r="H103" s="34"/>
      <c r="I103" s="138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4"/>
      <c r="D104" s="34"/>
      <c r="E104" s="34"/>
      <c r="F104" s="34"/>
      <c r="G104" s="34"/>
      <c r="H104" s="34"/>
      <c r="I104" s="138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8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4"/>
      <c r="D106" s="34"/>
      <c r="E106" s="181" t="str">
        <f>E7</f>
        <v>Oprava trati v úseku Letohrad - Litice nad Orlicí VV</v>
      </c>
      <c r="F106" s="26"/>
      <c r="G106" s="26"/>
      <c r="H106" s="26"/>
      <c r="I106" s="138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6" t="s">
        <v>133</v>
      </c>
      <c r="D107" s="34"/>
      <c r="E107" s="34"/>
      <c r="F107" s="34"/>
      <c r="G107" s="34"/>
      <c r="H107" s="34"/>
      <c r="I107" s="138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70" t="str">
        <f>E9</f>
        <v>SO 05.2 - Propustek ev. km 83,737</v>
      </c>
      <c r="F108" s="34"/>
      <c r="G108" s="34"/>
      <c r="H108" s="34"/>
      <c r="I108" s="138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38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41" t="s">
        <v>22</v>
      </c>
      <c r="J110" s="73" t="str">
        <f>IF(J12="","",J12)</f>
        <v>25. 10. 2019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38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41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41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" customHeight="1">
      <c r="A114" s="32"/>
      <c r="B114" s="33"/>
      <c r="C114" s="34"/>
      <c r="D114" s="34"/>
      <c r="E114" s="34"/>
      <c r="F114" s="34"/>
      <c r="G114" s="34"/>
      <c r="H114" s="34"/>
      <c r="I114" s="138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9" customFormat="1" ht="29.25" customHeight="1">
      <c r="A115" s="187"/>
      <c r="B115" s="188"/>
      <c r="C115" s="189" t="s">
        <v>141</v>
      </c>
      <c r="D115" s="190" t="s">
        <v>58</v>
      </c>
      <c r="E115" s="190" t="s">
        <v>54</v>
      </c>
      <c r="F115" s="190" t="s">
        <v>55</v>
      </c>
      <c r="G115" s="190" t="s">
        <v>142</v>
      </c>
      <c r="H115" s="190" t="s">
        <v>143</v>
      </c>
      <c r="I115" s="191" t="s">
        <v>144</v>
      </c>
      <c r="J115" s="192" t="s">
        <v>137</v>
      </c>
      <c r="K115" s="193" t="s">
        <v>145</v>
      </c>
      <c r="L115" s="194"/>
      <c r="M115" s="94" t="s">
        <v>1</v>
      </c>
      <c r="N115" s="95" t="s">
        <v>37</v>
      </c>
      <c r="O115" s="95" t="s">
        <v>146</v>
      </c>
      <c r="P115" s="95" t="s">
        <v>147</v>
      </c>
      <c r="Q115" s="95" t="s">
        <v>148</v>
      </c>
      <c r="R115" s="95" t="s">
        <v>149</v>
      </c>
      <c r="S115" s="95" t="s">
        <v>150</v>
      </c>
      <c r="T115" s="96" t="s">
        <v>151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2"/>
      <c r="B116" s="33"/>
      <c r="C116" s="101" t="s">
        <v>152</v>
      </c>
      <c r="D116" s="34"/>
      <c r="E116" s="34"/>
      <c r="F116" s="34"/>
      <c r="G116" s="34"/>
      <c r="H116" s="34"/>
      <c r="I116" s="138"/>
      <c r="J116" s="195">
        <f>BK116</f>
        <v>0</v>
      </c>
      <c r="K116" s="34"/>
      <c r="L116" s="38"/>
      <c r="M116" s="97"/>
      <c r="N116" s="196"/>
      <c r="O116" s="98"/>
      <c r="P116" s="197">
        <f>SUM(P117:P222)</f>
        <v>0</v>
      </c>
      <c r="Q116" s="98"/>
      <c r="R116" s="197">
        <f>SUM(R117:R222)</f>
        <v>0</v>
      </c>
      <c r="S116" s="98"/>
      <c r="T116" s="198">
        <f>SUM(T117:T222)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139</v>
      </c>
      <c r="BK116" s="199">
        <f>SUM(BK117:BK222)</f>
        <v>0</v>
      </c>
    </row>
    <row r="117" spans="1:65" s="2" customFormat="1" ht="24" customHeight="1">
      <c r="A117" s="32"/>
      <c r="B117" s="33"/>
      <c r="C117" s="200" t="s">
        <v>81</v>
      </c>
      <c r="D117" s="200" t="s">
        <v>153</v>
      </c>
      <c r="E117" s="201" t="s">
        <v>1202</v>
      </c>
      <c r="F117" s="202" t="s">
        <v>1203</v>
      </c>
      <c r="G117" s="203" t="s">
        <v>312</v>
      </c>
      <c r="H117" s="204">
        <v>120</v>
      </c>
      <c r="I117" s="205"/>
      <c r="J117" s="206">
        <f>ROUND(I117*H117,2)</f>
        <v>0</v>
      </c>
      <c r="K117" s="207"/>
      <c r="L117" s="38"/>
      <c r="M117" s="208" t="s">
        <v>1</v>
      </c>
      <c r="N117" s="209" t="s">
        <v>38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12" t="s">
        <v>157</v>
      </c>
      <c r="AT117" s="212" t="s">
        <v>153</v>
      </c>
      <c r="AU117" s="212" t="s">
        <v>73</v>
      </c>
      <c r="AY117" s="11" t="s">
        <v>158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1" t="s">
        <v>81</v>
      </c>
      <c r="BK117" s="213">
        <f>ROUND(I117*H117,2)</f>
        <v>0</v>
      </c>
      <c r="BL117" s="11" t="s">
        <v>157</v>
      </c>
      <c r="BM117" s="212" t="s">
        <v>83</v>
      </c>
    </row>
    <row r="118" spans="1:65" s="2" customFormat="1" ht="16.5" customHeight="1">
      <c r="A118" s="32"/>
      <c r="B118" s="33"/>
      <c r="C118" s="200" t="s">
        <v>73</v>
      </c>
      <c r="D118" s="200" t="s">
        <v>153</v>
      </c>
      <c r="E118" s="201" t="s">
        <v>460</v>
      </c>
      <c r="F118" s="202" t="s">
        <v>1499</v>
      </c>
      <c r="G118" s="203" t="s">
        <v>1</v>
      </c>
      <c r="H118" s="204">
        <v>120</v>
      </c>
      <c r="I118" s="205"/>
      <c r="J118" s="206">
        <f>ROUND(I118*H118,2)</f>
        <v>0</v>
      </c>
      <c r="K118" s="207"/>
      <c r="L118" s="38"/>
      <c r="M118" s="208" t="s">
        <v>1</v>
      </c>
      <c r="N118" s="209" t="s">
        <v>38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12" t="s">
        <v>157</v>
      </c>
      <c r="AT118" s="212" t="s">
        <v>153</v>
      </c>
      <c r="AU118" s="212" t="s">
        <v>73</v>
      </c>
      <c r="AY118" s="11" t="s">
        <v>158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1" t="s">
        <v>81</v>
      </c>
      <c r="BK118" s="213">
        <f>ROUND(I118*H118,2)</f>
        <v>0</v>
      </c>
      <c r="BL118" s="11" t="s">
        <v>157</v>
      </c>
      <c r="BM118" s="212" t="s">
        <v>157</v>
      </c>
    </row>
    <row r="119" spans="1:65" s="2" customFormat="1" ht="16.5" customHeight="1">
      <c r="A119" s="32"/>
      <c r="B119" s="33"/>
      <c r="C119" s="200" t="s">
        <v>83</v>
      </c>
      <c r="D119" s="200" t="s">
        <v>153</v>
      </c>
      <c r="E119" s="201" t="s">
        <v>1205</v>
      </c>
      <c r="F119" s="202" t="s">
        <v>1206</v>
      </c>
      <c r="G119" s="203" t="s">
        <v>312</v>
      </c>
      <c r="H119" s="204">
        <v>120</v>
      </c>
      <c r="I119" s="205"/>
      <c r="J119" s="206">
        <f>ROUND(I119*H119,2)</f>
        <v>0</v>
      </c>
      <c r="K119" s="207"/>
      <c r="L119" s="38"/>
      <c r="M119" s="208" t="s">
        <v>1</v>
      </c>
      <c r="N119" s="209" t="s">
        <v>38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12" t="s">
        <v>157</v>
      </c>
      <c r="AT119" s="212" t="s">
        <v>153</v>
      </c>
      <c r="AU119" s="212" t="s">
        <v>73</v>
      </c>
      <c r="AY119" s="11" t="s">
        <v>158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1" t="s">
        <v>81</v>
      </c>
      <c r="BK119" s="213">
        <f>ROUND(I119*H119,2)</f>
        <v>0</v>
      </c>
      <c r="BL119" s="11" t="s">
        <v>157</v>
      </c>
      <c r="BM119" s="212" t="s">
        <v>165</v>
      </c>
    </row>
    <row r="120" spans="1:65" s="2" customFormat="1" ht="16.5" customHeight="1">
      <c r="A120" s="32"/>
      <c r="B120" s="33"/>
      <c r="C120" s="200" t="s">
        <v>161</v>
      </c>
      <c r="D120" s="200" t="s">
        <v>153</v>
      </c>
      <c r="E120" s="201" t="s">
        <v>1212</v>
      </c>
      <c r="F120" s="202" t="s">
        <v>1213</v>
      </c>
      <c r="G120" s="203" t="s">
        <v>281</v>
      </c>
      <c r="H120" s="204">
        <v>20</v>
      </c>
      <c r="I120" s="205"/>
      <c r="J120" s="206">
        <f>ROUND(I120*H120,2)</f>
        <v>0</v>
      </c>
      <c r="K120" s="207"/>
      <c r="L120" s="38"/>
      <c r="M120" s="208" t="s">
        <v>1</v>
      </c>
      <c r="N120" s="209" t="s">
        <v>38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157</v>
      </c>
      <c r="AT120" s="212" t="s">
        <v>153</v>
      </c>
      <c r="AU120" s="212" t="s">
        <v>73</v>
      </c>
      <c r="AY120" s="11" t="s">
        <v>158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1" t="s">
        <v>81</v>
      </c>
      <c r="BK120" s="213">
        <f>ROUND(I120*H120,2)</f>
        <v>0</v>
      </c>
      <c r="BL120" s="11" t="s">
        <v>157</v>
      </c>
      <c r="BM120" s="212" t="s">
        <v>168</v>
      </c>
    </row>
    <row r="121" spans="1:65" s="2" customFormat="1" ht="24" customHeight="1">
      <c r="A121" s="32"/>
      <c r="B121" s="33"/>
      <c r="C121" s="200" t="s">
        <v>157</v>
      </c>
      <c r="D121" s="200" t="s">
        <v>153</v>
      </c>
      <c r="E121" s="201" t="s">
        <v>1214</v>
      </c>
      <c r="F121" s="202" t="s">
        <v>1215</v>
      </c>
      <c r="G121" s="203" t="s">
        <v>175</v>
      </c>
      <c r="H121" s="204">
        <v>168</v>
      </c>
      <c r="I121" s="205"/>
      <c r="J121" s="206">
        <f>ROUND(I121*H121,2)</f>
        <v>0</v>
      </c>
      <c r="K121" s="207"/>
      <c r="L121" s="38"/>
      <c r="M121" s="208" t="s">
        <v>1</v>
      </c>
      <c r="N121" s="209" t="s">
        <v>38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12" t="s">
        <v>157</v>
      </c>
      <c r="AT121" s="212" t="s">
        <v>153</v>
      </c>
      <c r="AU121" s="212" t="s">
        <v>73</v>
      </c>
      <c r="AY121" s="11" t="s">
        <v>158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81</v>
      </c>
      <c r="BK121" s="213">
        <f>ROUND(I121*H121,2)</f>
        <v>0</v>
      </c>
      <c r="BL121" s="11" t="s">
        <v>157</v>
      </c>
      <c r="BM121" s="212" t="s">
        <v>172</v>
      </c>
    </row>
    <row r="122" spans="1:65" s="2" customFormat="1" ht="16.5" customHeight="1">
      <c r="A122" s="32"/>
      <c r="B122" s="33"/>
      <c r="C122" s="200" t="s">
        <v>73</v>
      </c>
      <c r="D122" s="200" t="s">
        <v>153</v>
      </c>
      <c r="E122" s="201" t="s">
        <v>464</v>
      </c>
      <c r="F122" s="202" t="s">
        <v>1500</v>
      </c>
      <c r="G122" s="203" t="s">
        <v>1</v>
      </c>
      <c r="H122" s="204">
        <v>168</v>
      </c>
      <c r="I122" s="205"/>
      <c r="J122" s="206">
        <f>ROUND(I122*H122,2)</f>
        <v>0</v>
      </c>
      <c r="K122" s="207"/>
      <c r="L122" s="38"/>
      <c r="M122" s="208" t="s">
        <v>1</v>
      </c>
      <c r="N122" s="209" t="s">
        <v>38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157</v>
      </c>
      <c r="AT122" s="212" t="s">
        <v>153</v>
      </c>
      <c r="AU122" s="212" t="s">
        <v>73</v>
      </c>
      <c r="AY122" s="11" t="s">
        <v>158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81</v>
      </c>
      <c r="BK122" s="213">
        <f>ROUND(I122*H122,2)</f>
        <v>0</v>
      </c>
      <c r="BL122" s="11" t="s">
        <v>157</v>
      </c>
      <c r="BM122" s="212" t="s">
        <v>176</v>
      </c>
    </row>
    <row r="123" spans="1:65" s="2" customFormat="1" ht="24" customHeight="1">
      <c r="A123" s="32"/>
      <c r="B123" s="33"/>
      <c r="C123" s="200" t="s">
        <v>169</v>
      </c>
      <c r="D123" s="200" t="s">
        <v>153</v>
      </c>
      <c r="E123" s="201" t="s">
        <v>1217</v>
      </c>
      <c r="F123" s="202" t="s">
        <v>1218</v>
      </c>
      <c r="G123" s="203" t="s">
        <v>1219</v>
      </c>
      <c r="H123" s="204">
        <v>7</v>
      </c>
      <c r="I123" s="205"/>
      <c r="J123" s="206">
        <f>ROUND(I123*H123,2)</f>
        <v>0</v>
      </c>
      <c r="K123" s="207"/>
      <c r="L123" s="38"/>
      <c r="M123" s="208" t="s">
        <v>1</v>
      </c>
      <c r="N123" s="209" t="s">
        <v>38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157</v>
      </c>
      <c r="AT123" s="212" t="s">
        <v>153</v>
      </c>
      <c r="AU123" s="212" t="s">
        <v>73</v>
      </c>
      <c r="AY123" s="11" t="s">
        <v>158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1" t="s">
        <v>81</v>
      </c>
      <c r="BK123" s="213">
        <f>ROUND(I123*H123,2)</f>
        <v>0</v>
      </c>
      <c r="BL123" s="11" t="s">
        <v>157</v>
      </c>
      <c r="BM123" s="212" t="s">
        <v>178</v>
      </c>
    </row>
    <row r="124" spans="1:65" s="2" customFormat="1" ht="24" customHeight="1">
      <c r="A124" s="32"/>
      <c r="B124" s="33"/>
      <c r="C124" s="200" t="s">
        <v>165</v>
      </c>
      <c r="D124" s="200" t="s">
        <v>153</v>
      </c>
      <c r="E124" s="201" t="s">
        <v>1220</v>
      </c>
      <c r="F124" s="202" t="s">
        <v>1221</v>
      </c>
      <c r="G124" s="203" t="s">
        <v>281</v>
      </c>
      <c r="H124" s="204">
        <v>30</v>
      </c>
      <c r="I124" s="205"/>
      <c r="J124" s="206">
        <f>ROUND(I124*H124,2)</f>
        <v>0</v>
      </c>
      <c r="K124" s="207"/>
      <c r="L124" s="38"/>
      <c r="M124" s="208" t="s">
        <v>1</v>
      </c>
      <c r="N124" s="209" t="s">
        <v>38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157</v>
      </c>
      <c r="AT124" s="212" t="s">
        <v>153</v>
      </c>
      <c r="AU124" s="212" t="s">
        <v>73</v>
      </c>
      <c r="AY124" s="11" t="s">
        <v>158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81</v>
      </c>
      <c r="BK124" s="213">
        <f>ROUND(I124*H124,2)</f>
        <v>0</v>
      </c>
      <c r="BL124" s="11" t="s">
        <v>157</v>
      </c>
      <c r="BM124" s="212" t="s">
        <v>181</v>
      </c>
    </row>
    <row r="125" spans="1:65" s="2" customFormat="1" ht="24" customHeight="1">
      <c r="A125" s="32"/>
      <c r="B125" s="33"/>
      <c r="C125" s="200" t="s">
        <v>177</v>
      </c>
      <c r="D125" s="200" t="s">
        <v>153</v>
      </c>
      <c r="E125" s="201" t="s">
        <v>1222</v>
      </c>
      <c r="F125" s="202" t="s">
        <v>1223</v>
      </c>
      <c r="G125" s="203" t="s">
        <v>303</v>
      </c>
      <c r="H125" s="204">
        <v>83.815</v>
      </c>
      <c r="I125" s="205"/>
      <c r="J125" s="206">
        <f>ROUND(I125*H125,2)</f>
        <v>0</v>
      </c>
      <c r="K125" s="207"/>
      <c r="L125" s="38"/>
      <c r="M125" s="208" t="s">
        <v>1</v>
      </c>
      <c r="N125" s="209" t="s">
        <v>38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2" t="s">
        <v>157</v>
      </c>
      <c r="AT125" s="212" t="s">
        <v>153</v>
      </c>
      <c r="AU125" s="212" t="s">
        <v>73</v>
      </c>
      <c r="AY125" s="11" t="s">
        <v>158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81</v>
      </c>
      <c r="BK125" s="213">
        <f>ROUND(I125*H125,2)</f>
        <v>0</v>
      </c>
      <c r="BL125" s="11" t="s">
        <v>157</v>
      </c>
      <c r="BM125" s="212" t="s">
        <v>183</v>
      </c>
    </row>
    <row r="126" spans="1:65" s="2" customFormat="1" ht="16.5" customHeight="1">
      <c r="A126" s="32"/>
      <c r="B126" s="33"/>
      <c r="C126" s="200" t="s">
        <v>73</v>
      </c>
      <c r="D126" s="200" t="s">
        <v>153</v>
      </c>
      <c r="E126" s="201" t="s">
        <v>466</v>
      </c>
      <c r="F126" s="202" t="s">
        <v>1501</v>
      </c>
      <c r="G126" s="203" t="s">
        <v>1</v>
      </c>
      <c r="H126" s="204">
        <v>64.615</v>
      </c>
      <c r="I126" s="205"/>
      <c r="J126" s="206">
        <f>ROUND(I126*H126,2)</f>
        <v>0</v>
      </c>
      <c r="K126" s="207"/>
      <c r="L126" s="38"/>
      <c r="M126" s="208" t="s">
        <v>1</v>
      </c>
      <c r="N126" s="209" t="s">
        <v>38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157</v>
      </c>
      <c r="AT126" s="212" t="s">
        <v>153</v>
      </c>
      <c r="AU126" s="212" t="s">
        <v>73</v>
      </c>
      <c r="AY126" s="11" t="s">
        <v>158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1" t="s">
        <v>81</v>
      </c>
      <c r="BK126" s="213">
        <f>ROUND(I126*H126,2)</f>
        <v>0</v>
      </c>
      <c r="BL126" s="11" t="s">
        <v>157</v>
      </c>
      <c r="BM126" s="212" t="s">
        <v>186</v>
      </c>
    </row>
    <row r="127" spans="1:65" s="2" customFormat="1" ht="16.5" customHeight="1">
      <c r="A127" s="32"/>
      <c r="B127" s="33"/>
      <c r="C127" s="200" t="s">
        <v>73</v>
      </c>
      <c r="D127" s="200" t="s">
        <v>153</v>
      </c>
      <c r="E127" s="201" t="s">
        <v>476</v>
      </c>
      <c r="F127" s="202" t="s">
        <v>1502</v>
      </c>
      <c r="G127" s="203" t="s">
        <v>1</v>
      </c>
      <c r="H127" s="204">
        <v>19.2</v>
      </c>
      <c r="I127" s="205"/>
      <c r="J127" s="206">
        <f>ROUND(I127*H127,2)</f>
        <v>0</v>
      </c>
      <c r="K127" s="207"/>
      <c r="L127" s="38"/>
      <c r="M127" s="208" t="s">
        <v>1</v>
      </c>
      <c r="N127" s="209" t="s">
        <v>38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157</v>
      </c>
      <c r="AT127" s="212" t="s">
        <v>153</v>
      </c>
      <c r="AU127" s="212" t="s">
        <v>73</v>
      </c>
      <c r="AY127" s="11" t="s">
        <v>158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81</v>
      </c>
      <c r="BK127" s="213">
        <f>ROUND(I127*H127,2)</f>
        <v>0</v>
      </c>
      <c r="BL127" s="11" t="s">
        <v>157</v>
      </c>
      <c r="BM127" s="212" t="s">
        <v>190</v>
      </c>
    </row>
    <row r="128" spans="1:65" s="2" customFormat="1" ht="16.5" customHeight="1">
      <c r="A128" s="32"/>
      <c r="B128" s="33"/>
      <c r="C128" s="200" t="s">
        <v>73</v>
      </c>
      <c r="D128" s="200" t="s">
        <v>153</v>
      </c>
      <c r="E128" s="201" t="s">
        <v>478</v>
      </c>
      <c r="F128" s="202" t="s">
        <v>1469</v>
      </c>
      <c r="G128" s="203" t="s">
        <v>1</v>
      </c>
      <c r="H128" s="204">
        <v>83.815</v>
      </c>
      <c r="I128" s="205"/>
      <c r="J128" s="206">
        <f>ROUND(I128*H128,2)</f>
        <v>0</v>
      </c>
      <c r="K128" s="207"/>
      <c r="L128" s="38"/>
      <c r="M128" s="208" t="s">
        <v>1</v>
      </c>
      <c r="N128" s="209" t="s">
        <v>38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157</v>
      </c>
      <c r="AT128" s="212" t="s">
        <v>153</v>
      </c>
      <c r="AU128" s="212" t="s">
        <v>73</v>
      </c>
      <c r="AY128" s="11" t="s">
        <v>158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81</v>
      </c>
      <c r="BK128" s="213">
        <f>ROUND(I128*H128,2)</f>
        <v>0</v>
      </c>
      <c r="BL128" s="11" t="s">
        <v>157</v>
      </c>
      <c r="BM128" s="212" t="s">
        <v>191</v>
      </c>
    </row>
    <row r="129" spans="1:65" s="2" customFormat="1" ht="24" customHeight="1">
      <c r="A129" s="32"/>
      <c r="B129" s="33"/>
      <c r="C129" s="200" t="s">
        <v>168</v>
      </c>
      <c r="D129" s="200" t="s">
        <v>153</v>
      </c>
      <c r="E129" s="201" t="s">
        <v>1225</v>
      </c>
      <c r="F129" s="202" t="s">
        <v>1226</v>
      </c>
      <c r="G129" s="203" t="s">
        <v>303</v>
      </c>
      <c r="H129" s="204">
        <v>83.815</v>
      </c>
      <c r="I129" s="205"/>
      <c r="J129" s="206">
        <f>ROUND(I129*H129,2)</f>
        <v>0</v>
      </c>
      <c r="K129" s="207"/>
      <c r="L129" s="38"/>
      <c r="M129" s="208" t="s">
        <v>1</v>
      </c>
      <c r="N129" s="209" t="s">
        <v>38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157</v>
      </c>
      <c r="AT129" s="212" t="s">
        <v>153</v>
      </c>
      <c r="AU129" s="212" t="s">
        <v>73</v>
      </c>
      <c r="AY129" s="11" t="s">
        <v>158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81</v>
      </c>
      <c r="BK129" s="213">
        <f>ROUND(I129*H129,2)</f>
        <v>0</v>
      </c>
      <c r="BL129" s="11" t="s">
        <v>157</v>
      </c>
      <c r="BM129" s="212" t="s">
        <v>193</v>
      </c>
    </row>
    <row r="130" spans="1:65" s="2" customFormat="1" ht="24" customHeight="1">
      <c r="A130" s="32"/>
      <c r="B130" s="33"/>
      <c r="C130" s="200" t="s">
        <v>182</v>
      </c>
      <c r="D130" s="200" t="s">
        <v>153</v>
      </c>
      <c r="E130" s="201" t="s">
        <v>1227</v>
      </c>
      <c r="F130" s="202" t="s">
        <v>1228</v>
      </c>
      <c r="G130" s="203" t="s">
        <v>325</v>
      </c>
      <c r="H130" s="204">
        <v>167.63</v>
      </c>
      <c r="I130" s="205"/>
      <c r="J130" s="206">
        <f>ROUND(I130*H130,2)</f>
        <v>0</v>
      </c>
      <c r="K130" s="207"/>
      <c r="L130" s="38"/>
      <c r="M130" s="208" t="s">
        <v>1</v>
      </c>
      <c r="N130" s="209" t="s">
        <v>38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157</v>
      </c>
      <c r="AT130" s="212" t="s">
        <v>153</v>
      </c>
      <c r="AU130" s="212" t="s">
        <v>73</v>
      </c>
      <c r="AY130" s="11" t="s">
        <v>158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" t="s">
        <v>81</v>
      </c>
      <c r="BK130" s="213">
        <f>ROUND(I130*H130,2)</f>
        <v>0</v>
      </c>
      <c r="BL130" s="11" t="s">
        <v>157</v>
      </c>
      <c r="BM130" s="212" t="s">
        <v>196</v>
      </c>
    </row>
    <row r="131" spans="1:65" s="2" customFormat="1" ht="16.5" customHeight="1">
      <c r="A131" s="32"/>
      <c r="B131" s="33"/>
      <c r="C131" s="200" t="s">
        <v>73</v>
      </c>
      <c r="D131" s="200" t="s">
        <v>153</v>
      </c>
      <c r="E131" s="201" t="s">
        <v>480</v>
      </c>
      <c r="F131" s="202" t="s">
        <v>1503</v>
      </c>
      <c r="G131" s="203" t="s">
        <v>1</v>
      </c>
      <c r="H131" s="204">
        <v>167.63</v>
      </c>
      <c r="I131" s="205"/>
      <c r="J131" s="206">
        <f>ROUND(I131*H131,2)</f>
        <v>0</v>
      </c>
      <c r="K131" s="207"/>
      <c r="L131" s="38"/>
      <c r="M131" s="208" t="s">
        <v>1</v>
      </c>
      <c r="N131" s="209" t="s">
        <v>38</v>
      </c>
      <c r="O131" s="8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157</v>
      </c>
      <c r="AT131" s="212" t="s">
        <v>153</v>
      </c>
      <c r="AU131" s="212" t="s">
        <v>73</v>
      </c>
      <c r="AY131" s="11" t="s">
        <v>158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81</v>
      </c>
      <c r="BK131" s="213">
        <f>ROUND(I131*H131,2)</f>
        <v>0</v>
      </c>
      <c r="BL131" s="11" t="s">
        <v>157</v>
      </c>
      <c r="BM131" s="212" t="s">
        <v>199</v>
      </c>
    </row>
    <row r="132" spans="1:65" s="2" customFormat="1" ht="24" customHeight="1">
      <c r="A132" s="32"/>
      <c r="B132" s="33"/>
      <c r="C132" s="200" t="s">
        <v>172</v>
      </c>
      <c r="D132" s="200" t="s">
        <v>153</v>
      </c>
      <c r="E132" s="201" t="s">
        <v>1230</v>
      </c>
      <c r="F132" s="202" t="s">
        <v>1231</v>
      </c>
      <c r="G132" s="203" t="s">
        <v>303</v>
      </c>
      <c r="H132" s="204">
        <v>83.815</v>
      </c>
      <c r="I132" s="205"/>
      <c r="J132" s="206">
        <f>ROUND(I132*H132,2)</f>
        <v>0</v>
      </c>
      <c r="K132" s="207"/>
      <c r="L132" s="38"/>
      <c r="M132" s="208" t="s">
        <v>1</v>
      </c>
      <c r="N132" s="209" t="s">
        <v>38</v>
      </c>
      <c r="O132" s="8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157</v>
      </c>
      <c r="AT132" s="212" t="s">
        <v>153</v>
      </c>
      <c r="AU132" s="212" t="s">
        <v>73</v>
      </c>
      <c r="AY132" s="11" t="s">
        <v>158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81</v>
      </c>
      <c r="BK132" s="213">
        <f>ROUND(I132*H132,2)</f>
        <v>0</v>
      </c>
      <c r="BL132" s="11" t="s">
        <v>157</v>
      </c>
      <c r="BM132" s="212" t="s">
        <v>202</v>
      </c>
    </row>
    <row r="133" spans="1:65" s="2" customFormat="1" ht="24" customHeight="1">
      <c r="A133" s="32"/>
      <c r="B133" s="33"/>
      <c r="C133" s="200" t="s">
        <v>187</v>
      </c>
      <c r="D133" s="200" t="s">
        <v>153</v>
      </c>
      <c r="E133" s="201" t="s">
        <v>1232</v>
      </c>
      <c r="F133" s="202" t="s">
        <v>1233</v>
      </c>
      <c r="G133" s="203" t="s">
        <v>303</v>
      </c>
      <c r="H133" s="204">
        <v>335.26</v>
      </c>
      <c r="I133" s="205"/>
      <c r="J133" s="206">
        <f>ROUND(I133*H133,2)</f>
        <v>0</v>
      </c>
      <c r="K133" s="207"/>
      <c r="L133" s="38"/>
      <c r="M133" s="208" t="s">
        <v>1</v>
      </c>
      <c r="N133" s="209" t="s">
        <v>38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157</v>
      </c>
      <c r="AT133" s="212" t="s">
        <v>153</v>
      </c>
      <c r="AU133" s="212" t="s">
        <v>73</v>
      </c>
      <c r="AY133" s="11" t="s">
        <v>158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1" t="s">
        <v>81</v>
      </c>
      <c r="BK133" s="213">
        <f>ROUND(I133*H133,2)</f>
        <v>0</v>
      </c>
      <c r="BL133" s="11" t="s">
        <v>157</v>
      </c>
      <c r="BM133" s="212" t="s">
        <v>204</v>
      </c>
    </row>
    <row r="134" spans="1:65" s="2" customFormat="1" ht="16.5" customHeight="1">
      <c r="A134" s="32"/>
      <c r="B134" s="33"/>
      <c r="C134" s="200" t="s">
        <v>73</v>
      </c>
      <c r="D134" s="200" t="s">
        <v>153</v>
      </c>
      <c r="E134" s="201" t="s">
        <v>488</v>
      </c>
      <c r="F134" s="202" t="s">
        <v>1504</v>
      </c>
      <c r="G134" s="203" t="s">
        <v>1</v>
      </c>
      <c r="H134" s="204">
        <v>335.26</v>
      </c>
      <c r="I134" s="205"/>
      <c r="J134" s="206">
        <f>ROUND(I134*H134,2)</f>
        <v>0</v>
      </c>
      <c r="K134" s="207"/>
      <c r="L134" s="38"/>
      <c r="M134" s="208" t="s">
        <v>1</v>
      </c>
      <c r="N134" s="209" t="s">
        <v>38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157</v>
      </c>
      <c r="AT134" s="212" t="s">
        <v>153</v>
      </c>
      <c r="AU134" s="212" t="s">
        <v>73</v>
      </c>
      <c r="AY134" s="11" t="s">
        <v>158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81</v>
      </c>
      <c r="BK134" s="213">
        <f>ROUND(I134*H134,2)</f>
        <v>0</v>
      </c>
      <c r="BL134" s="11" t="s">
        <v>157</v>
      </c>
      <c r="BM134" s="212" t="s">
        <v>205</v>
      </c>
    </row>
    <row r="135" spans="1:65" s="2" customFormat="1" ht="16.5" customHeight="1">
      <c r="A135" s="32"/>
      <c r="B135" s="33"/>
      <c r="C135" s="200" t="s">
        <v>176</v>
      </c>
      <c r="D135" s="200" t="s">
        <v>153</v>
      </c>
      <c r="E135" s="201" t="s">
        <v>1235</v>
      </c>
      <c r="F135" s="202" t="s">
        <v>1236</v>
      </c>
      <c r="G135" s="203" t="s">
        <v>303</v>
      </c>
      <c r="H135" s="204">
        <v>83.815</v>
      </c>
      <c r="I135" s="205"/>
      <c r="J135" s="206">
        <f>ROUND(I135*H135,2)</f>
        <v>0</v>
      </c>
      <c r="K135" s="207"/>
      <c r="L135" s="38"/>
      <c r="M135" s="208" t="s">
        <v>1</v>
      </c>
      <c r="N135" s="209" t="s">
        <v>38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157</v>
      </c>
      <c r="AT135" s="212" t="s">
        <v>153</v>
      </c>
      <c r="AU135" s="212" t="s">
        <v>73</v>
      </c>
      <c r="AY135" s="11" t="s">
        <v>158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" t="s">
        <v>81</v>
      </c>
      <c r="BK135" s="213">
        <f>ROUND(I135*H135,2)</f>
        <v>0</v>
      </c>
      <c r="BL135" s="11" t="s">
        <v>157</v>
      </c>
      <c r="BM135" s="212" t="s">
        <v>207</v>
      </c>
    </row>
    <row r="136" spans="1:65" s="2" customFormat="1" ht="16.5" customHeight="1">
      <c r="A136" s="32"/>
      <c r="B136" s="33"/>
      <c r="C136" s="200" t="s">
        <v>192</v>
      </c>
      <c r="D136" s="200" t="s">
        <v>153</v>
      </c>
      <c r="E136" s="201" t="s">
        <v>1237</v>
      </c>
      <c r="F136" s="202" t="s">
        <v>1238</v>
      </c>
      <c r="G136" s="203" t="s">
        <v>303</v>
      </c>
      <c r="H136" s="204">
        <v>167.63</v>
      </c>
      <c r="I136" s="205"/>
      <c r="J136" s="206">
        <f>ROUND(I136*H136,2)</f>
        <v>0</v>
      </c>
      <c r="K136" s="207"/>
      <c r="L136" s="38"/>
      <c r="M136" s="208" t="s">
        <v>1</v>
      </c>
      <c r="N136" s="209" t="s">
        <v>38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157</v>
      </c>
      <c r="AT136" s="212" t="s">
        <v>153</v>
      </c>
      <c r="AU136" s="212" t="s">
        <v>73</v>
      </c>
      <c r="AY136" s="11" t="s">
        <v>158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81</v>
      </c>
      <c r="BK136" s="213">
        <f>ROUND(I136*H136,2)</f>
        <v>0</v>
      </c>
      <c r="BL136" s="11" t="s">
        <v>157</v>
      </c>
      <c r="BM136" s="212" t="s">
        <v>208</v>
      </c>
    </row>
    <row r="137" spans="1:65" s="2" customFormat="1" ht="16.5" customHeight="1">
      <c r="A137" s="32"/>
      <c r="B137" s="33"/>
      <c r="C137" s="200" t="s">
        <v>73</v>
      </c>
      <c r="D137" s="200" t="s">
        <v>153</v>
      </c>
      <c r="E137" s="201" t="s">
        <v>492</v>
      </c>
      <c r="F137" s="202" t="s">
        <v>1505</v>
      </c>
      <c r="G137" s="203" t="s">
        <v>1</v>
      </c>
      <c r="H137" s="204">
        <v>167.63</v>
      </c>
      <c r="I137" s="205"/>
      <c r="J137" s="206">
        <f>ROUND(I137*H137,2)</f>
        <v>0</v>
      </c>
      <c r="K137" s="207"/>
      <c r="L137" s="38"/>
      <c r="M137" s="208" t="s">
        <v>1</v>
      </c>
      <c r="N137" s="209" t="s">
        <v>38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157</v>
      </c>
      <c r="AT137" s="212" t="s">
        <v>153</v>
      </c>
      <c r="AU137" s="212" t="s">
        <v>73</v>
      </c>
      <c r="AY137" s="11" t="s">
        <v>158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" t="s">
        <v>81</v>
      </c>
      <c r="BK137" s="213">
        <f>ROUND(I137*H137,2)</f>
        <v>0</v>
      </c>
      <c r="BL137" s="11" t="s">
        <v>157</v>
      </c>
      <c r="BM137" s="212" t="s">
        <v>209</v>
      </c>
    </row>
    <row r="138" spans="1:65" s="2" customFormat="1" ht="16.5" customHeight="1">
      <c r="A138" s="32"/>
      <c r="B138" s="33"/>
      <c r="C138" s="200" t="s">
        <v>178</v>
      </c>
      <c r="D138" s="200" t="s">
        <v>153</v>
      </c>
      <c r="E138" s="201" t="s">
        <v>1506</v>
      </c>
      <c r="F138" s="202" t="s">
        <v>1507</v>
      </c>
      <c r="G138" s="203" t="s">
        <v>312</v>
      </c>
      <c r="H138" s="204">
        <v>30.251</v>
      </c>
      <c r="I138" s="205"/>
      <c r="J138" s="206">
        <f>ROUND(I138*H138,2)</f>
        <v>0</v>
      </c>
      <c r="K138" s="207"/>
      <c r="L138" s="38"/>
      <c r="M138" s="208" t="s">
        <v>1</v>
      </c>
      <c r="N138" s="209" t="s">
        <v>38</v>
      </c>
      <c r="O138" s="8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157</v>
      </c>
      <c r="AT138" s="212" t="s">
        <v>153</v>
      </c>
      <c r="AU138" s="212" t="s">
        <v>73</v>
      </c>
      <c r="AY138" s="11" t="s">
        <v>158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81</v>
      </c>
      <c r="BK138" s="213">
        <f>ROUND(I138*H138,2)</f>
        <v>0</v>
      </c>
      <c r="BL138" s="11" t="s">
        <v>157</v>
      </c>
      <c r="BM138" s="212" t="s">
        <v>212</v>
      </c>
    </row>
    <row r="139" spans="1:65" s="2" customFormat="1" ht="16.5" customHeight="1">
      <c r="A139" s="32"/>
      <c r="B139" s="33"/>
      <c r="C139" s="200" t="s">
        <v>73</v>
      </c>
      <c r="D139" s="200" t="s">
        <v>153</v>
      </c>
      <c r="E139" s="201" t="s">
        <v>500</v>
      </c>
      <c r="F139" s="202" t="s">
        <v>1508</v>
      </c>
      <c r="G139" s="203" t="s">
        <v>1</v>
      </c>
      <c r="H139" s="204">
        <v>30.251</v>
      </c>
      <c r="I139" s="205"/>
      <c r="J139" s="206">
        <f>ROUND(I139*H139,2)</f>
        <v>0</v>
      </c>
      <c r="K139" s="207"/>
      <c r="L139" s="38"/>
      <c r="M139" s="208" t="s">
        <v>1</v>
      </c>
      <c r="N139" s="209" t="s">
        <v>38</v>
      </c>
      <c r="O139" s="8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157</v>
      </c>
      <c r="AT139" s="212" t="s">
        <v>153</v>
      </c>
      <c r="AU139" s="212" t="s">
        <v>73</v>
      </c>
      <c r="AY139" s="11" t="s">
        <v>158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81</v>
      </c>
      <c r="BK139" s="213">
        <f>ROUND(I139*H139,2)</f>
        <v>0</v>
      </c>
      <c r="BL139" s="11" t="s">
        <v>157</v>
      </c>
      <c r="BM139" s="212" t="s">
        <v>216</v>
      </c>
    </row>
    <row r="140" spans="1:65" s="2" customFormat="1" ht="16.5" customHeight="1">
      <c r="A140" s="32"/>
      <c r="B140" s="33"/>
      <c r="C140" s="200" t="s">
        <v>8</v>
      </c>
      <c r="D140" s="200" t="s">
        <v>153</v>
      </c>
      <c r="E140" s="201" t="s">
        <v>1239</v>
      </c>
      <c r="F140" s="202" t="s">
        <v>1240</v>
      </c>
      <c r="G140" s="203" t="s">
        <v>303</v>
      </c>
      <c r="H140" s="204">
        <v>83.815</v>
      </c>
      <c r="I140" s="205"/>
      <c r="J140" s="206">
        <f>ROUND(I140*H140,2)</f>
        <v>0</v>
      </c>
      <c r="K140" s="207"/>
      <c r="L140" s="38"/>
      <c r="M140" s="208" t="s">
        <v>1</v>
      </c>
      <c r="N140" s="209" t="s">
        <v>38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157</v>
      </c>
      <c r="AT140" s="212" t="s">
        <v>153</v>
      </c>
      <c r="AU140" s="212" t="s">
        <v>73</v>
      </c>
      <c r="AY140" s="11" t="s">
        <v>158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1" t="s">
        <v>81</v>
      </c>
      <c r="BK140" s="213">
        <f>ROUND(I140*H140,2)</f>
        <v>0</v>
      </c>
      <c r="BL140" s="11" t="s">
        <v>157</v>
      </c>
      <c r="BM140" s="212" t="s">
        <v>219</v>
      </c>
    </row>
    <row r="141" spans="1:65" s="2" customFormat="1" ht="24" customHeight="1">
      <c r="A141" s="32"/>
      <c r="B141" s="33"/>
      <c r="C141" s="200" t="s">
        <v>181</v>
      </c>
      <c r="D141" s="200" t="s">
        <v>153</v>
      </c>
      <c r="E141" s="201" t="s">
        <v>1241</v>
      </c>
      <c r="F141" s="202" t="s">
        <v>1242</v>
      </c>
      <c r="G141" s="203" t="s">
        <v>303</v>
      </c>
      <c r="H141" s="204">
        <v>53.96</v>
      </c>
      <c r="I141" s="205"/>
      <c r="J141" s="206">
        <f>ROUND(I141*H141,2)</f>
        <v>0</v>
      </c>
      <c r="K141" s="207"/>
      <c r="L141" s="38"/>
      <c r="M141" s="208" t="s">
        <v>1</v>
      </c>
      <c r="N141" s="209" t="s">
        <v>38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157</v>
      </c>
      <c r="AT141" s="212" t="s">
        <v>153</v>
      </c>
      <c r="AU141" s="212" t="s">
        <v>73</v>
      </c>
      <c r="AY141" s="11" t="s">
        <v>158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81</v>
      </c>
      <c r="BK141" s="213">
        <f>ROUND(I141*H141,2)</f>
        <v>0</v>
      </c>
      <c r="BL141" s="11" t="s">
        <v>157</v>
      </c>
      <c r="BM141" s="212" t="s">
        <v>223</v>
      </c>
    </row>
    <row r="142" spans="1:65" s="2" customFormat="1" ht="24" customHeight="1">
      <c r="A142" s="32"/>
      <c r="B142" s="33"/>
      <c r="C142" s="200" t="s">
        <v>73</v>
      </c>
      <c r="D142" s="200" t="s">
        <v>153</v>
      </c>
      <c r="E142" s="201" t="s">
        <v>504</v>
      </c>
      <c r="F142" s="202" t="s">
        <v>1509</v>
      </c>
      <c r="G142" s="203" t="s">
        <v>1</v>
      </c>
      <c r="H142" s="204">
        <v>34.76</v>
      </c>
      <c r="I142" s="205"/>
      <c r="J142" s="206">
        <f>ROUND(I142*H142,2)</f>
        <v>0</v>
      </c>
      <c r="K142" s="207"/>
      <c r="L142" s="38"/>
      <c r="M142" s="208" t="s">
        <v>1</v>
      </c>
      <c r="N142" s="209" t="s">
        <v>38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157</v>
      </c>
      <c r="AT142" s="212" t="s">
        <v>153</v>
      </c>
      <c r="AU142" s="212" t="s">
        <v>73</v>
      </c>
      <c r="AY142" s="11" t="s">
        <v>158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81</v>
      </c>
      <c r="BK142" s="213">
        <f>ROUND(I142*H142,2)</f>
        <v>0</v>
      </c>
      <c r="BL142" s="11" t="s">
        <v>157</v>
      </c>
      <c r="BM142" s="212" t="s">
        <v>226</v>
      </c>
    </row>
    <row r="143" spans="1:65" s="2" customFormat="1" ht="16.5" customHeight="1">
      <c r="A143" s="32"/>
      <c r="B143" s="33"/>
      <c r="C143" s="200" t="s">
        <v>73</v>
      </c>
      <c r="D143" s="200" t="s">
        <v>153</v>
      </c>
      <c r="E143" s="201" t="s">
        <v>476</v>
      </c>
      <c r="F143" s="202" t="s">
        <v>1502</v>
      </c>
      <c r="G143" s="203" t="s">
        <v>1</v>
      </c>
      <c r="H143" s="204">
        <v>19.2</v>
      </c>
      <c r="I143" s="205"/>
      <c r="J143" s="206">
        <f>ROUND(I143*H143,2)</f>
        <v>0</v>
      </c>
      <c r="K143" s="207"/>
      <c r="L143" s="38"/>
      <c r="M143" s="208" t="s">
        <v>1</v>
      </c>
      <c r="N143" s="209" t="s">
        <v>38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157</v>
      </c>
      <c r="AT143" s="212" t="s">
        <v>153</v>
      </c>
      <c r="AU143" s="212" t="s">
        <v>73</v>
      </c>
      <c r="AY143" s="11" t="s">
        <v>158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" t="s">
        <v>81</v>
      </c>
      <c r="BK143" s="213">
        <f>ROUND(I143*H143,2)</f>
        <v>0</v>
      </c>
      <c r="BL143" s="11" t="s">
        <v>157</v>
      </c>
      <c r="BM143" s="212" t="s">
        <v>230</v>
      </c>
    </row>
    <row r="144" spans="1:65" s="2" customFormat="1" ht="16.5" customHeight="1">
      <c r="A144" s="32"/>
      <c r="B144" s="33"/>
      <c r="C144" s="200" t="s">
        <v>73</v>
      </c>
      <c r="D144" s="200" t="s">
        <v>153</v>
      </c>
      <c r="E144" s="201" t="s">
        <v>478</v>
      </c>
      <c r="F144" s="202" t="s">
        <v>1469</v>
      </c>
      <c r="G144" s="203" t="s">
        <v>1</v>
      </c>
      <c r="H144" s="204">
        <v>53.96</v>
      </c>
      <c r="I144" s="205"/>
      <c r="J144" s="206">
        <f>ROUND(I144*H144,2)</f>
        <v>0</v>
      </c>
      <c r="K144" s="207"/>
      <c r="L144" s="38"/>
      <c r="M144" s="208" t="s">
        <v>1</v>
      </c>
      <c r="N144" s="209" t="s">
        <v>38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157</v>
      </c>
      <c r="AT144" s="212" t="s">
        <v>153</v>
      </c>
      <c r="AU144" s="212" t="s">
        <v>73</v>
      </c>
      <c r="AY144" s="11" t="s">
        <v>158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81</v>
      </c>
      <c r="BK144" s="213">
        <f>ROUND(I144*H144,2)</f>
        <v>0</v>
      </c>
      <c r="BL144" s="11" t="s">
        <v>157</v>
      </c>
      <c r="BM144" s="212" t="s">
        <v>233</v>
      </c>
    </row>
    <row r="145" spans="1:65" s="2" customFormat="1" ht="16.5" customHeight="1">
      <c r="A145" s="32"/>
      <c r="B145" s="33"/>
      <c r="C145" s="200" t="s">
        <v>203</v>
      </c>
      <c r="D145" s="200" t="s">
        <v>153</v>
      </c>
      <c r="E145" s="201" t="s">
        <v>1243</v>
      </c>
      <c r="F145" s="202" t="s">
        <v>1244</v>
      </c>
      <c r="G145" s="203" t="s">
        <v>325</v>
      </c>
      <c r="H145" s="204">
        <v>107.92</v>
      </c>
      <c r="I145" s="205"/>
      <c r="J145" s="206">
        <f>ROUND(I145*H145,2)</f>
        <v>0</v>
      </c>
      <c r="K145" s="207"/>
      <c r="L145" s="38"/>
      <c r="M145" s="208" t="s">
        <v>1</v>
      </c>
      <c r="N145" s="209" t="s">
        <v>38</v>
      </c>
      <c r="O145" s="8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157</v>
      </c>
      <c r="AT145" s="212" t="s">
        <v>153</v>
      </c>
      <c r="AU145" s="212" t="s">
        <v>73</v>
      </c>
      <c r="AY145" s="11" t="s">
        <v>158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" t="s">
        <v>81</v>
      </c>
      <c r="BK145" s="213">
        <f>ROUND(I145*H145,2)</f>
        <v>0</v>
      </c>
      <c r="BL145" s="11" t="s">
        <v>157</v>
      </c>
      <c r="BM145" s="212" t="s">
        <v>237</v>
      </c>
    </row>
    <row r="146" spans="1:65" s="2" customFormat="1" ht="16.5" customHeight="1">
      <c r="A146" s="32"/>
      <c r="B146" s="33"/>
      <c r="C146" s="200" t="s">
        <v>73</v>
      </c>
      <c r="D146" s="200" t="s">
        <v>153</v>
      </c>
      <c r="E146" s="201" t="s">
        <v>532</v>
      </c>
      <c r="F146" s="202" t="s">
        <v>1510</v>
      </c>
      <c r="G146" s="203" t="s">
        <v>1</v>
      </c>
      <c r="H146" s="204">
        <v>107.92</v>
      </c>
      <c r="I146" s="205"/>
      <c r="J146" s="206">
        <f>ROUND(I146*H146,2)</f>
        <v>0</v>
      </c>
      <c r="K146" s="207"/>
      <c r="L146" s="38"/>
      <c r="M146" s="208" t="s">
        <v>1</v>
      </c>
      <c r="N146" s="209" t="s">
        <v>38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157</v>
      </c>
      <c r="AT146" s="212" t="s">
        <v>153</v>
      </c>
      <c r="AU146" s="212" t="s">
        <v>73</v>
      </c>
      <c r="AY146" s="11" t="s">
        <v>158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81</v>
      </c>
      <c r="BK146" s="213">
        <f>ROUND(I146*H146,2)</f>
        <v>0</v>
      </c>
      <c r="BL146" s="11" t="s">
        <v>157</v>
      </c>
      <c r="BM146" s="212" t="s">
        <v>240</v>
      </c>
    </row>
    <row r="147" spans="1:65" s="2" customFormat="1" ht="24" customHeight="1">
      <c r="A147" s="32"/>
      <c r="B147" s="33"/>
      <c r="C147" s="200" t="s">
        <v>183</v>
      </c>
      <c r="D147" s="200" t="s">
        <v>153</v>
      </c>
      <c r="E147" s="201" t="s">
        <v>1246</v>
      </c>
      <c r="F147" s="202" t="s">
        <v>1247</v>
      </c>
      <c r="G147" s="203" t="s">
        <v>312</v>
      </c>
      <c r="H147" s="204">
        <v>106.8</v>
      </c>
      <c r="I147" s="205"/>
      <c r="J147" s="206">
        <f>ROUND(I147*H147,2)</f>
        <v>0</v>
      </c>
      <c r="K147" s="207"/>
      <c r="L147" s="38"/>
      <c r="M147" s="208" t="s">
        <v>1</v>
      </c>
      <c r="N147" s="209" t="s">
        <v>38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157</v>
      </c>
      <c r="AT147" s="212" t="s">
        <v>153</v>
      </c>
      <c r="AU147" s="212" t="s">
        <v>73</v>
      </c>
      <c r="AY147" s="11" t="s">
        <v>158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" t="s">
        <v>81</v>
      </c>
      <c r="BK147" s="213">
        <f>ROUND(I147*H147,2)</f>
        <v>0</v>
      </c>
      <c r="BL147" s="11" t="s">
        <v>157</v>
      </c>
      <c r="BM147" s="212" t="s">
        <v>244</v>
      </c>
    </row>
    <row r="148" spans="1:65" s="2" customFormat="1" ht="16.5" customHeight="1">
      <c r="A148" s="32"/>
      <c r="B148" s="33"/>
      <c r="C148" s="200" t="s">
        <v>73</v>
      </c>
      <c r="D148" s="200" t="s">
        <v>153</v>
      </c>
      <c r="E148" s="201" t="s">
        <v>547</v>
      </c>
      <c r="F148" s="202" t="s">
        <v>1511</v>
      </c>
      <c r="G148" s="203" t="s">
        <v>1</v>
      </c>
      <c r="H148" s="204">
        <v>106.8</v>
      </c>
      <c r="I148" s="205"/>
      <c r="J148" s="206">
        <f>ROUND(I148*H148,2)</f>
        <v>0</v>
      </c>
      <c r="K148" s="207"/>
      <c r="L148" s="38"/>
      <c r="M148" s="208" t="s">
        <v>1</v>
      </c>
      <c r="N148" s="209" t="s">
        <v>38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157</v>
      </c>
      <c r="AT148" s="212" t="s">
        <v>153</v>
      </c>
      <c r="AU148" s="212" t="s">
        <v>73</v>
      </c>
      <c r="AY148" s="11" t="s">
        <v>158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1" t="s">
        <v>81</v>
      </c>
      <c r="BK148" s="213">
        <f>ROUND(I148*H148,2)</f>
        <v>0</v>
      </c>
      <c r="BL148" s="11" t="s">
        <v>157</v>
      </c>
      <c r="BM148" s="212" t="s">
        <v>248</v>
      </c>
    </row>
    <row r="149" spans="1:65" s="2" customFormat="1" ht="16.5" customHeight="1">
      <c r="A149" s="32"/>
      <c r="B149" s="33"/>
      <c r="C149" s="200" t="s">
        <v>206</v>
      </c>
      <c r="D149" s="200" t="s">
        <v>153</v>
      </c>
      <c r="E149" s="201" t="s">
        <v>1249</v>
      </c>
      <c r="F149" s="202" t="s">
        <v>1250</v>
      </c>
      <c r="G149" s="203" t="s">
        <v>1251</v>
      </c>
      <c r="H149" s="204">
        <v>3.738</v>
      </c>
      <c r="I149" s="205"/>
      <c r="J149" s="206">
        <f>ROUND(I149*H149,2)</f>
        <v>0</v>
      </c>
      <c r="K149" s="207"/>
      <c r="L149" s="38"/>
      <c r="M149" s="208" t="s">
        <v>1</v>
      </c>
      <c r="N149" s="209" t="s">
        <v>38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157</v>
      </c>
      <c r="AT149" s="212" t="s">
        <v>153</v>
      </c>
      <c r="AU149" s="212" t="s">
        <v>73</v>
      </c>
      <c r="AY149" s="11" t="s">
        <v>158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1" t="s">
        <v>81</v>
      </c>
      <c r="BK149" s="213">
        <f>ROUND(I149*H149,2)</f>
        <v>0</v>
      </c>
      <c r="BL149" s="11" t="s">
        <v>157</v>
      </c>
      <c r="BM149" s="212" t="s">
        <v>252</v>
      </c>
    </row>
    <row r="150" spans="1:65" s="2" customFormat="1" ht="16.5" customHeight="1">
      <c r="A150" s="32"/>
      <c r="B150" s="33"/>
      <c r="C150" s="200" t="s">
        <v>73</v>
      </c>
      <c r="D150" s="200" t="s">
        <v>153</v>
      </c>
      <c r="E150" s="201" t="s">
        <v>552</v>
      </c>
      <c r="F150" s="202" t="s">
        <v>1512</v>
      </c>
      <c r="G150" s="203" t="s">
        <v>1</v>
      </c>
      <c r="H150" s="204">
        <v>3.738</v>
      </c>
      <c r="I150" s="205"/>
      <c r="J150" s="206">
        <f>ROUND(I150*H150,2)</f>
        <v>0</v>
      </c>
      <c r="K150" s="207"/>
      <c r="L150" s="38"/>
      <c r="M150" s="208" t="s">
        <v>1</v>
      </c>
      <c r="N150" s="209" t="s">
        <v>38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157</v>
      </c>
      <c r="AT150" s="212" t="s">
        <v>153</v>
      </c>
      <c r="AU150" s="212" t="s">
        <v>73</v>
      </c>
      <c r="AY150" s="11" t="s">
        <v>158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1" t="s">
        <v>81</v>
      </c>
      <c r="BK150" s="213">
        <f>ROUND(I150*H150,2)</f>
        <v>0</v>
      </c>
      <c r="BL150" s="11" t="s">
        <v>157</v>
      </c>
      <c r="BM150" s="212" t="s">
        <v>255</v>
      </c>
    </row>
    <row r="151" spans="1:65" s="2" customFormat="1" ht="16.5" customHeight="1">
      <c r="A151" s="32"/>
      <c r="B151" s="33"/>
      <c r="C151" s="200" t="s">
        <v>186</v>
      </c>
      <c r="D151" s="200" t="s">
        <v>153</v>
      </c>
      <c r="E151" s="201" t="s">
        <v>1253</v>
      </c>
      <c r="F151" s="202" t="s">
        <v>1254</v>
      </c>
      <c r="G151" s="203" t="s">
        <v>312</v>
      </c>
      <c r="H151" s="204">
        <v>120</v>
      </c>
      <c r="I151" s="205"/>
      <c r="J151" s="206">
        <f>ROUND(I151*H151,2)</f>
        <v>0</v>
      </c>
      <c r="K151" s="207"/>
      <c r="L151" s="38"/>
      <c r="M151" s="208" t="s">
        <v>1</v>
      </c>
      <c r="N151" s="209" t="s">
        <v>38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157</v>
      </c>
      <c r="AT151" s="212" t="s">
        <v>153</v>
      </c>
      <c r="AU151" s="212" t="s">
        <v>73</v>
      </c>
      <c r="AY151" s="11" t="s">
        <v>158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1" t="s">
        <v>81</v>
      </c>
      <c r="BK151" s="213">
        <f>ROUND(I151*H151,2)</f>
        <v>0</v>
      </c>
      <c r="BL151" s="11" t="s">
        <v>157</v>
      </c>
      <c r="BM151" s="212" t="s">
        <v>259</v>
      </c>
    </row>
    <row r="152" spans="1:65" s="2" customFormat="1" ht="24" customHeight="1">
      <c r="A152" s="32"/>
      <c r="B152" s="33"/>
      <c r="C152" s="200" t="s">
        <v>7</v>
      </c>
      <c r="D152" s="200" t="s">
        <v>153</v>
      </c>
      <c r="E152" s="201" t="s">
        <v>1255</v>
      </c>
      <c r="F152" s="202" t="s">
        <v>1256</v>
      </c>
      <c r="G152" s="203" t="s">
        <v>312</v>
      </c>
      <c r="H152" s="204">
        <v>106.8</v>
      </c>
      <c r="I152" s="205"/>
      <c r="J152" s="206">
        <f>ROUND(I152*H152,2)</f>
        <v>0</v>
      </c>
      <c r="K152" s="207"/>
      <c r="L152" s="38"/>
      <c r="M152" s="208" t="s">
        <v>1</v>
      </c>
      <c r="N152" s="209" t="s">
        <v>38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157</v>
      </c>
      <c r="AT152" s="212" t="s">
        <v>153</v>
      </c>
      <c r="AU152" s="212" t="s">
        <v>73</v>
      </c>
      <c r="AY152" s="11" t="s">
        <v>158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1" t="s">
        <v>81</v>
      </c>
      <c r="BK152" s="213">
        <f>ROUND(I152*H152,2)</f>
        <v>0</v>
      </c>
      <c r="BL152" s="11" t="s">
        <v>157</v>
      </c>
      <c r="BM152" s="212" t="s">
        <v>263</v>
      </c>
    </row>
    <row r="153" spans="1:65" s="2" customFormat="1" ht="16.5" customHeight="1">
      <c r="A153" s="32"/>
      <c r="B153" s="33"/>
      <c r="C153" s="200" t="s">
        <v>190</v>
      </c>
      <c r="D153" s="200" t="s">
        <v>153</v>
      </c>
      <c r="E153" s="201" t="s">
        <v>1257</v>
      </c>
      <c r="F153" s="202" t="s">
        <v>1258</v>
      </c>
      <c r="G153" s="203" t="s">
        <v>325</v>
      </c>
      <c r="H153" s="204">
        <v>28.836</v>
      </c>
      <c r="I153" s="205"/>
      <c r="J153" s="206">
        <f>ROUND(I153*H153,2)</f>
        <v>0</v>
      </c>
      <c r="K153" s="207"/>
      <c r="L153" s="38"/>
      <c r="M153" s="208" t="s">
        <v>1</v>
      </c>
      <c r="N153" s="209" t="s">
        <v>38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157</v>
      </c>
      <c r="AT153" s="212" t="s">
        <v>153</v>
      </c>
      <c r="AU153" s="212" t="s">
        <v>73</v>
      </c>
      <c r="AY153" s="11" t="s">
        <v>158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1" t="s">
        <v>81</v>
      </c>
      <c r="BK153" s="213">
        <f>ROUND(I153*H153,2)</f>
        <v>0</v>
      </c>
      <c r="BL153" s="11" t="s">
        <v>157</v>
      </c>
      <c r="BM153" s="212" t="s">
        <v>267</v>
      </c>
    </row>
    <row r="154" spans="1:65" s="2" customFormat="1" ht="16.5" customHeight="1">
      <c r="A154" s="32"/>
      <c r="B154" s="33"/>
      <c r="C154" s="200" t="s">
        <v>73</v>
      </c>
      <c r="D154" s="200" t="s">
        <v>153</v>
      </c>
      <c r="E154" s="201" t="s">
        <v>567</v>
      </c>
      <c r="F154" s="202" t="s">
        <v>1513</v>
      </c>
      <c r="G154" s="203" t="s">
        <v>1</v>
      </c>
      <c r="H154" s="204">
        <v>28.836</v>
      </c>
      <c r="I154" s="205"/>
      <c r="J154" s="206">
        <f>ROUND(I154*H154,2)</f>
        <v>0</v>
      </c>
      <c r="K154" s="207"/>
      <c r="L154" s="38"/>
      <c r="M154" s="208" t="s">
        <v>1</v>
      </c>
      <c r="N154" s="209" t="s">
        <v>38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157</v>
      </c>
      <c r="AT154" s="212" t="s">
        <v>153</v>
      </c>
      <c r="AU154" s="212" t="s">
        <v>73</v>
      </c>
      <c r="AY154" s="11" t="s">
        <v>158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" t="s">
        <v>81</v>
      </c>
      <c r="BK154" s="213">
        <f>ROUND(I154*H154,2)</f>
        <v>0</v>
      </c>
      <c r="BL154" s="11" t="s">
        <v>157</v>
      </c>
      <c r="BM154" s="212" t="s">
        <v>346</v>
      </c>
    </row>
    <row r="155" spans="1:65" s="2" customFormat="1" ht="16.5" customHeight="1">
      <c r="A155" s="32"/>
      <c r="B155" s="33"/>
      <c r="C155" s="200" t="s">
        <v>73</v>
      </c>
      <c r="D155" s="200" t="s">
        <v>153</v>
      </c>
      <c r="E155" s="201" t="s">
        <v>83</v>
      </c>
      <c r="F155" s="202" t="s">
        <v>1260</v>
      </c>
      <c r="G155" s="203" t="s">
        <v>1</v>
      </c>
      <c r="H155" s="204">
        <v>0</v>
      </c>
      <c r="I155" s="205"/>
      <c r="J155" s="206">
        <f>ROUND(I155*H155,2)</f>
        <v>0</v>
      </c>
      <c r="K155" s="207"/>
      <c r="L155" s="38"/>
      <c r="M155" s="208" t="s">
        <v>1</v>
      </c>
      <c r="N155" s="209" t="s">
        <v>38</v>
      </c>
      <c r="O155" s="8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157</v>
      </c>
      <c r="AT155" s="212" t="s">
        <v>153</v>
      </c>
      <c r="AU155" s="212" t="s">
        <v>73</v>
      </c>
      <c r="AY155" s="11" t="s">
        <v>158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81</v>
      </c>
      <c r="BK155" s="213">
        <f>ROUND(I155*H155,2)</f>
        <v>0</v>
      </c>
      <c r="BL155" s="11" t="s">
        <v>157</v>
      </c>
      <c r="BM155" s="212" t="s">
        <v>349</v>
      </c>
    </row>
    <row r="156" spans="1:65" s="2" customFormat="1" ht="16.5" customHeight="1">
      <c r="A156" s="32"/>
      <c r="B156" s="33"/>
      <c r="C156" s="200" t="s">
        <v>213</v>
      </c>
      <c r="D156" s="200" t="s">
        <v>153</v>
      </c>
      <c r="E156" s="201" t="s">
        <v>1261</v>
      </c>
      <c r="F156" s="202" t="s">
        <v>1262</v>
      </c>
      <c r="G156" s="203" t="s">
        <v>303</v>
      </c>
      <c r="H156" s="204">
        <v>0.879</v>
      </c>
      <c r="I156" s="205"/>
      <c r="J156" s="206">
        <f>ROUND(I156*H156,2)</f>
        <v>0</v>
      </c>
      <c r="K156" s="207"/>
      <c r="L156" s="38"/>
      <c r="M156" s="208" t="s">
        <v>1</v>
      </c>
      <c r="N156" s="209" t="s">
        <v>38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157</v>
      </c>
      <c r="AT156" s="212" t="s">
        <v>153</v>
      </c>
      <c r="AU156" s="212" t="s">
        <v>73</v>
      </c>
      <c r="AY156" s="11" t="s">
        <v>158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1" t="s">
        <v>81</v>
      </c>
      <c r="BK156" s="213">
        <f>ROUND(I156*H156,2)</f>
        <v>0</v>
      </c>
      <c r="BL156" s="11" t="s">
        <v>157</v>
      </c>
      <c r="BM156" s="212" t="s">
        <v>352</v>
      </c>
    </row>
    <row r="157" spans="1:65" s="2" customFormat="1" ht="16.5" customHeight="1">
      <c r="A157" s="32"/>
      <c r="B157" s="33"/>
      <c r="C157" s="200" t="s">
        <v>73</v>
      </c>
      <c r="D157" s="200" t="s">
        <v>153</v>
      </c>
      <c r="E157" s="201" t="s">
        <v>603</v>
      </c>
      <c r="F157" s="202" t="s">
        <v>1514</v>
      </c>
      <c r="G157" s="203" t="s">
        <v>1</v>
      </c>
      <c r="H157" s="204">
        <v>0.879</v>
      </c>
      <c r="I157" s="205"/>
      <c r="J157" s="206">
        <f>ROUND(I157*H157,2)</f>
        <v>0</v>
      </c>
      <c r="K157" s="207"/>
      <c r="L157" s="38"/>
      <c r="M157" s="208" t="s">
        <v>1</v>
      </c>
      <c r="N157" s="209" t="s">
        <v>38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2" t="s">
        <v>157</v>
      </c>
      <c r="AT157" s="212" t="s">
        <v>153</v>
      </c>
      <c r="AU157" s="212" t="s">
        <v>73</v>
      </c>
      <c r="AY157" s="11" t="s">
        <v>158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1" t="s">
        <v>81</v>
      </c>
      <c r="BK157" s="213">
        <f>ROUND(I157*H157,2)</f>
        <v>0</v>
      </c>
      <c r="BL157" s="11" t="s">
        <v>157</v>
      </c>
      <c r="BM157" s="212" t="s">
        <v>355</v>
      </c>
    </row>
    <row r="158" spans="1:65" s="2" customFormat="1" ht="16.5" customHeight="1">
      <c r="A158" s="32"/>
      <c r="B158" s="33"/>
      <c r="C158" s="200" t="s">
        <v>191</v>
      </c>
      <c r="D158" s="200" t="s">
        <v>153</v>
      </c>
      <c r="E158" s="201" t="s">
        <v>1515</v>
      </c>
      <c r="F158" s="202" t="s">
        <v>1516</v>
      </c>
      <c r="G158" s="203" t="s">
        <v>303</v>
      </c>
      <c r="H158" s="204">
        <v>2.184</v>
      </c>
      <c r="I158" s="205"/>
      <c r="J158" s="206">
        <f>ROUND(I158*H158,2)</f>
        <v>0</v>
      </c>
      <c r="K158" s="207"/>
      <c r="L158" s="38"/>
      <c r="M158" s="208" t="s">
        <v>1</v>
      </c>
      <c r="N158" s="209" t="s">
        <v>38</v>
      </c>
      <c r="O158" s="8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157</v>
      </c>
      <c r="AT158" s="212" t="s">
        <v>153</v>
      </c>
      <c r="AU158" s="212" t="s">
        <v>73</v>
      </c>
      <c r="AY158" s="11" t="s">
        <v>158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1" t="s">
        <v>81</v>
      </c>
      <c r="BK158" s="213">
        <f>ROUND(I158*H158,2)</f>
        <v>0</v>
      </c>
      <c r="BL158" s="11" t="s">
        <v>157</v>
      </c>
      <c r="BM158" s="212" t="s">
        <v>358</v>
      </c>
    </row>
    <row r="159" spans="1:65" s="2" customFormat="1" ht="16.5" customHeight="1">
      <c r="A159" s="32"/>
      <c r="B159" s="33"/>
      <c r="C159" s="200" t="s">
        <v>73</v>
      </c>
      <c r="D159" s="200" t="s">
        <v>153</v>
      </c>
      <c r="E159" s="201" t="s">
        <v>620</v>
      </c>
      <c r="F159" s="202" t="s">
        <v>1517</v>
      </c>
      <c r="G159" s="203" t="s">
        <v>1</v>
      </c>
      <c r="H159" s="204">
        <v>2.184</v>
      </c>
      <c r="I159" s="205"/>
      <c r="J159" s="206">
        <f>ROUND(I159*H159,2)</f>
        <v>0</v>
      </c>
      <c r="K159" s="207"/>
      <c r="L159" s="38"/>
      <c r="M159" s="208" t="s">
        <v>1</v>
      </c>
      <c r="N159" s="209" t="s">
        <v>38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157</v>
      </c>
      <c r="AT159" s="212" t="s">
        <v>153</v>
      </c>
      <c r="AU159" s="212" t="s">
        <v>73</v>
      </c>
      <c r="AY159" s="11" t="s">
        <v>158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" t="s">
        <v>81</v>
      </c>
      <c r="BK159" s="213">
        <f>ROUND(I159*H159,2)</f>
        <v>0</v>
      </c>
      <c r="BL159" s="11" t="s">
        <v>157</v>
      </c>
      <c r="BM159" s="212" t="s">
        <v>361</v>
      </c>
    </row>
    <row r="160" spans="1:65" s="2" customFormat="1" ht="24" customHeight="1">
      <c r="A160" s="32"/>
      <c r="B160" s="33"/>
      <c r="C160" s="200" t="s">
        <v>220</v>
      </c>
      <c r="D160" s="200" t="s">
        <v>153</v>
      </c>
      <c r="E160" s="201" t="s">
        <v>1264</v>
      </c>
      <c r="F160" s="202" t="s">
        <v>1265</v>
      </c>
      <c r="G160" s="203" t="s">
        <v>312</v>
      </c>
      <c r="H160" s="204">
        <v>19.28</v>
      </c>
      <c r="I160" s="205"/>
      <c r="J160" s="206">
        <f>ROUND(I160*H160,2)</f>
        <v>0</v>
      </c>
      <c r="K160" s="207"/>
      <c r="L160" s="38"/>
      <c r="M160" s="208" t="s">
        <v>1</v>
      </c>
      <c r="N160" s="209" t="s">
        <v>38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2" t="s">
        <v>157</v>
      </c>
      <c r="AT160" s="212" t="s">
        <v>153</v>
      </c>
      <c r="AU160" s="212" t="s">
        <v>73</v>
      </c>
      <c r="AY160" s="11" t="s">
        <v>158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1" t="s">
        <v>81</v>
      </c>
      <c r="BK160" s="213">
        <f>ROUND(I160*H160,2)</f>
        <v>0</v>
      </c>
      <c r="BL160" s="11" t="s">
        <v>157</v>
      </c>
      <c r="BM160" s="212" t="s">
        <v>364</v>
      </c>
    </row>
    <row r="161" spans="1:65" s="2" customFormat="1" ht="16.5" customHeight="1">
      <c r="A161" s="32"/>
      <c r="B161" s="33"/>
      <c r="C161" s="200" t="s">
        <v>73</v>
      </c>
      <c r="D161" s="200" t="s">
        <v>153</v>
      </c>
      <c r="E161" s="201" t="s">
        <v>626</v>
      </c>
      <c r="F161" s="202" t="s">
        <v>1518</v>
      </c>
      <c r="G161" s="203" t="s">
        <v>1</v>
      </c>
      <c r="H161" s="204">
        <v>19.28</v>
      </c>
      <c r="I161" s="205"/>
      <c r="J161" s="206">
        <f>ROUND(I161*H161,2)</f>
        <v>0</v>
      </c>
      <c r="K161" s="207"/>
      <c r="L161" s="38"/>
      <c r="M161" s="208" t="s">
        <v>1</v>
      </c>
      <c r="N161" s="209" t="s">
        <v>38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157</v>
      </c>
      <c r="AT161" s="212" t="s">
        <v>153</v>
      </c>
      <c r="AU161" s="212" t="s">
        <v>73</v>
      </c>
      <c r="AY161" s="11" t="s">
        <v>158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" t="s">
        <v>81</v>
      </c>
      <c r="BK161" s="213">
        <f>ROUND(I161*H161,2)</f>
        <v>0</v>
      </c>
      <c r="BL161" s="11" t="s">
        <v>157</v>
      </c>
      <c r="BM161" s="212" t="s">
        <v>367</v>
      </c>
    </row>
    <row r="162" spans="1:65" s="2" customFormat="1" ht="16.5" customHeight="1">
      <c r="A162" s="32"/>
      <c r="B162" s="33"/>
      <c r="C162" s="200" t="s">
        <v>193</v>
      </c>
      <c r="D162" s="200" t="s">
        <v>153</v>
      </c>
      <c r="E162" s="201" t="s">
        <v>1267</v>
      </c>
      <c r="F162" s="202" t="s">
        <v>1268</v>
      </c>
      <c r="G162" s="203" t="s">
        <v>312</v>
      </c>
      <c r="H162" s="204">
        <v>19.28</v>
      </c>
      <c r="I162" s="205"/>
      <c r="J162" s="206">
        <f>ROUND(I162*H162,2)</f>
        <v>0</v>
      </c>
      <c r="K162" s="207"/>
      <c r="L162" s="38"/>
      <c r="M162" s="208" t="s">
        <v>1</v>
      </c>
      <c r="N162" s="209" t="s">
        <v>38</v>
      </c>
      <c r="O162" s="8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157</v>
      </c>
      <c r="AT162" s="212" t="s">
        <v>153</v>
      </c>
      <c r="AU162" s="212" t="s">
        <v>73</v>
      </c>
      <c r="AY162" s="11" t="s">
        <v>158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1" t="s">
        <v>81</v>
      </c>
      <c r="BK162" s="213">
        <f>ROUND(I162*H162,2)</f>
        <v>0</v>
      </c>
      <c r="BL162" s="11" t="s">
        <v>157</v>
      </c>
      <c r="BM162" s="212" t="s">
        <v>371</v>
      </c>
    </row>
    <row r="163" spans="1:65" s="2" customFormat="1" ht="16.5" customHeight="1">
      <c r="A163" s="32"/>
      <c r="B163" s="33"/>
      <c r="C163" s="200" t="s">
        <v>73</v>
      </c>
      <c r="D163" s="200" t="s">
        <v>153</v>
      </c>
      <c r="E163" s="201" t="s">
        <v>626</v>
      </c>
      <c r="F163" s="202" t="s">
        <v>1518</v>
      </c>
      <c r="G163" s="203" t="s">
        <v>1</v>
      </c>
      <c r="H163" s="204">
        <v>19.28</v>
      </c>
      <c r="I163" s="205"/>
      <c r="J163" s="206">
        <f>ROUND(I163*H163,2)</f>
        <v>0</v>
      </c>
      <c r="K163" s="207"/>
      <c r="L163" s="38"/>
      <c r="M163" s="208" t="s">
        <v>1</v>
      </c>
      <c r="N163" s="209" t="s">
        <v>38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157</v>
      </c>
      <c r="AT163" s="212" t="s">
        <v>153</v>
      </c>
      <c r="AU163" s="212" t="s">
        <v>73</v>
      </c>
      <c r="AY163" s="11" t="s">
        <v>158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" t="s">
        <v>81</v>
      </c>
      <c r="BK163" s="213">
        <f>ROUND(I163*H163,2)</f>
        <v>0</v>
      </c>
      <c r="BL163" s="11" t="s">
        <v>157</v>
      </c>
      <c r="BM163" s="212" t="s">
        <v>374</v>
      </c>
    </row>
    <row r="164" spans="1:65" s="2" customFormat="1" ht="16.5" customHeight="1">
      <c r="A164" s="32"/>
      <c r="B164" s="33"/>
      <c r="C164" s="200" t="s">
        <v>227</v>
      </c>
      <c r="D164" s="200" t="s">
        <v>153</v>
      </c>
      <c r="E164" s="201" t="s">
        <v>1269</v>
      </c>
      <c r="F164" s="202" t="s">
        <v>1270</v>
      </c>
      <c r="G164" s="203" t="s">
        <v>325</v>
      </c>
      <c r="H164" s="204">
        <v>0.088</v>
      </c>
      <c r="I164" s="205"/>
      <c r="J164" s="206">
        <f>ROUND(I164*H164,2)</f>
        <v>0</v>
      </c>
      <c r="K164" s="207"/>
      <c r="L164" s="38"/>
      <c r="M164" s="208" t="s">
        <v>1</v>
      </c>
      <c r="N164" s="209" t="s">
        <v>38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157</v>
      </c>
      <c r="AT164" s="212" t="s">
        <v>153</v>
      </c>
      <c r="AU164" s="212" t="s">
        <v>73</v>
      </c>
      <c r="AY164" s="11" t="s">
        <v>158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1" t="s">
        <v>81</v>
      </c>
      <c r="BK164" s="213">
        <f>ROUND(I164*H164,2)</f>
        <v>0</v>
      </c>
      <c r="BL164" s="11" t="s">
        <v>157</v>
      </c>
      <c r="BM164" s="212" t="s">
        <v>377</v>
      </c>
    </row>
    <row r="165" spans="1:65" s="2" customFormat="1" ht="16.5" customHeight="1">
      <c r="A165" s="32"/>
      <c r="B165" s="33"/>
      <c r="C165" s="200" t="s">
        <v>73</v>
      </c>
      <c r="D165" s="200" t="s">
        <v>153</v>
      </c>
      <c r="E165" s="201" t="s">
        <v>635</v>
      </c>
      <c r="F165" s="202" t="s">
        <v>1519</v>
      </c>
      <c r="G165" s="203" t="s">
        <v>1</v>
      </c>
      <c r="H165" s="204">
        <v>0.088</v>
      </c>
      <c r="I165" s="205"/>
      <c r="J165" s="206">
        <f>ROUND(I165*H165,2)</f>
        <v>0</v>
      </c>
      <c r="K165" s="207"/>
      <c r="L165" s="38"/>
      <c r="M165" s="208" t="s">
        <v>1</v>
      </c>
      <c r="N165" s="209" t="s">
        <v>38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157</v>
      </c>
      <c r="AT165" s="212" t="s">
        <v>153</v>
      </c>
      <c r="AU165" s="212" t="s">
        <v>73</v>
      </c>
      <c r="AY165" s="11" t="s">
        <v>158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81</v>
      </c>
      <c r="BK165" s="213">
        <f>ROUND(I165*H165,2)</f>
        <v>0</v>
      </c>
      <c r="BL165" s="11" t="s">
        <v>157</v>
      </c>
      <c r="BM165" s="212" t="s">
        <v>380</v>
      </c>
    </row>
    <row r="166" spans="1:65" s="2" customFormat="1" ht="16.5" customHeight="1">
      <c r="A166" s="32"/>
      <c r="B166" s="33"/>
      <c r="C166" s="200" t="s">
        <v>73</v>
      </c>
      <c r="D166" s="200" t="s">
        <v>153</v>
      </c>
      <c r="E166" s="201" t="s">
        <v>157</v>
      </c>
      <c r="F166" s="202" t="s">
        <v>1278</v>
      </c>
      <c r="G166" s="203" t="s">
        <v>1</v>
      </c>
      <c r="H166" s="204">
        <v>0</v>
      </c>
      <c r="I166" s="205"/>
      <c r="J166" s="206">
        <f>ROUND(I166*H166,2)</f>
        <v>0</v>
      </c>
      <c r="K166" s="207"/>
      <c r="L166" s="38"/>
      <c r="M166" s="208" t="s">
        <v>1</v>
      </c>
      <c r="N166" s="209" t="s">
        <v>38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2" t="s">
        <v>157</v>
      </c>
      <c r="AT166" s="212" t="s">
        <v>153</v>
      </c>
      <c r="AU166" s="212" t="s">
        <v>73</v>
      </c>
      <c r="AY166" s="11" t="s">
        <v>158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1" t="s">
        <v>81</v>
      </c>
      <c r="BK166" s="213">
        <f>ROUND(I166*H166,2)</f>
        <v>0</v>
      </c>
      <c r="BL166" s="11" t="s">
        <v>157</v>
      </c>
      <c r="BM166" s="212" t="s">
        <v>383</v>
      </c>
    </row>
    <row r="167" spans="1:65" s="2" customFormat="1" ht="24" customHeight="1">
      <c r="A167" s="32"/>
      <c r="B167" s="33"/>
      <c r="C167" s="200" t="s">
        <v>196</v>
      </c>
      <c r="D167" s="200" t="s">
        <v>153</v>
      </c>
      <c r="E167" s="201" t="s">
        <v>1520</v>
      </c>
      <c r="F167" s="202" t="s">
        <v>1521</v>
      </c>
      <c r="G167" s="203" t="s">
        <v>281</v>
      </c>
      <c r="H167" s="204">
        <v>9.145</v>
      </c>
      <c r="I167" s="205"/>
      <c r="J167" s="206">
        <f>ROUND(I167*H167,2)</f>
        <v>0</v>
      </c>
      <c r="K167" s="207"/>
      <c r="L167" s="38"/>
      <c r="M167" s="208" t="s">
        <v>1</v>
      </c>
      <c r="N167" s="209" t="s">
        <v>38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157</v>
      </c>
      <c r="AT167" s="212" t="s">
        <v>153</v>
      </c>
      <c r="AU167" s="212" t="s">
        <v>73</v>
      </c>
      <c r="AY167" s="11" t="s">
        <v>158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81</v>
      </c>
      <c r="BK167" s="213">
        <f>ROUND(I167*H167,2)</f>
        <v>0</v>
      </c>
      <c r="BL167" s="11" t="s">
        <v>157</v>
      </c>
      <c r="BM167" s="212" t="s">
        <v>386</v>
      </c>
    </row>
    <row r="168" spans="1:65" s="2" customFormat="1" ht="24" customHeight="1">
      <c r="A168" s="32"/>
      <c r="B168" s="33"/>
      <c r="C168" s="200" t="s">
        <v>234</v>
      </c>
      <c r="D168" s="200" t="s">
        <v>153</v>
      </c>
      <c r="E168" s="201" t="s">
        <v>1522</v>
      </c>
      <c r="F168" s="202" t="s">
        <v>1523</v>
      </c>
      <c r="G168" s="203" t="s">
        <v>281</v>
      </c>
      <c r="H168" s="204">
        <v>9.145</v>
      </c>
      <c r="I168" s="205"/>
      <c r="J168" s="206">
        <f>ROUND(I168*H168,2)</f>
        <v>0</v>
      </c>
      <c r="K168" s="207"/>
      <c r="L168" s="38"/>
      <c r="M168" s="208" t="s">
        <v>1</v>
      </c>
      <c r="N168" s="209" t="s">
        <v>38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157</v>
      </c>
      <c r="AT168" s="212" t="s">
        <v>153</v>
      </c>
      <c r="AU168" s="212" t="s">
        <v>73</v>
      </c>
      <c r="AY168" s="11" t="s">
        <v>158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1" t="s">
        <v>81</v>
      </c>
      <c r="BK168" s="213">
        <f>ROUND(I168*H168,2)</f>
        <v>0</v>
      </c>
      <c r="BL168" s="11" t="s">
        <v>157</v>
      </c>
      <c r="BM168" s="212" t="s">
        <v>389</v>
      </c>
    </row>
    <row r="169" spans="1:65" s="2" customFormat="1" ht="24" customHeight="1">
      <c r="A169" s="32"/>
      <c r="B169" s="33"/>
      <c r="C169" s="200" t="s">
        <v>199</v>
      </c>
      <c r="D169" s="200" t="s">
        <v>153</v>
      </c>
      <c r="E169" s="201" t="s">
        <v>1279</v>
      </c>
      <c r="F169" s="202" t="s">
        <v>1280</v>
      </c>
      <c r="G169" s="203" t="s">
        <v>312</v>
      </c>
      <c r="H169" s="204">
        <v>4.907</v>
      </c>
      <c r="I169" s="205"/>
      <c r="J169" s="206">
        <f>ROUND(I169*H169,2)</f>
        <v>0</v>
      </c>
      <c r="K169" s="207"/>
      <c r="L169" s="38"/>
      <c r="M169" s="208" t="s">
        <v>1</v>
      </c>
      <c r="N169" s="209" t="s">
        <v>38</v>
      </c>
      <c r="O169" s="8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2" t="s">
        <v>157</v>
      </c>
      <c r="AT169" s="212" t="s">
        <v>153</v>
      </c>
      <c r="AU169" s="212" t="s">
        <v>73</v>
      </c>
      <c r="AY169" s="11" t="s">
        <v>158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81</v>
      </c>
      <c r="BK169" s="213">
        <f>ROUND(I169*H169,2)</f>
        <v>0</v>
      </c>
      <c r="BL169" s="11" t="s">
        <v>157</v>
      </c>
      <c r="BM169" s="212" t="s">
        <v>392</v>
      </c>
    </row>
    <row r="170" spans="1:65" s="2" customFormat="1" ht="24" customHeight="1">
      <c r="A170" s="32"/>
      <c r="B170" s="33"/>
      <c r="C170" s="200" t="s">
        <v>73</v>
      </c>
      <c r="D170" s="200" t="s">
        <v>153</v>
      </c>
      <c r="E170" s="201" t="s">
        <v>640</v>
      </c>
      <c r="F170" s="202" t="s">
        <v>1524</v>
      </c>
      <c r="G170" s="203" t="s">
        <v>1</v>
      </c>
      <c r="H170" s="204">
        <v>4.907</v>
      </c>
      <c r="I170" s="205"/>
      <c r="J170" s="206">
        <f>ROUND(I170*H170,2)</f>
        <v>0</v>
      </c>
      <c r="K170" s="207"/>
      <c r="L170" s="38"/>
      <c r="M170" s="208" t="s">
        <v>1</v>
      </c>
      <c r="N170" s="209" t="s">
        <v>38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157</v>
      </c>
      <c r="AT170" s="212" t="s">
        <v>153</v>
      </c>
      <c r="AU170" s="212" t="s">
        <v>73</v>
      </c>
      <c r="AY170" s="11" t="s">
        <v>158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1" t="s">
        <v>81</v>
      </c>
      <c r="BK170" s="213">
        <f>ROUND(I170*H170,2)</f>
        <v>0</v>
      </c>
      <c r="BL170" s="11" t="s">
        <v>157</v>
      </c>
      <c r="BM170" s="212" t="s">
        <v>395</v>
      </c>
    </row>
    <row r="171" spans="1:65" s="2" customFormat="1" ht="16.5" customHeight="1">
      <c r="A171" s="32"/>
      <c r="B171" s="33"/>
      <c r="C171" s="200" t="s">
        <v>241</v>
      </c>
      <c r="D171" s="200" t="s">
        <v>153</v>
      </c>
      <c r="E171" s="201" t="s">
        <v>1525</v>
      </c>
      <c r="F171" s="202" t="s">
        <v>1526</v>
      </c>
      <c r="G171" s="203" t="s">
        <v>303</v>
      </c>
      <c r="H171" s="204">
        <v>4.221</v>
      </c>
      <c r="I171" s="205"/>
      <c r="J171" s="206">
        <f>ROUND(I171*H171,2)</f>
        <v>0</v>
      </c>
      <c r="K171" s="207"/>
      <c r="L171" s="38"/>
      <c r="M171" s="208" t="s">
        <v>1</v>
      </c>
      <c r="N171" s="209" t="s">
        <v>38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157</v>
      </c>
      <c r="AT171" s="212" t="s">
        <v>153</v>
      </c>
      <c r="AU171" s="212" t="s">
        <v>73</v>
      </c>
      <c r="AY171" s="11" t="s">
        <v>158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81</v>
      </c>
      <c r="BK171" s="213">
        <f>ROUND(I171*H171,2)</f>
        <v>0</v>
      </c>
      <c r="BL171" s="11" t="s">
        <v>157</v>
      </c>
      <c r="BM171" s="212" t="s">
        <v>398</v>
      </c>
    </row>
    <row r="172" spans="1:65" s="2" customFormat="1" ht="16.5" customHeight="1">
      <c r="A172" s="32"/>
      <c r="B172" s="33"/>
      <c r="C172" s="200" t="s">
        <v>73</v>
      </c>
      <c r="D172" s="200" t="s">
        <v>153</v>
      </c>
      <c r="E172" s="201" t="s">
        <v>648</v>
      </c>
      <c r="F172" s="202" t="s">
        <v>1527</v>
      </c>
      <c r="G172" s="203" t="s">
        <v>1</v>
      </c>
      <c r="H172" s="204">
        <v>4.221</v>
      </c>
      <c r="I172" s="205"/>
      <c r="J172" s="206">
        <f>ROUND(I172*H172,2)</f>
        <v>0</v>
      </c>
      <c r="K172" s="207"/>
      <c r="L172" s="38"/>
      <c r="M172" s="208" t="s">
        <v>1</v>
      </c>
      <c r="N172" s="209" t="s">
        <v>38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2" t="s">
        <v>157</v>
      </c>
      <c r="AT172" s="212" t="s">
        <v>153</v>
      </c>
      <c r="AU172" s="212" t="s">
        <v>73</v>
      </c>
      <c r="AY172" s="11" t="s">
        <v>158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1" t="s">
        <v>81</v>
      </c>
      <c r="BK172" s="213">
        <f>ROUND(I172*H172,2)</f>
        <v>0</v>
      </c>
      <c r="BL172" s="11" t="s">
        <v>157</v>
      </c>
      <c r="BM172" s="212" t="s">
        <v>399</v>
      </c>
    </row>
    <row r="173" spans="1:65" s="2" customFormat="1" ht="24" customHeight="1">
      <c r="A173" s="32"/>
      <c r="B173" s="33"/>
      <c r="C173" s="200" t="s">
        <v>202</v>
      </c>
      <c r="D173" s="200" t="s">
        <v>153</v>
      </c>
      <c r="E173" s="201" t="s">
        <v>1528</v>
      </c>
      <c r="F173" s="202" t="s">
        <v>1529</v>
      </c>
      <c r="G173" s="203" t="s">
        <v>303</v>
      </c>
      <c r="H173" s="204">
        <v>3.168</v>
      </c>
      <c r="I173" s="205"/>
      <c r="J173" s="206">
        <f>ROUND(I173*H173,2)</f>
        <v>0</v>
      </c>
      <c r="K173" s="207"/>
      <c r="L173" s="38"/>
      <c r="M173" s="208" t="s">
        <v>1</v>
      </c>
      <c r="N173" s="209" t="s">
        <v>38</v>
      </c>
      <c r="O173" s="8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157</v>
      </c>
      <c r="AT173" s="212" t="s">
        <v>153</v>
      </c>
      <c r="AU173" s="212" t="s">
        <v>73</v>
      </c>
      <c r="AY173" s="11" t="s">
        <v>158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1" t="s">
        <v>81</v>
      </c>
      <c r="BK173" s="213">
        <f>ROUND(I173*H173,2)</f>
        <v>0</v>
      </c>
      <c r="BL173" s="11" t="s">
        <v>157</v>
      </c>
      <c r="BM173" s="212" t="s">
        <v>402</v>
      </c>
    </row>
    <row r="174" spans="1:65" s="2" customFormat="1" ht="16.5" customHeight="1">
      <c r="A174" s="32"/>
      <c r="B174" s="33"/>
      <c r="C174" s="200" t="s">
        <v>73</v>
      </c>
      <c r="D174" s="200" t="s">
        <v>153</v>
      </c>
      <c r="E174" s="201" t="s">
        <v>652</v>
      </c>
      <c r="F174" s="202" t="s">
        <v>1530</v>
      </c>
      <c r="G174" s="203" t="s">
        <v>1</v>
      </c>
      <c r="H174" s="204">
        <v>3.168</v>
      </c>
      <c r="I174" s="205"/>
      <c r="J174" s="206">
        <f>ROUND(I174*H174,2)</f>
        <v>0</v>
      </c>
      <c r="K174" s="207"/>
      <c r="L174" s="38"/>
      <c r="M174" s="208" t="s">
        <v>1</v>
      </c>
      <c r="N174" s="209" t="s">
        <v>38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157</v>
      </c>
      <c r="AT174" s="212" t="s">
        <v>153</v>
      </c>
      <c r="AU174" s="212" t="s">
        <v>73</v>
      </c>
      <c r="AY174" s="11" t="s">
        <v>158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81</v>
      </c>
      <c r="BK174" s="213">
        <f>ROUND(I174*H174,2)</f>
        <v>0</v>
      </c>
      <c r="BL174" s="11" t="s">
        <v>157</v>
      </c>
      <c r="BM174" s="212" t="s">
        <v>403</v>
      </c>
    </row>
    <row r="175" spans="1:65" s="2" customFormat="1" ht="24" customHeight="1">
      <c r="A175" s="32"/>
      <c r="B175" s="33"/>
      <c r="C175" s="200" t="s">
        <v>249</v>
      </c>
      <c r="D175" s="200" t="s">
        <v>153</v>
      </c>
      <c r="E175" s="201" t="s">
        <v>1281</v>
      </c>
      <c r="F175" s="202" t="s">
        <v>1282</v>
      </c>
      <c r="G175" s="203" t="s">
        <v>312</v>
      </c>
      <c r="H175" s="204">
        <v>4.907</v>
      </c>
      <c r="I175" s="205"/>
      <c r="J175" s="206">
        <f>ROUND(I175*H175,2)</f>
        <v>0</v>
      </c>
      <c r="K175" s="207"/>
      <c r="L175" s="38"/>
      <c r="M175" s="208" t="s">
        <v>1</v>
      </c>
      <c r="N175" s="209" t="s">
        <v>38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2" t="s">
        <v>157</v>
      </c>
      <c r="AT175" s="212" t="s">
        <v>153</v>
      </c>
      <c r="AU175" s="212" t="s">
        <v>73</v>
      </c>
      <c r="AY175" s="11" t="s">
        <v>158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1" t="s">
        <v>81</v>
      </c>
      <c r="BK175" s="213">
        <f>ROUND(I175*H175,2)</f>
        <v>0</v>
      </c>
      <c r="BL175" s="11" t="s">
        <v>157</v>
      </c>
      <c r="BM175" s="212" t="s">
        <v>406</v>
      </c>
    </row>
    <row r="176" spans="1:65" s="2" customFormat="1" ht="24" customHeight="1">
      <c r="A176" s="32"/>
      <c r="B176" s="33"/>
      <c r="C176" s="200" t="s">
        <v>73</v>
      </c>
      <c r="D176" s="200" t="s">
        <v>153</v>
      </c>
      <c r="E176" s="201" t="s">
        <v>640</v>
      </c>
      <c r="F176" s="202" t="s">
        <v>1524</v>
      </c>
      <c r="G176" s="203" t="s">
        <v>1</v>
      </c>
      <c r="H176" s="204">
        <v>4.907</v>
      </c>
      <c r="I176" s="205"/>
      <c r="J176" s="206">
        <f>ROUND(I176*H176,2)</f>
        <v>0</v>
      </c>
      <c r="K176" s="207"/>
      <c r="L176" s="38"/>
      <c r="M176" s="208" t="s">
        <v>1</v>
      </c>
      <c r="N176" s="209" t="s">
        <v>38</v>
      </c>
      <c r="O176" s="8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157</v>
      </c>
      <c r="AT176" s="212" t="s">
        <v>153</v>
      </c>
      <c r="AU176" s="212" t="s">
        <v>73</v>
      </c>
      <c r="AY176" s="11" t="s">
        <v>158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81</v>
      </c>
      <c r="BK176" s="213">
        <f>ROUND(I176*H176,2)</f>
        <v>0</v>
      </c>
      <c r="BL176" s="11" t="s">
        <v>157</v>
      </c>
      <c r="BM176" s="212" t="s">
        <v>407</v>
      </c>
    </row>
    <row r="177" spans="1:65" s="2" customFormat="1" ht="16.5" customHeight="1">
      <c r="A177" s="32"/>
      <c r="B177" s="33"/>
      <c r="C177" s="200" t="s">
        <v>73</v>
      </c>
      <c r="D177" s="200" t="s">
        <v>153</v>
      </c>
      <c r="E177" s="201" t="s">
        <v>182</v>
      </c>
      <c r="F177" s="202" t="s">
        <v>1283</v>
      </c>
      <c r="G177" s="203" t="s">
        <v>1</v>
      </c>
      <c r="H177" s="204">
        <v>0</v>
      </c>
      <c r="I177" s="205"/>
      <c r="J177" s="206">
        <f>ROUND(I177*H177,2)</f>
        <v>0</v>
      </c>
      <c r="K177" s="207"/>
      <c r="L177" s="38"/>
      <c r="M177" s="208" t="s">
        <v>1</v>
      </c>
      <c r="N177" s="209" t="s">
        <v>38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157</v>
      </c>
      <c r="AT177" s="212" t="s">
        <v>153</v>
      </c>
      <c r="AU177" s="212" t="s">
        <v>73</v>
      </c>
      <c r="AY177" s="11" t="s">
        <v>158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1" t="s">
        <v>81</v>
      </c>
      <c r="BK177" s="213">
        <f>ROUND(I177*H177,2)</f>
        <v>0</v>
      </c>
      <c r="BL177" s="11" t="s">
        <v>157</v>
      </c>
      <c r="BM177" s="212" t="s">
        <v>410</v>
      </c>
    </row>
    <row r="178" spans="1:65" s="2" customFormat="1" ht="24" customHeight="1">
      <c r="A178" s="32"/>
      <c r="B178" s="33"/>
      <c r="C178" s="200" t="s">
        <v>204</v>
      </c>
      <c r="D178" s="200" t="s">
        <v>153</v>
      </c>
      <c r="E178" s="201" t="s">
        <v>1531</v>
      </c>
      <c r="F178" s="202" t="s">
        <v>1532</v>
      </c>
      <c r="G178" s="203" t="s">
        <v>156</v>
      </c>
      <c r="H178" s="204">
        <v>2</v>
      </c>
      <c r="I178" s="205"/>
      <c r="J178" s="206">
        <f>ROUND(I178*H178,2)</f>
        <v>0</v>
      </c>
      <c r="K178" s="207"/>
      <c r="L178" s="38"/>
      <c r="M178" s="208" t="s">
        <v>1</v>
      </c>
      <c r="N178" s="209" t="s">
        <v>38</v>
      </c>
      <c r="O178" s="8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157</v>
      </c>
      <c r="AT178" s="212" t="s">
        <v>153</v>
      </c>
      <c r="AU178" s="212" t="s">
        <v>73</v>
      </c>
      <c r="AY178" s="11" t="s">
        <v>158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1" t="s">
        <v>81</v>
      </c>
      <c r="BK178" s="213">
        <f>ROUND(I178*H178,2)</f>
        <v>0</v>
      </c>
      <c r="BL178" s="11" t="s">
        <v>157</v>
      </c>
      <c r="BM178" s="212" t="s">
        <v>413</v>
      </c>
    </row>
    <row r="179" spans="1:65" s="2" customFormat="1" ht="24" customHeight="1">
      <c r="A179" s="32"/>
      <c r="B179" s="33"/>
      <c r="C179" s="200" t="s">
        <v>256</v>
      </c>
      <c r="D179" s="200" t="s">
        <v>153</v>
      </c>
      <c r="E179" s="201" t="s">
        <v>1284</v>
      </c>
      <c r="F179" s="202" t="s">
        <v>1285</v>
      </c>
      <c r="G179" s="203" t="s">
        <v>281</v>
      </c>
      <c r="H179" s="204">
        <v>30</v>
      </c>
      <c r="I179" s="205"/>
      <c r="J179" s="206">
        <f>ROUND(I179*H179,2)</f>
        <v>0</v>
      </c>
      <c r="K179" s="207"/>
      <c r="L179" s="38"/>
      <c r="M179" s="208" t="s">
        <v>1</v>
      </c>
      <c r="N179" s="209" t="s">
        <v>38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2" t="s">
        <v>157</v>
      </c>
      <c r="AT179" s="212" t="s">
        <v>153</v>
      </c>
      <c r="AU179" s="212" t="s">
        <v>73</v>
      </c>
      <c r="AY179" s="11" t="s">
        <v>158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81</v>
      </c>
      <c r="BK179" s="213">
        <f>ROUND(I179*H179,2)</f>
        <v>0</v>
      </c>
      <c r="BL179" s="11" t="s">
        <v>157</v>
      </c>
      <c r="BM179" s="212" t="s">
        <v>416</v>
      </c>
    </row>
    <row r="180" spans="1:65" s="2" customFormat="1" ht="16.5" customHeight="1">
      <c r="A180" s="32"/>
      <c r="B180" s="33"/>
      <c r="C180" s="200" t="s">
        <v>73</v>
      </c>
      <c r="D180" s="200" t="s">
        <v>153</v>
      </c>
      <c r="E180" s="201" t="s">
        <v>663</v>
      </c>
      <c r="F180" s="202" t="s">
        <v>1533</v>
      </c>
      <c r="G180" s="203" t="s">
        <v>1</v>
      </c>
      <c r="H180" s="204">
        <v>30</v>
      </c>
      <c r="I180" s="205"/>
      <c r="J180" s="206">
        <f>ROUND(I180*H180,2)</f>
        <v>0</v>
      </c>
      <c r="K180" s="207"/>
      <c r="L180" s="38"/>
      <c r="M180" s="208" t="s">
        <v>1</v>
      </c>
      <c r="N180" s="209" t="s">
        <v>38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157</v>
      </c>
      <c r="AT180" s="212" t="s">
        <v>153</v>
      </c>
      <c r="AU180" s="212" t="s">
        <v>73</v>
      </c>
      <c r="AY180" s="11" t="s">
        <v>158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" t="s">
        <v>81</v>
      </c>
      <c r="BK180" s="213">
        <f>ROUND(I180*H180,2)</f>
        <v>0</v>
      </c>
      <c r="BL180" s="11" t="s">
        <v>157</v>
      </c>
      <c r="BM180" s="212" t="s">
        <v>419</v>
      </c>
    </row>
    <row r="181" spans="1:65" s="2" customFormat="1" ht="16.5" customHeight="1">
      <c r="A181" s="32"/>
      <c r="B181" s="33"/>
      <c r="C181" s="200" t="s">
        <v>205</v>
      </c>
      <c r="D181" s="200" t="s">
        <v>153</v>
      </c>
      <c r="E181" s="201" t="s">
        <v>1534</v>
      </c>
      <c r="F181" s="202" t="s">
        <v>1535</v>
      </c>
      <c r="G181" s="203" t="s">
        <v>303</v>
      </c>
      <c r="H181" s="204">
        <v>3.525</v>
      </c>
      <c r="I181" s="205"/>
      <c r="J181" s="206">
        <f>ROUND(I181*H181,2)</f>
        <v>0</v>
      </c>
      <c r="K181" s="207"/>
      <c r="L181" s="38"/>
      <c r="M181" s="208" t="s">
        <v>1</v>
      </c>
      <c r="N181" s="209" t="s">
        <v>38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157</v>
      </c>
      <c r="AT181" s="212" t="s">
        <v>153</v>
      </c>
      <c r="AU181" s="212" t="s">
        <v>73</v>
      </c>
      <c r="AY181" s="11" t="s">
        <v>158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1" t="s">
        <v>81</v>
      </c>
      <c r="BK181" s="213">
        <f>ROUND(I181*H181,2)</f>
        <v>0</v>
      </c>
      <c r="BL181" s="11" t="s">
        <v>157</v>
      </c>
      <c r="BM181" s="212" t="s">
        <v>509</v>
      </c>
    </row>
    <row r="182" spans="1:65" s="2" customFormat="1" ht="16.5" customHeight="1">
      <c r="A182" s="32"/>
      <c r="B182" s="33"/>
      <c r="C182" s="200" t="s">
        <v>73</v>
      </c>
      <c r="D182" s="200" t="s">
        <v>153</v>
      </c>
      <c r="E182" s="201" t="s">
        <v>665</v>
      </c>
      <c r="F182" s="202" t="s">
        <v>1536</v>
      </c>
      <c r="G182" s="203" t="s">
        <v>1</v>
      </c>
      <c r="H182" s="204">
        <v>3.525</v>
      </c>
      <c r="I182" s="205"/>
      <c r="J182" s="206">
        <f>ROUND(I182*H182,2)</f>
        <v>0</v>
      </c>
      <c r="K182" s="207"/>
      <c r="L182" s="38"/>
      <c r="M182" s="208" t="s">
        <v>1</v>
      </c>
      <c r="N182" s="209" t="s">
        <v>38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157</v>
      </c>
      <c r="AT182" s="212" t="s">
        <v>153</v>
      </c>
      <c r="AU182" s="212" t="s">
        <v>73</v>
      </c>
      <c r="AY182" s="11" t="s">
        <v>158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" t="s">
        <v>81</v>
      </c>
      <c r="BK182" s="213">
        <f>ROUND(I182*H182,2)</f>
        <v>0</v>
      </c>
      <c r="BL182" s="11" t="s">
        <v>157</v>
      </c>
      <c r="BM182" s="212" t="s">
        <v>512</v>
      </c>
    </row>
    <row r="183" spans="1:65" s="2" customFormat="1" ht="16.5" customHeight="1">
      <c r="A183" s="32"/>
      <c r="B183" s="33"/>
      <c r="C183" s="200" t="s">
        <v>264</v>
      </c>
      <c r="D183" s="200" t="s">
        <v>153</v>
      </c>
      <c r="E183" s="201" t="s">
        <v>1537</v>
      </c>
      <c r="F183" s="202" t="s">
        <v>1538</v>
      </c>
      <c r="G183" s="203" t="s">
        <v>303</v>
      </c>
      <c r="H183" s="204">
        <v>1.392</v>
      </c>
      <c r="I183" s="205"/>
      <c r="J183" s="206">
        <f>ROUND(I183*H183,2)</f>
        <v>0</v>
      </c>
      <c r="K183" s="207"/>
      <c r="L183" s="38"/>
      <c r="M183" s="208" t="s">
        <v>1</v>
      </c>
      <c r="N183" s="209" t="s">
        <v>38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157</v>
      </c>
      <c r="AT183" s="212" t="s">
        <v>153</v>
      </c>
      <c r="AU183" s="212" t="s">
        <v>73</v>
      </c>
      <c r="AY183" s="11" t="s">
        <v>158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1" t="s">
        <v>81</v>
      </c>
      <c r="BK183" s="213">
        <f>ROUND(I183*H183,2)</f>
        <v>0</v>
      </c>
      <c r="BL183" s="11" t="s">
        <v>157</v>
      </c>
      <c r="BM183" s="212" t="s">
        <v>513</v>
      </c>
    </row>
    <row r="184" spans="1:65" s="2" customFormat="1" ht="16.5" customHeight="1">
      <c r="A184" s="32"/>
      <c r="B184" s="33"/>
      <c r="C184" s="200" t="s">
        <v>73</v>
      </c>
      <c r="D184" s="200" t="s">
        <v>153</v>
      </c>
      <c r="E184" s="201" t="s">
        <v>667</v>
      </c>
      <c r="F184" s="202" t="s">
        <v>1539</v>
      </c>
      <c r="G184" s="203" t="s">
        <v>1</v>
      </c>
      <c r="H184" s="204">
        <v>1.392</v>
      </c>
      <c r="I184" s="205"/>
      <c r="J184" s="206">
        <f>ROUND(I184*H184,2)</f>
        <v>0</v>
      </c>
      <c r="K184" s="207"/>
      <c r="L184" s="38"/>
      <c r="M184" s="208" t="s">
        <v>1</v>
      </c>
      <c r="N184" s="209" t="s">
        <v>38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157</v>
      </c>
      <c r="AT184" s="212" t="s">
        <v>153</v>
      </c>
      <c r="AU184" s="212" t="s">
        <v>73</v>
      </c>
      <c r="AY184" s="11" t="s">
        <v>158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1" t="s">
        <v>81</v>
      </c>
      <c r="BK184" s="213">
        <f>ROUND(I184*H184,2)</f>
        <v>0</v>
      </c>
      <c r="BL184" s="11" t="s">
        <v>157</v>
      </c>
      <c r="BM184" s="212" t="s">
        <v>517</v>
      </c>
    </row>
    <row r="185" spans="1:65" s="2" customFormat="1" ht="16.5" customHeight="1">
      <c r="A185" s="32"/>
      <c r="B185" s="33"/>
      <c r="C185" s="200" t="s">
        <v>207</v>
      </c>
      <c r="D185" s="200" t="s">
        <v>153</v>
      </c>
      <c r="E185" s="201" t="s">
        <v>1540</v>
      </c>
      <c r="F185" s="202" t="s">
        <v>1541</v>
      </c>
      <c r="G185" s="203" t="s">
        <v>303</v>
      </c>
      <c r="H185" s="204">
        <v>9.1</v>
      </c>
      <c r="I185" s="205"/>
      <c r="J185" s="206">
        <f>ROUND(I185*H185,2)</f>
        <v>0</v>
      </c>
      <c r="K185" s="207"/>
      <c r="L185" s="38"/>
      <c r="M185" s="208" t="s">
        <v>1</v>
      </c>
      <c r="N185" s="209" t="s">
        <v>38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157</v>
      </c>
      <c r="AT185" s="212" t="s">
        <v>153</v>
      </c>
      <c r="AU185" s="212" t="s">
        <v>73</v>
      </c>
      <c r="AY185" s="11" t="s">
        <v>158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" t="s">
        <v>81</v>
      </c>
      <c r="BK185" s="213">
        <f>ROUND(I185*H185,2)</f>
        <v>0</v>
      </c>
      <c r="BL185" s="11" t="s">
        <v>157</v>
      </c>
      <c r="BM185" s="212" t="s">
        <v>518</v>
      </c>
    </row>
    <row r="186" spans="1:65" s="2" customFormat="1" ht="16.5" customHeight="1">
      <c r="A186" s="32"/>
      <c r="B186" s="33"/>
      <c r="C186" s="200" t="s">
        <v>73</v>
      </c>
      <c r="D186" s="200" t="s">
        <v>153</v>
      </c>
      <c r="E186" s="201" t="s">
        <v>669</v>
      </c>
      <c r="F186" s="202" t="s">
        <v>1542</v>
      </c>
      <c r="G186" s="203" t="s">
        <v>1</v>
      </c>
      <c r="H186" s="204">
        <v>9.1</v>
      </c>
      <c r="I186" s="205"/>
      <c r="J186" s="206">
        <f>ROUND(I186*H186,2)</f>
        <v>0</v>
      </c>
      <c r="K186" s="207"/>
      <c r="L186" s="38"/>
      <c r="M186" s="208" t="s">
        <v>1</v>
      </c>
      <c r="N186" s="209" t="s">
        <v>38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157</v>
      </c>
      <c r="AT186" s="212" t="s">
        <v>153</v>
      </c>
      <c r="AU186" s="212" t="s">
        <v>73</v>
      </c>
      <c r="AY186" s="11" t="s">
        <v>158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81</v>
      </c>
      <c r="BK186" s="213">
        <f>ROUND(I186*H186,2)</f>
        <v>0</v>
      </c>
      <c r="BL186" s="11" t="s">
        <v>157</v>
      </c>
      <c r="BM186" s="212" t="s">
        <v>521</v>
      </c>
    </row>
    <row r="187" spans="1:65" s="2" customFormat="1" ht="16.5" customHeight="1">
      <c r="A187" s="32"/>
      <c r="B187" s="33"/>
      <c r="C187" s="200" t="s">
        <v>506</v>
      </c>
      <c r="D187" s="200" t="s">
        <v>153</v>
      </c>
      <c r="E187" s="201" t="s">
        <v>1543</v>
      </c>
      <c r="F187" s="202" t="s">
        <v>1544</v>
      </c>
      <c r="G187" s="203" t="s">
        <v>303</v>
      </c>
      <c r="H187" s="204">
        <v>1.305</v>
      </c>
      <c r="I187" s="205"/>
      <c r="J187" s="206">
        <f>ROUND(I187*H187,2)</f>
        <v>0</v>
      </c>
      <c r="K187" s="207"/>
      <c r="L187" s="38"/>
      <c r="M187" s="208" t="s">
        <v>1</v>
      </c>
      <c r="N187" s="209" t="s">
        <v>38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157</v>
      </c>
      <c r="AT187" s="212" t="s">
        <v>153</v>
      </c>
      <c r="AU187" s="212" t="s">
        <v>73</v>
      </c>
      <c r="AY187" s="11" t="s">
        <v>158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1" t="s">
        <v>81</v>
      </c>
      <c r="BK187" s="213">
        <f>ROUND(I187*H187,2)</f>
        <v>0</v>
      </c>
      <c r="BL187" s="11" t="s">
        <v>157</v>
      </c>
      <c r="BM187" s="212" t="s">
        <v>522</v>
      </c>
    </row>
    <row r="188" spans="1:65" s="2" customFormat="1" ht="16.5" customHeight="1">
      <c r="A188" s="32"/>
      <c r="B188" s="33"/>
      <c r="C188" s="200" t="s">
        <v>73</v>
      </c>
      <c r="D188" s="200" t="s">
        <v>153</v>
      </c>
      <c r="E188" s="201" t="s">
        <v>671</v>
      </c>
      <c r="F188" s="202" t="s">
        <v>1545</v>
      </c>
      <c r="G188" s="203" t="s">
        <v>1</v>
      </c>
      <c r="H188" s="204">
        <v>1.305</v>
      </c>
      <c r="I188" s="205"/>
      <c r="J188" s="206">
        <f>ROUND(I188*H188,2)</f>
        <v>0</v>
      </c>
      <c r="K188" s="207"/>
      <c r="L188" s="38"/>
      <c r="M188" s="208" t="s">
        <v>1</v>
      </c>
      <c r="N188" s="209" t="s">
        <v>38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157</v>
      </c>
      <c r="AT188" s="212" t="s">
        <v>153</v>
      </c>
      <c r="AU188" s="212" t="s">
        <v>73</v>
      </c>
      <c r="AY188" s="11" t="s">
        <v>158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81</v>
      </c>
      <c r="BK188" s="213">
        <f>ROUND(I188*H188,2)</f>
        <v>0</v>
      </c>
      <c r="BL188" s="11" t="s">
        <v>157</v>
      </c>
      <c r="BM188" s="212" t="s">
        <v>526</v>
      </c>
    </row>
    <row r="189" spans="1:65" s="2" customFormat="1" ht="16.5" customHeight="1">
      <c r="A189" s="32"/>
      <c r="B189" s="33"/>
      <c r="C189" s="200" t="s">
        <v>208</v>
      </c>
      <c r="D189" s="200" t="s">
        <v>153</v>
      </c>
      <c r="E189" s="201" t="s">
        <v>1546</v>
      </c>
      <c r="F189" s="202" t="s">
        <v>1547</v>
      </c>
      <c r="G189" s="203" t="s">
        <v>303</v>
      </c>
      <c r="H189" s="204">
        <v>3.525</v>
      </c>
      <c r="I189" s="205"/>
      <c r="J189" s="206">
        <f>ROUND(I189*H189,2)</f>
        <v>0</v>
      </c>
      <c r="K189" s="207"/>
      <c r="L189" s="38"/>
      <c r="M189" s="208" t="s">
        <v>1</v>
      </c>
      <c r="N189" s="209" t="s">
        <v>38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157</v>
      </c>
      <c r="AT189" s="212" t="s">
        <v>153</v>
      </c>
      <c r="AU189" s="212" t="s">
        <v>73</v>
      </c>
      <c r="AY189" s="11" t="s">
        <v>158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1" t="s">
        <v>81</v>
      </c>
      <c r="BK189" s="213">
        <f>ROUND(I189*H189,2)</f>
        <v>0</v>
      </c>
      <c r="BL189" s="11" t="s">
        <v>157</v>
      </c>
      <c r="BM189" s="212" t="s">
        <v>527</v>
      </c>
    </row>
    <row r="190" spans="1:65" s="2" customFormat="1" ht="16.5" customHeight="1">
      <c r="A190" s="32"/>
      <c r="B190" s="33"/>
      <c r="C190" s="200" t="s">
        <v>73</v>
      </c>
      <c r="D190" s="200" t="s">
        <v>153</v>
      </c>
      <c r="E190" s="201" t="s">
        <v>665</v>
      </c>
      <c r="F190" s="202" t="s">
        <v>1536</v>
      </c>
      <c r="G190" s="203" t="s">
        <v>1</v>
      </c>
      <c r="H190" s="204">
        <v>3.525</v>
      </c>
      <c r="I190" s="205"/>
      <c r="J190" s="206">
        <f>ROUND(I190*H190,2)</f>
        <v>0</v>
      </c>
      <c r="K190" s="207"/>
      <c r="L190" s="38"/>
      <c r="M190" s="208" t="s">
        <v>1</v>
      </c>
      <c r="N190" s="209" t="s">
        <v>38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157</v>
      </c>
      <c r="AT190" s="212" t="s">
        <v>153</v>
      </c>
      <c r="AU190" s="212" t="s">
        <v>73</v>
      </c>
      <c r="AY190" s="11" t="s">
        <v>158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81</v>
      </c>
      <c r="BK190" s="213">
        <f>ROUND(I190*H190,2)</f>
        <v>0</v>
      </c>
      <c r="BL190" s="11" t="s">
        <v>157</v>
      </c>
      <c r="BM190" s="212" t="s">
        <v>528</v>
      </c>
    </row>
    <row r="191" spans="1:65" s="2" customFormat="1" ht="16.5" customHeight="1">
      <c r="A191" s="32"/>
      <c r="B191" s="33"/>
      <c r="C191" s="200" t="s">
        <v>514</v>
      </c>
      <c r="D191" s="200" t="s">
        <v>153</v>
      </c>
      <c r="E191" s="201" t="s">
        <v>1548</v>
      </c>
      <c r="F191" s="202" t="s">
        <v>1549</v>
      </c>
      <c r="G191" s="203" t="s">
        <v>281</v>
      </c>
      <c r="H191" s="204">
        <v>1</v>
      </c>
      <c r="I191" s="205"/>
      <c r="J191" s="206">
        <f>ROUND(I191*H191,2)</f>
        <v>0</v>
      </c>
      <c r="K191" s="207"/>
      <c r="L191" s="38"/>
      <c r="M191" s="208" t="s">
        <v>1</v>
      </c>
      <c r="N191" s="209" t="s">
        <v>38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157</v>
      </c>
      <c r="AT191" s="212" t="s">
        <v>153</v>
      </c>
      <c r="AU191" s="212" t="s">
        <v>73</v>
      </c>
      <c r="AY191" s="11" t="s">
        <v>158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1" t="s">
        <v>81</v>
      </c>
      <c r="BK191" s="213">
        <f>ROUND(I191*H191,2)</f>
        <v>0</v>
      </c>
      <c r="BL191" s="11" t="s">
        <v>157</v>
      </c>
      <c r="BM191" s="212" t="s">
        <v>529</v>
      </c>
    </row>
    <row r="192" spans="1:65" s="2" customFormat="1" ht="16.5" customHeight="1">
      <c r="A192" s="32"/>
      <c r="B192" s="33"/>
      <c r="C192" s="200" t="s">
        <v>73</v>
      </c>
      <c r="D192" s="200" t="s">
        <v>153</v>
      </c>
      <c r="E192" s="201" t="s">
        <v>1361</v>
      </c>
      <c r="F192" s="202" t="s">
        <v>1362</v>
      </c>
      <c r="G192" s="203" t="s">
        <v>1</v>
      </c>
      <c r="H192" s="204">
        <v>0</v>
      </c>
      <c r="I192" s="205"/>
      <c r="J192" s="206">
        <f>ROUND(I192*H192,2)</f>
        <v>0</v>
      </c>
      <c r="K192" s="207"/>
      <c r="L192" s="38"/>
      <c r="M192" s="208" t="s">
        <v>1</v>
      </c>
      <c r="N192" s="209" t="s">
        <v>38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157</v>
      </c>
      <c r="AT192" s="212" t="s">
        <v>153</v>
      </c>
      <c r="AU192" s="212" t="s">
        <v>73</v>
      </c>
      <c r="AY192" s="11" t="s">
        <v>158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81</v>
      </c>
      <c r="BK192" s="213">
        <f>ROUND(I192*H192,2)</f>
        <v>0</v>
      </c>
      <c r="BL192" s="11" t="s">
        <v>157</v>
      </c>
      <c r="BM192" s="212" t="s">
        <v>531</v>
      </c>
    </row>
    <row r="193" spans="1:65" s="2" customFormat="1" ht="36" customHeight="1">
      <c r="A193" s="32"/>
      <c r="B193" s="33"/>
      <c r="C193" s="200" t="s">
        <v>209</v>
      </c>
      <c r="D193" s="200" t="s">
        <v>153</v>
      </c>
      <c r="E193" s="201" t="s">
        <v>1550</v>
      </c>
      <c r="F193" s="202" t="s">
        <v>1551</v>
      </c>
      <c r="G193" s="203" t="s">
        <v>325</v>
      </c>
      <c r="H193" s="204">
        <v>8.528</v>
      </c>
      <c r="I193" s="205"/>
      <c r="J193" s="206">
        <f>ROUND(I193*H193,2)</f>
        <v>0</v>
      </c>
      <c r="K193" s="207"/>
      <c r="L193" s="38"/>
      <c r="M193" s="208" t="s">
        <v>1</v>
      </c>
      <c r="N193" s="209" t="s">
        <v>38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157</v>
      </c>
      <c r="AT193" s="212" t="s">
        <v>153</v>
      </c>
      <c r="AU193" s="212" t="s">
        <v>73</v>
      </c>
      <c r="AY193" s="11" t="s">
        <v>158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" t="s">
        <v>81</v>
      </c>
      <c r="BK193" s="213">
        <f>ROUND(I193*H193,2)</f>
        <v>0</v>
      </c>
      <c r="BL193" s="11" t="s">
        <v>157</v>
      </c>
      <c r="BM193" s="212" t="s">
        <v>534</v>
      </c>
    </row>
    <row r="194" spans="1:65" s="2" customFormat="1" ht="16.5" customHeight="1">
      <c r="A194" s="32"/>
      <c r="B194" s="33"/>
      <c r="C194" s="200" t="s">
        <v>73</v>
      </c>
      <c r="D194" s="200" t="s">
        <v>153</v>
      </c>
      <c r="E194" s="201" t="s">
        <v>675</v>
      </c>
      <c r="F194" s="202" t="s">
        <v>1552</v>
      </c>
      <c r="G194" s="203" t="s">
        <v>1</v>
      </c>
      <c r="H194" s="204">
        <v>8.528</v>
      </c>
      <c r="I194" s="205"/>
      <c r="J194" s="206">
        <f>ROUND(I194*H194,2)</f>
        <v>0</v>
      </c>
      <c r="K194" s="207"/>
      <c r="L194" s="38"/>
      <c r="M194" s="208" t="s">
        <v>1</v>
      </c>
      <c r="N194" s="209" t="s">
        <v>38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157</v>
      </c>
      <c r="AT194" s="212" t="s">
        <v>153</v>
      </c>
      <c r="AU194" s="212" t="s">
        <v>73</v>
      </c>
      <c r="AY194" s="11" t="s">
        <v>158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81</v>
      </c>
      <c r="BK194" s="213">
        <f>ROUND(I194*H194,2)</f>
        <v>0</v>
      </c>
      <c r="BL194" s="11" t="s">
        <v>157</v>
      </c>
      <c r="BM194" s="212" t="s">
        <v>537</v>
      </c>
    </row>
    <row r="195" spans="1:65" s="2" customFormat="1" ht="24" customHeight="1">
      <c r="A195" s="32"/>
      <c r="B195" s="33"/>
      <c r="C195" s="200" t="s">
        <v>523</v>
      </c>
      <c r="D195" s="200" t="s">
        <v>153</v>
      </c>
      <c r="E195" s="201" t="s">
        <v>1365</v>
      </c>
      <c r="F195" s="202" t="s">
        <v>1366</v>
      </c>
      <c r="G195" s="203" t="s">
        <v>325</v>
      </c>
      <c r="H195" s="204">
        <v>48.741</v>
      </c>
      <c r="I195" s="205"/>
      <c r="J195" s="206">
        <f>ROUND(I195*H195,2)</f>
        <v>0</v>
      </c>
      <c r="K195" s="207"/>
      <c r="L195" s="38"/>
      <c r="M195" s="208" t="s">
        <v>1</v>
      </c>
      <c r="N195" s="209" t="s">
        <v>38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157</v>
      </c>
      <c r="AT195" s="212" t="s">
        <v>153</v>
      </c>
      <c r="AU195" s="212" t="s">
        <v>73</v>
      </c>
      <c r="AY195" s="11" t="s">
        <v>158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1" t="s">
        <v>81</v>
      </c>
      <c r="BK195" s="213">
        <f>ROUND(I195*H195,2)</f>
        <v>0</v>
      </c>
      <c r="BL195" s="11" t="s">
        <v>157</v>
      </c>
      <c r="BM195" s="212" t="s">
        <v>538</v>
      </c>
    </row>
    <row r="196" spans="1:65" s="2" customFormat="1" ht="16.5" customHeight="1">
      <c r="A196" s="32"/>
      <c r="B196" s="33"/>
      <c r="C196" s="200" t="s">
        <v>73</v>
      </c>
      <c r="D196" s="200" t="s">
        <v>153</v>
      </c>
      <c r="E196" s="201" t="s">
        <v>679</v>
      </c>
      <c r="F196" s="202" t="s">
        <v>1553</v>
      </c>
      <c r="G196" s="203" t="s">
        <v>1</v>
      </c>
      <c r="H196" s="204">
        <v>48.741</v>
      </c>
      <c r="I196" s="205"/>
      <c r="J196" s="206">
        <f>ROUND(I196*H196,2)</f>
        <v>0</v>
      </c>
      <c r="K196" s="207"/>
      <c r="L196" s="38"/>
      <c r="M196" s="208" t="s">
        <v>1</v>
      </c>
      <c r="N196" s="209" t="s">
        <v>38</v>
      </c>
      <c r="O196" s="8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157</v>
      </c>
      <c r="AT196" s="212" t="s">
        <v>153</v>
      </c>
      <c r="AU196" s="212" t="s">
        <v>73</v>
      </c>
      <c r="AY196" s="11" t="s">
        <v>158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81</v>
      </c>
      <c r="BK196" s="213">
        <f>ROUND(I196*H196,2)</f>
        <v>0</v>
      </c>
      <c r="BL196" s="11" t="s">
        <v>157</v>
      </c>
      <c r="BM196" s="212" t="s">
        <v>542</v>
      </c>
    </row>
    <row r="197" spans="1:65" s="2" customFormat="1" ht="24" customHeight="1">
      <c r="A197" s="32"/>
      <c r="B197" s="33"/>
      <c r="C197" s="200" t="s">
        <v>212</v>
      </c>
      <c r="D197" s="200" t="s">
        <v>153</v>
      </c>
      <c r="E197" s="201" t="s">
        <v>1368</v>
      </c>
      <c r="F197" s="202" t="s">
        <v>1369</v>
      </c>
      <c r="G197" s="203" t="s">
        <v>325</v>
      </c>
      <c r="H197" s="204">
        <v>199.066</v>
      </c>
      <c r="I197" s="205"/>
      <c r="J197" s="206">
        <f>ROUND(I197*H197,2)</f>
        <v>0</v>
      </c>
      <c r="K197" s="207"/>
      <c r="L197" s="38"/>
      <c r="M197" s="208" t="s">
        <v>1</v>
      </c>
      <c r="N197" s="209" t="s">
        <v>38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157</v>
      </c>
      <c r="AT197" s="212" t="s">
        <v>153</v>
      </c>
      <c r="AU197" s="212" t="s">
        <v>73</v>
      </c>
      <c r="AY197" s="11" t="s">
        <v>158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1" t="s">
        <v>81</v>
      </c>
      <c r="BK197" s="213">
        <f>ROUND(I197*H197,2)</f>
        <v>0</v>
      </c>
      <c r="BL197" s="11" t="s">
        <v>157</v>
      </c>
      <c r="BM197" s="212" t="s">
        <v>543</v>
      </c>
    </row>
    <row r="198" spans="1:65" s="2" customFormat="1" ht="16.5" customHeight="1">
      <c r="A198" s="32"/>
      <c r="B198" s="33"/>
      <c r="C198" s="200" t="s">
        <v>73</v>
      </c>
      <c r="D198" s="200" t="s">
        <v>153</v>
      </c>
      <c r="E198" s="201" t="s">
        <v>683</v>
      </c>
      <c r="F198" s="202" t="s">
        <v>1554</v>
      </c>
      <c r="G198" s="203" t="s">
        <v>1</v>
      </c>
      <c r="H198" s="204">
        <v>199.066</v>
      </c>
      <c r="I198" s="205"/>
      <c r="J198" s="206">
        <f>ROUND(I198*H198,2)</f>
        <v>0</v>
      </c>
      <c r="K198" s="207"/>
      <c r="L198" s="38"/>
      <c r="M198" s="208" t="s">
        <v>1</v>
      </c>
      <c r="N198" s="209" t="s">
        <v>38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157</v>
      </c>
      <c r="AT198" s="212" t="s">
        <v>153</v>
      </c>
      <c r="AU198" s="212" t="s">
        <v>73</v>
      </c>
      <c r="AY198" s="11" t="s">
        <v>158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1" t="s">
        <v>81</v>
      </c>
      <c r="BK198" s="213">
        <f>ROUND(I198*H198,2)</f>
        <v>0</v>
      </c>
      <c r="BL198" s="11" t="s">
        <v>157</v>
      </c>
      <c r="BM198" s="212" t="s">
        <v>546</v>
      </c>
    </row>
    <row r="199" spans="1:65" s="2" customFormat="1" ht="16.5" customHeight="1">
      <c r="A199" s="32"/>
      <c r="B199" s="33"/>
      <c r="C199" s="200" t="s">
        <v>530</v>
      </c>
      <c r="D199" s="200" t="s">
        <v>153</v>
      </c>
      <c r="E199" s="201" t="s">
        <v>1371</v>
      </c>
      <c r="F199" s="202" t="s">
        <v>1372</v>
      </c>
      <c r="G199" s="203" t="s">
        <v>325</v>
      </c>
      <c r="H199" s="204">
        <v>48.741</v>
      </c>
      <c r="I199" s="205"/>
      <c r="J199" s="206">
        <f>ROUND(I199*H199,2)</f>
        <v>0</v>
      </c>
      <c r="K199" s="207"/>
      <c r="L199" s="38"/>
      <c r="M199" s="208" t="s">
        <v>1</v>
      </c>
      <c r="N199" s="209" t="s">
        <v>38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157</v>
      </c>
      <c r="AT199" s="212" t="s">
        <v>153</v>
      </c>
      <c r="AU199" s="212" t="s">
        <v>73</v>
      </c>
      <c r="AY199" s="11" t="s">
        <v>158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81</v>
      </c>
      <c r="BK199" s="213">
        <f>ROUND(I199*H199,2)</f>
        <v>0</v>
      </c>
      <c r="BL199" s="11" t="s">
        <v>157</v>
      </c>
      <c r="BM199" s="212" t="s">
        <v>549</v>
      </c>
    </row>
    <row r="200" spans="1:65" s="2" customFormat="1" ht="24" customHeight="1">
      <c r="A200" s="32"/>
      <c r="B200" s="33"/>
      <c r="C200" s="200" t="s">
        <v>216</v>
      </c>
      <c r="D200" s="200" t="s">
        <v>153</v>
      </c>
      <c r="E200" s="201" t="s">
        <v>1373</v>
      </c>
      <c r="F200" s="202" t="s">
        <v>1374</v>
      </c>
      <c r="G200" s="203" t="s">
        <v>325</v>
      </c>
      <c r="H200" s="204">
        <v>438.669</v>
      </c>
      <c r="I200" s="205"/>
      <c r="J200" s="206">
        <f>ROUND(I200*H200,2)</f>
        <v>0</v>
      </c>
      <c r="K200" s="207"/>
      <c r="L200" s="38"/>
      <c r="M200" s="208" t="s">
        <v>1</v>
      </c>
      <c r="N200" s="209" t="s">
        <v>38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157</v>
      </c>
      <c r="AT200" s="212" t="s">
        <v>153</v>
      </c>
      <c r="AU200" s="212" t="s">
        <v>73</v>
      </c>
      <c r="AY200" s="11" t="s">
        <v>158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81</v>
      </c>
      <c r="BK200" s="213">
        <f>ROUND(I200*H200,2)</f>
        <v>0</v>
      </c>
      <c r="BL200" s="11" t="s">
        <v>157</v>
      </c>
      <c r="BM200" s="212" t="s">
        <v>551</v>
      </c>
    </row>
    <row r="201" spans="1:65" s="2" customFormat="1" ht="16.5" customHeight="1">
      <c r="A201" s="32"/>
      <c r="B201" s="33"/>
      <c r="C201" s="200" t="s">
        <v>73</v>
      </c>
      <c r="D201" s="200" t="s">
        <v>153</v>
      </c>
      <c r="E201" s="201" t="s">
        <v>687</v>
      </c>
      <c r="F201" s="202" t="s">
        <v>1555</v>
      </c>
      <c r="G201" s="203" t="s">
        <v>1</v>
      </c>
      <c r="H201" s="204">
        <v>438.669</v>
      </c>
      <c r="I201" s="205"/>
      <c r="J201" s="206">
        <f>ROUND(I201*H201,2)</f>
        <v>0</v>
      </c>
      <c r="K201" s="207"/>
      <c r="L201" s="38"/>
      <c r="M201" s="208" t="s">
        <v>1</v>
      </c>
      <c r="N201" s="209" t="s">
        <v>38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157</v>
      </c>
      <c r="AT201" s="212" t="s">
        <v>153</v>
      </c>
      <c r="AU201" s="212" t="s">
        <v>73</v>
      </c>
      <c r="AY201" s="11" t="s">
        <v>158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81</v>
      </c>
      <c r="BK201" s="213">
        <f>ROUND(I201*H201,2)</f>
        <v>0</v>
      </c>
      <c r="BL201" s="11" t="s">
        <v>157</v>
      </c>
      <c r="BM201" s="212" t="s">
        <v>554</v>
      </c>
    </row>
    <row r="202" spans="1:65" s="2" customFormat="1" ht="24" customHeight="1">
      <c r="A202" s="32"/>
      <c r="B202" s="33"/>
      <c r="C202" s="200" t="s">
        <v>539</v>
      </c>
      <c r="D202" s="200" t="s">
        <v>153</v>
      </c>
      <c r="E202" s="201" t="s">
        <v>1376</v>
      </c>
      <c r="F202" s="202" t="s">
        <v>1377</v>
      </c>
      <c r="G202" s="203" t="s">
        <v>325</v>
      </c>
      <c r="H202" s="204">
        <v>48.741</v>
      </c>
      <c r="I202" s="205"/>
      <c r="J202" s="206">
        <f>ROUND(I202*H202,2)</f>
        <v>0</v>
      </c>
      <c r="K202" s="207"/>
      <c r="L202" s="38"/>
      <c r="M202" s="208" t="s">
        <v>1</v>
      </c>
      <c r="N202" s="209" t="s">
        <v>38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157</v>
      </c>
      <c r="AT202" s="212" t="s">
        <v>153</v>
      </c>
      <c r="AU202" s="212" t="s">
        <v>73</v>
      </c>
      <c r="AY202" s="11" t="s">
        <v>158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81</v>
      </c>
      <c r="BK202" s="213">
        <f>ROUND(I202*H202,2)</f>
        <v>0</v>
      </c>
      <c r="BL202" s="11" t="s">
        <v>157</v>
      </c>
      <c r="BM202" s="212" t="s">
        <v>555</v>
      </c>
    </row>
    <row r="203" spans="1:65" s="2" customFormat="1" ht="16.5" customHeight="1">
      <c r="A203" s="32"/>
      <c r="B203" s="33"/>
      <c r="C203" s="200" t="s">
        <v>219</v>
      </c>
      <c r="D203" s="200" t="s">
        <v>153</v>
      </c>
      <c r="E203" s="201" t="s">
        <v>1378</v>
      </c>
      <c r="F203" s="202" t="s">
        <v>1379</v>
      </c>
      <c r="G203" s="203" t="s">
        <v>325</v>
      </c>
      <c r="H203" s="204">
        <v>5.82</v>
      </c>
      <c r="I203" s="205"/>
      <c r="J203" s="206">
        <f>ROUND(I203*H203,2)</f>
        <v>0</v>
      </c>
      <c r="K203" s="207"/>
      <c r="L203" s="38"/>
      <c r="M203" s="208" t="s">
        <v>1</v>
      </c>
      <c r="N203" s="209" t="s">
        <v>38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157</v>
      </c>
      <c r="AT203" s="212" t="s">
        <v>153</v>
      </c>
      <c r="AU203" s="212" t="s">
        <v>73</v>
      </c>
      <c r="AY203" s="11" t="s">
        <v>158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81</v>
      </c>
      <c r="BK203" s="213">
        <f>ROUND(I203*H203,2)</f>
        <v>0</v>
      </c>
      <c r="BL203" s="11" t="s">
        <v>157</v>
      </c>
      <c r="BM203" s="212" t="s">
        <v>556</v>
      </c>
    </row>
    <row r="204" spans="1:65" s="2" customFormat="1" ht="16.5" customHeight="1">
      <c r="A204" s="32"/>
      <c r="B204" s="33"/>
      <c r="C204" s="200" t="s">
        <v>550</v>
      </c>
      <c r="D204" s="200" t="s">
        <v>153</v>
      </c>
      <c r="E204" s="201" t="s">
        <v>1381</v>
      </c>
      <c r="F204" s="202" t="s">
        <v>1382</v>
      </c>
      <c r="G204" s="203" t="s">
        <v>325</v>
      </c>
      <c r="H204" s="204">
        <v>52.38</v>
      </c>
      <c r="I204" s="205"/>
      <c r="J204" s="206">
        <f>ROUND(I204*H204,2)</f>
        <v>0</v>
      </c>
      <c r="K204" s="207"/>
      <c r="L204" s="38"/>
      <c r="M204" s="208" t="s">
        <v>1</v>
      </c>
      <c r="N204" s="209" t="s">
        <v>38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157</v>
      </c>
      <c r="AT204" s="212" t="s">
        <v>153</v>
      </c>
      <c r="AU204" s="212" t="s">
        <v>73</v>
      </c>
      <c r="AY204" s="11" t="s">
        <v>158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1" t="s">
        <v>81</v>
      </c>
      <c r="BK204" s="213">
        <f>ROUND(I204*H204,2)</f>
        <v>0</v>
      </c>
      <c r="BL204" s="11" t="s">
        <v>157</v>
      </c>
      <c r="BM204" s="212" t="s">
        <v>560</v>
      </c>
    </row>
    <row r="205" spans="1:65" s="2" customFormat="1" ht="16.5" customHeight="1">
      <c r="A205" s="32"/>
      <c r="B205" s="33"/>
      <c r="C205" s="200" t="s">
        <v>73</v>
      </c>
      <c r="D205" s="200" t="s">
        <v>153</v>
      </c>
      <c r="E205" s="201" t="s">
        <v>691</v>
      </c>
      <c r="F205" s="202" t="s">
        <v>1556</v>
      </c>
      <c r="G205" s="203" t="s">
        <v>1</v>
      </c>
      <c r="H205" s="204">
        <v>52.38</v>
      </c>
      <c r="I205" s="205"/>
      <c r="J205" s="206">
        <f>ROUND(I205*H205,2)</f>
        <v>0</v>
      </c>
      <c r="K205" s="207"/>
      <c r="L205" s="38"/>
      <c r="M205" s="208" t="s">
        <v>1</v>
      </c>
      <c r="N205" s="209" t="s">
        <v>38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157</v>
      </c>
      <c r="AT205" s="212" t="s">
        <v>153</v>
      </c>
      <c r="AU205" s="212" t="s">
        <v>73</v>
      </c>
      <c r="AY205" s="11" t="s">
        <v>158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81</v>
      </c>
      <c r="BK205" s="213">
        <f>ROUND(I205*H205,2)</f>
        <v>0</v>
      </c>
      <c r="BL205" s="11" t="s">
        <v>157</v>
      </c>
      <c r="BM205" s="212" t="s">
        <v>563</v>
      </c>
    </row>
    <row r="206" spans="1:65" s="2" customFormat="1" ht="16.5" customHeight="1">
      <c r="A206" s="32"/>
      <c r="B206" s="33"/>
      <c r="C206" s="200" t="s">
        <v>223</v>
      </c>
      <c r="D206" s="200" t="s">
        <v>153</v>
      </c>
      <c r="E206" s="201" t="s">
        <v>1384</v>
      </c>
      <c r="F206" s="202" t="s">
        <v>1385</v>
      </c>
      <c r="G206" s="203" t="s">
        <v>325</v>
      </c>
      <c r="H206" s="204">
        <v>5.82</v>
      </c>
      <c r="I206" s="205"/>
      <c r="J206" s="206">
        <f>ROUND(I206*H206,2)</f>
        <v>0</v>
      </c>
      <c r="K206" s="207"/>
      <c r="L206" s="38"/>
      <c r="M206" s="208" t="s">
        <v>1</v>
      </c>
      <c r="N206" s="209" t="s">
        <v>38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157</v>
      </c>
      <c r="AT206" s="212" t="s">
        <v>153</v>
      </c>
      <c r="AU206" s="212" t="s">
        <v>73</v>
      </c>
      <c r="AY206" s="11" t="s">
        <v>158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1" t="s">
        <v>81</v>
      </c>
      <c r="BK206" s="213">
        <f>ROUND(I206*H206,2)</f>
        <v>0</v>
      </c>
      <c r="BL206" s="11" t="s">
        <v>157</v>
      </c>
      <c r="BM206" s="212" t="s">
        <v>565</v>
      </c>
    </row>
    <row r="207" spans="1:65" s="2" customFormat="1" ht="16.5" customHeight="1">
      <c r="A207" s="32"/>
      <c r="B207" s="33"/>
      <c r="C207" s="200" t="s">
        <v>557</v>
      </c>
      <c r="D207" s="200" t="s">
        <v>153</v>
      </c>
      <c r="E207" s="201" t="s">
        <v>1386</v>
      </c>
      <c r="F207" s="202" t="s">
        <v>1387</v>
      </c>
      <c r="G207" s="203" t="s">
        <v>325</v>
      </c>
      <c r="H207" s="204">
        <v>40.213</v>
      </c>
      <c r="I207" s="205"/>
      <c r="J207" s="206">
        <f>ROUND(I207*H207,2)</f>
        <v>0</v>
      </c>
      <c r="K207" s="207"/>
      <c r="L207" s="38"/>
      <c r="M207" s="208" t="s">
        <v>1</v>
      </c>
      <c r="N207" s="209" t="s">
        <v>38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157</v>
      </c>
      <c r="AT207" s="212" t="s">
        <v>153</v>
      </c>
      <c r="AU207" s="212" t="s">
        <v>73</v>
      </c>
      <c r="AY207" s="11" t="s">
        <v>158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81</v>
      </c>
      <c r="BK207" s="213">
        <f>ROUND(I207*H207,2)</f>
        <v>0</v>
      </c>
      <c r="BL207" s="11" t="s">
        <v>157</v>
      </c>
      <c r="BM207" s="212" t="s">
        <v>566</v>
      </c>
    </row>
    <row r="208" spans="1:65" s="2" customFormat="1" ht="16.5" customHeight="1">
      <c r="A208" s="32"/>
      <c r="B208" s="33"/>
      <c r="C208" s="200" t="s">
        <v>226</v>
      </c>
      <c r="D208" s="200" t="s">
        <v>153</v>
      </c>
      <c r="E208" s="201" t="s">
        <v>1388</v>
      </c>
      <c r="F208" s="202" t="s">
        <v>1389</v>
      </c>
      <c r="G208" s="203" t="s">
        <v>325</v>
      </c>
      <c r="H208" s="204">
        <v>11.64</v>
      </c>
      <c r="I208" s="205"/>
      <c r="J208" s="206">
        <f>ROUND(I208*H208,2)</f>
        <v>0</v>
      </c>
      <c r="K208" s="207"/>
      <c r="L208" s="38"/>
      <c r="M208" s="208" t="s">
        <v>1</v>
      </c>
      <c r="N208" s="209" t="s">
        <v>38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157</v>
      </c>
      <c r="AT208" s="212" t="s">
        <v>153</v>
      </c>
      <c r="AU208" s="212" t="s">
        <v>73</v>
      </c>
      <c r="AY208" s="11" t="s">
        <v>158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1" t="s">
        <v>81</v>
      </c>
      <c r="BK208" s="213">
        <f>ROUND(I208*H208,2)</f>
        <v>0</v>
      </c>
      <c r="BL208" s="11" t="s">
        <v>157</v>
      </c>
      <c r="BM208" s="212" t="s">
        <v>569</v>
      </c>
    </row>
    <row r="209" spans="1:65" s="2" customFormat="1" ht="16.5" customHeight="1">
      <c r="A209" s="32"/>
      <c r="B209" s="33"/>
      <c r="C209" s="200" t="s">
        <v>73</v>
      </c>
      <c r="D209" s="200" t="s">
        <v>153</v>
      </c>
      <c r="E209" s="201" t="s">
        <v>695</v>
      </c>
      <c r="F209" s="202" t="s">
        <v>1557</v>
      </c>
      <c r="G209" s="203" t="s">
        <v>1</v>
      </c>
      <c r="H209" s="204">
        <v>11.64</v>
      </c>
      <c r="I209" s="205"/>
      <c r="J209" s="206">
        <f>ROUND(I209*H209,2)</f>
        <v>0</v>
      </c>
      <c r="K209" s="207"/>
      <c r="L209" s="38"/>
      <c r="M209" s="208" t="s">
        <v>1</v>
      </c>
      <c r="N209" s="209" t="s">
        <v>38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2" t="s">
        <v>157</v>
      </c>
      <c r="AT209" s="212" t="s">
        <v>153</v>
      </c>
      <c r="AU209" s="212" t="s">
        <v>73</v>
      </c>
      <c r="AY209" s="11" t="s">
        <v>158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81</v>
      </c>
      <c r="BK209" s="213">
        <f>ROUND(I209*H209,2)</f>
        <v>0</v>
      </c>
      <c r="BL209" s="11" t="s">
        <v>157</v>
      </c>
      <c r="BM209" s="212" t="s">
        <v>571</v>
      </c>
    </row>
    <row r="210" spans="1:65" s="2" customFormat="1" ht="16.5" customHeight="1">
      <c r="A210" s="32"/>
      <c r="B210" s="33"/>
      <c r="C210" s="200" t="s">
        <v>73</v>
      </c>
      <c r="D210" s="200" t="s">
        <v>153</v>
      </c>
      <c r="E210" s="201" t="s">
        <v>1391</v>
      </c>
      <c r="F210" s="202" t="s">
        <v>1392</v>
      </c>
      <c r="G210" s="203" t="s">
        <v>1</v>
      </c>
      <c r="H210" s="204">
        <v>0</v>
      </c>
      <c r="I210" s="205"/>
      <c r="J210" s="206">
        <f>ROUND(I210*H210,2)</f>
        <v>0</v>
      </c>
      <c r="K210" s="207"/>
      <c r="L210" s="38"/>
      <c r="M210" s="208" t="s">
        <v>1</v>
      </c>
      <c r="N210" s="209" t="s">
        <v>38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157</v>
      </c>
      <c r="AT210" s="212" t="s">
        <v>153</v>
      </c>
      <c r="AU210" s="212" t="s">
        <v>73</v>
      </c>
      <c r="AY210" s="11" t="s">
        <v>158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1" t="s">
        <v>81</v>
      </c>
      <c r="BK210" s="213">
        <f>ROUND(I210*H210,2)</f>
        <v>0</v>
      </c>
      <c r="BL210" s="11" t="s">
        <v>157</v>
      </c>
      <c r="BM210" s="212" t="s">
        <v>572</v>
      </c>
    </row>
    <row r="211" spans="1:65" s="2" customFormat="1" ht="24" customHeight="1">
      <c r="A211" s="32"/>
      <c r="B211" s="33"/>
      <c r="C211" s="200" t="s">
        <v>564</v>
      </c>
      <c r="D211" s="200" t="s">
        <v>153</v>
      </c>
      <c r="E211" s="201" t="s">
        <v>1393</v>
      </c>
      <c r="F211" s="202" t="s">
        <v>1394</v>
      </c>
      <c r="G211" s="203" t="s">
        <v>325</v>
      </c>
      <c r="H211" s="204">
        <v>154.321</v>
      </c>
      <c r="I211" s="205"/>
      <c r="J211" s="206">
        <f>ROUND(I211*H211,2)</f>
        <v>0</v>
      </c>
      <c r="K211" s="207"/>
      <c r="L211" s="38"/>
      <c r="M211" s="208" t="s">
        <v>1</v>
      </c>
      <c r="N211" s="209" t="s">
        <v>38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157</v>
      </c>
      <c r="AT211" s="212" t="s">
        <v>153</v>
      </c>
      <c r="AU211" s="212" t="s">
        <v>73</v>
      </c>
      <c r="AY211" s="11" t="s">
        <v>158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81</v>
      </c>
      <c r="BK211" s="213">
        <f>ROUND(I211*H211,2)</f>
        <v>0</v>
      </c>
      <c r="BL211" s="11" t="s">
        <v>157</v>
      </c>
      <c r="BM211" s="212" t="s">
        <v>574</v>
      </c>
    </row>
    <row r="212" spans="1:65" s="2" customFormat="1" ht="24" customHeight="1">
      <c r="A212" s="32"/>
      <c r="B212" s="33"/>
      <c r="C212" s="200" t="s">
        <v>230</v>
      </c>
      <c r="D212" s="200" t="s">
        <v>153</v>
      </c>
      <c r="E212" s="201" t="s">
        <v>1395</v>
      </c>
      <c r="F212" s="202" t="s">
        <v>1396</v>
      </c>
      <c r="G212" s="203" t="s">
        <v>325</v>
      </c>
      <c r="H212" s="204">
        <v>154.321</v>
      </c>
      <c r="I212" s="205"/>
      <c r="J212" s="206">
        <f>ROUND(I212*H212,2)</f>
        <v>0</v>
      </c>
      <c r="K212" s="207"/>
      <c r="L212" s="38"/>
      <c r="M212" s="208" t="s">
        <v>1</v>
      </c>
      <c r="N212" s="209" t="s">
        <v>38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157</v>
      </c>
      <c r="AT212" s="212" t="s">
        <v>153</v>
      </c>
      <c r="AU212" s="212" t="s">
        <v>73</v>
      </c>
      <c r="AY212" s="11" t="s">
        <v>158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1" t="s">
        <v>81</v>
      </c>
      <c r="BK212" s="213">
        <f>ROUND(I212*H212,2)</f>
        <v>0</v>
      </c>
      <c r="BL212" s="11" t="s">
        <v>157</v>
      </c>
      <c r="BM212" s="212" t="s">
        <v>575</v>
      </c>
    </row>
    <row r="213" spans="1:65" s="2" customFormat="1" ht="16.5" customHeight="1">
      <c r="A213" s="32"/>
      <c r="B213" s="33"/>
      <c r="C213" s="200" t="s">
        <v>73</v>
      </c>
      <c r="D213" s="200" t="s">
        <v>153</v>
      </c>
      <c r="E213" s="201" t="s">
        <v>1397</v>
      </c>
      <c r="F213" s="202" t="s">
        <v>1398</v>
      </c>
      <c r="G213" s="203" t="s">
        <v>1</v>
      </c>
      <c r="H213" s="204">
        <v>0</v>
      </c>
      <c r="I213" s="205"/>
      <c r="J213" s="206">
        <f>ROUND(I213*H213,2)</f>
        <v>0</v>
      </c>
      <c r="K213" s="207"/>
      <c r="L213" s="38"/>
      <c r="M213" s="208" t="s">
        <v>1</v>
      </c>
      <c r="N213" s="209" t="s">
        <v>38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157</v>
      </c>
      <c r="AT213" s="212" t="s">
        <v>153</v>
      </c>
      <c r="AU213" s="212" t="s">
        <v>73</v>
      </c>
      <c r="AY213" s="11" t="s">
        <v>158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81</v>
      </c>
      <c r="BK213" s="213">
        <f>ROUND(I213*H213,2)</f>
        <v>0</v>
      </c>
      <c r="BL213" s="11" t="s">
        <v>157</v>
      </c>
      <c r="BM213" s="212" t="s">
        <v>577</v>
      </c>
    </row>
    <row r="214" spans="1:65" s="2" customFormat="1" ht="16.5" customHeight="1">
      <c r="A214" s="32"/>
      <c r="B214" s="33"/>
      <c r="C214" s="200" t="s">
        <v>73</v>
      </c>
      <c r="D214" s="200" t="s">
        <v>153</v>
      </c>
      <c r="E214" s="201" t="s">
        <v>1558</v>
      </c>
      <c r="F214" s="202" t="s">
        <v>1559</v>
      </c>
      <c r="G214" s="203" t="s">
        <v>1</v>
      </c>
      <c r="H214" s="204">
        <v>0</v>
      </c>
      <c r="I214" s="205"/>
      <c r="J214" s="206">
        <f>ROUND(I214*H214,2)</f>
        <v>0</v>
      </c>
      <c r="K214" s="207"/>
      <c r="L214" s="38"/>
      <c r="M214" s="208" t="s">
        <v>1</v>
      </c>
      <c r="N214" s="209" t="s">
        <v>38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2" t="s">
        <v>157</v>
      </c>
      <c r="AT214" s="212" t="s">
        <v>153</v>
      </c>
      <c r="AU214" s="212" t="s">
        <v>73</v>
      </c>
      <c r="AY214" s="11" t="s">
        <v>158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1" t="s">
        <v>81</v>
      </c>
      <c r="BK214" s="213">
        <f>ROUND(I214*H214,2)</f>
        <v>0</v>
      </c>
      <c r="BL214" s="11" t="s">
        <v>157</v>
      </c>
      <c r="BM214" s="212" t="s">
        <v>578</v>
      </c>
    </row>
    <row r="215" spans="1:65" s="2" customFormat="1" ht="24" customHeight="1">
      <c r="A215" s="32"/>
      <c r="B215" s="33"/>
      <c r="C215" s="200" t="s">
        <v>570</v>
      </c>
      <c r="D215" s="200" t="s">
        <v>153</v>
      </c>
      <c r="E215" s="201" t="s">
        <v>1560</v>
      </c>
      <c r="F215" s="202" t="s">
        <v>1561</v>
      </c>
      <c r="G215" s="203" t="s">
        <v>281</v>
      </c>
      <c r="H215" s="204">
        <v>7.13</v>
      </c>
      <c r="I215" s="205"/>
      <c r="J215" s="206">
        <f>ROUND(I215*H215,2)</f>
        <v>0</v>
      </c>
      <c r="K215" s="207"/>
      <c r="L215" s="38"/>
      <c r="M215" s="208" t="s">
        <v>1</v>
      </c>
      <c r="N215" s="209" t="s">
        <v>38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157</v>
      </c>
      <c r="AT215" s="212" t="s">
        <v>153</v>
      </c>
      <c r="AU215" s="212" t="s">
        <v>73</v>
      </c>
      <c r="AY215" s="11" t="s">
        <v>158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81</v>
      </c>
      <c r="BK215" s="213">
        <f>ROUND(I215*H215,2)</f>
        <v>0</v>
      </c>
      <c r="BL215" s="11" t="s">
        <v>157</v>
      </c>
      <c r="BM215" s="212" t="s">
        <v>579</v>
      </c>
    </row>
    <row r="216" spans="1:65" s="2" customFormat="1" ht="16.5" customHeight="1">
      <c r="A216" s="32"/>
      <c r="B216" s="33"/>
      <c r="C216" s="200" t="s">
        <v>73</v>
      </c>
      <c r="D216" s="200" t="s">
        <v>153</v>
      </c>
      <c r="E216" s="201" t="s">
        <v>701</v>
      </c>
      <c r="F216" s="202" t="s">
        <v>1562</v>
      </c>
      <c r="G216" s="203" t="s">
        <v>1</v>
      </c>
      <c r="H216" s="204">
        <v>7.13</v>
      </c>
      <c r="I216" s="205"/>
      <c r="J216" s="206">
        <f>ROUND(I216*H216,2)</f>
        <v>0</v>
      </c>
      <c r="K216" s="207"/>
      <c r="L216" s="38"/>
      <c r="M216" s="208" t="s">
        <v>1</v>
      </c>
      <c r="N216" s="209" t="s">
        <v>38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157</v>
      </c>
      <c r="AT216" s="212" t="s">
        <v>153</v>
      </c>
      <c r="AU216" s="212" t="s">
        <v>73</v>
      </c>
      <c r="AY216" s="11" t="s">
        <v>158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1" t="s">
        <v>81</v>
      </c>
      <c r="BK216" s="213">
        <f>ROUND(I216*H216,2)</f>
        <v>0</v>
      </c>
      <c r="BL216" s="11" t="s">
        <v>157</v>
      </c>
      <c r="BM216" s="212" t="s">
        <v>580</v>
      </c>
    </row>
    <row r="217" spans="1:65" s="2" customFormat="1" ht="16.5" customHeight="1">
      <c r="A217" s="32"/>
      <c r="B217" s="33"/>
      <c r="C217" s="200" t="s">
        <v>233</v>
      </c>
      <c r="D217" s="200" t="s">
        <v>153</v>
      </c>
      <c r="E217" s="201" t="s">
        <v>1563</v>
      </c>
      <c r="F217" s="202" t="s">
        <v>1564</v>
      </c>
      <c r="G217" s="203" t="s">
        <v>1565</v>
      </c>
      <c r="H217" s="204">
        <v>5.348</v>
      </c>
      <c r="I217" s="205"/>
      <c r="J217" s="206">
        <f>ROUND(I217*H217,2)</f>
        <v>0</v>
      </c>
      <c r="K217" s="207"/>
      <c r="L217" s="38"/>
      <c r="M217" s="208" t="s">
        <v>1</v>
      </c>
      <c r="N217" s="209" t="s">
        <v>38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157</v>
      </c>
      <c r="AT217" s="212" t="s">
        <v>153</v>
      </c>
      <c r="AU217" s="212" t="s">
        <v>73</v>
      </c>
      <c r="AY217" s="11" t="s">
        <v>158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81</v>
      </c>
      <c r="BK217" s="213">
        <f>ROUND(I217*H217,2)</f>
        <v>0</v>
      </c>
      <c r="BL217" s="11" t="s">
        <v>157</v>
      </c>
      <c r="BM217" s="212" t="s">
        <v>582</v>
      </c>
    </row>
    <row r="218" spans="1:65" s="2" customFormat="1" ht="16.5" customHeight="1">
      <c r="A218" s="32"/>
      <c r="B218" s="33"/>
      <c r="C218" s="200" t="s">
        <v>73</v>
      </c>
      <c r="D218" s="200" t="s">
        <v>153</v>
      </c>
      <c r="E218" s="201" t="s">
        <v>703</v>
      </c>
      <c r="F218" s="202" t="s">
        <v>1566</v>
      </c>
      <c r="G218" s="203" t="s">
        <v>1</v>
      </c>
      <c r="H218" s="204">
        <v>5.348</v>
      </c>
      <c r="I218" s="205"/>
      <c r="J218" s="206">
        <f>ROUND(I218*H218,2)</f>
        <v>0</v>
      </c>
      <c r="K218" s="207"/>
      <c r="L218" s="38"/>
      <c r="M218" s="208" t="s">
        <v>1</v>
      </c>
      <c r="N218" s="209" t="s">
        <v>38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157</v>
      </c>
      <c r="AT218" s="212" t="s">
        <v>153</v>
      </c>
      <c r="AU218" s="212" t="s">
        <v>73</v>
      </c>
      <c r="AY218" s="11" t="s">
        <v>158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" t="s">
        <v>81</v>
      </c>
      <c r="BK218" s="213">
        <f>ROUND(I218*H218,2)</f>
        <v>0</v>
      </c>
      <c r="BL218" s="11" t="s">
        <v>157</v>
      </c>
      <c r="BM218" s="212" t="s">
        <v>583</v>
      </c>
    </row>
    <row r="219" spans="1:65" s="2" customFormat="1" ht="16.5" customHeight="1">
      <c r="A219" s="32"/>
      <c r="B219" s="33"/>
      <c r="C219" s="200" t="s">
        <v>73</v>
      </c>
      <c r="D219" s="200" t="s">
        <v>153</v>
      </c>
      <c r="E219" s="201" t="s">
        <v>368</v>
      </c>
      <c r="F219" s="202" t="s">
        <v>1567</v>
      </c>
      <c r="G219" s="203" t="s">
        <v>1</v>
      </c>
      <c r="H219" s="204">
        <v>0</v>
      </c>
      <c r="I219" s="205"/>
      <c r="J219" s="206">
        <f>ROUND(I219*H219,2)</f>
        <v>0</v>
      </c>
      <c r="K219" s="207"/>
      <c r="L219" s="38"/>
      <c r="M219" s="208" t="s">
        <v>1</v>
      </c>
      <c r="N219" s="209" t="s">
        <v>38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157</v>
      </c>
      <c r="AT219" s="212" t="s">
        <v>153</v>
      </c>
      <c r="AU219" s="212" t="s">
        <v>73</v>
      </c>
      <c r="AY219" s="11" t="s">
        <v>158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81</v>
      </c>
      <c r="BK219" s="213">
        <f>ROUND(I219*H219,2)</f>
        <v>0</v>
      </c>
      <c r="BL219" s="11" t="s">
        <v>157</v>
      </c>
      <c r="BM219" s="212" t="s">
        <v>584</v>
      </c>
    </row>
    <row r="220" spans="1:65" s="2" customFormat="1" ht="16.5" customHeight="1">
      <c r="A220" s="32"/>
      <c r="B220" s="33"/>
      <c r="C220" s="200" t="s">
        <v>73</v>
      </c>
      <c r="D220" s="200" t="s">
        <v>153</v>
      </c>
      <c r="E220" s="201" t="s">
        <v>1568</v>
      </c>
      <c r="F220" s="202" t="s">
        <v>1569</v>
      </c>
      <c r="G220" s="203" t="s">
        <v>1</v>
      </c>
      <c r="H220" s="204">
        <v>0</v>
      </c>
      <c r="I220" s="205"/>
      <c r="J220" s="206">
        <f>ROUND(I220*H220,2)</f>
        <v>0</v>
      </c>
      <c r="K220" s="207"/>
      <c r="L220" s="38"/>
      <c r="M220" s="208" t="s">
        <v>1</v>
      </c>
      <c r="N220" s="209" t="s">
        <v>38</v>
      </c>
      <c r="O220" s="8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157</v>
      </c>
      <c r="AT220" s="212" t="s">
        <v>153</v>
      </c>
      <c r="AU220" s="212" t="s">
        <v>73</v>
      </c>
      <c r="AY220" s="11" t="s">
        <v>158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1" t="s">
        <v>81</v>
      </c>
      <c r="BK220" s="213">
        <f>ROUND(I220*H220,2)</f>
        <v>0</v>
      </c>
      <c r="BL220" s="11" t="s">
        <v>157</v>
      </c>
      <c r="BM220" s="212" t="s">
        <v>585</v>
      </c>
    </row>
    <row r="221" spans="1:65" s="2" customFormat="1" ht="16.5" customHeight="1">
      <c r="A221" s="32"/>
      <c r="B221" s="33"/>
      <c r="C221" s="200" t="s">
        <v>573</v>
      </c>
      <c r="D221" s="200" t="s">
        <v>153</v>
      </c>
      <c r="E221" s="201" t="s">
        <v>1570</v>
      </c>
      <c r="F221" s="202" t="s">
        <v>1571</v>
      </c>
      <c r="G221" s="203" t="s">
        <v>156</v>
      </c>
      <c r="H221" s="204">
        <v>2</v>
      </c>
      <c r="I221" s="205"/>
      <c r="J221" s="206">
        <f>ROUND(I221*H221,2)</f>
        <v>0</v>
      </c>
      <c r="K221" s="207"/>
      <c r="L221" s="38"/>
      <c r="M221" s="208" t="s">
        <v>1</v>
      </c>
      <c r="N221" s="209" t="s">
        <v>38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2" t="s">
        <v>157</v>
      </c>
      <c r="AT221" s="212" t="s">
        <v>153</v>
      </c>
      <c r="AU221" s="212" t="s">
        <v>73</v>
      </c>
      <c r="AY221" s="11" t="s">
        <v>158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1" t="s">
        <v>81</v>
      </c>
      <c r="BK221" s="213">
        <f>ROUND(I221*H221,2)</f>
        <v>0</v>
      </c>
      <c r="BL221" s="11" t="s">
        <v>157</v>
      </c>
      <c r="BM221" s="212" t="s">
        <v>587</v>
      </c>
    </row>
    <row r="222" spans="1:65" s="2" customFormat="1" ht="24" customHeight="1">
      <c r="A222" s="32"/>
      <c r="B222" s="33"/>
      <c r="C222" s="200" t="s">
        <v>237</v>
      </c>
      <c r="D222" s="200" t="s">
        <v>153</v>
      </c>
      <c r="E222" s="201" t="s">
        <v>1572</v>
      </c>
      <c r="F222" s="202" t="s">
        <v>1573</v>
      </c>
      <c r="G222" s="203" t="s">
        <v>281</v>
      </c>
      <c r="H222" s="204">
        <v>4.5</v>
      </c>
      <c r="I222" s="205"/>
      <c r="J222" s="206">
        <f>ROUND(I222*H222,2)</f>
        <v>0</v>
      </c>
      <c r="K222" s="207"/>
      <c r="L222" s="38"/>
      <c r="M222" s="214" t="s">
        <v>1</v>
      </c>
      <c r="N222" s="215" t="s">
        <v>38</v>
      </c>
      <c r="O222" s="216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157</v>
      </c>
      <c r="AT222" s="212" t="s">
        <v>153</v>
      </c>
      <c r="AU222" s="212" t="s">
        <v>73</v>
      </c>
      <c r="AY222" s="11" t="s">
        <v>158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1" t="s">
        <v>81</v>
      </c>
      <c r="BK222" s="213">
        <f>ROUND(I222*H222,2)</f>
        <v>0</v>
      </c>
      <c r="BL222" s="11" t="s">
        <v>157</v>
      </c>
      <c r="BM222" s="212" t="s">
        <v>588</v>
      </c>
    </row>
    <row r="223" spans="1:31" s="2" customFormat="1" ht="6.95" customHeight="1">
      <c r="A223" s="32"/>
      <c r="B223" s="60"/>
      <c r="C223" s="61"/>
      <c r="D223" s="61"/>
      <c r="E223" s="61"/>
      <c r="F223" s="61"/>
      <c r="G223" s="61"/>
      <c r="H223" s="61"/>
      <c r="I223" s="177"/>
      <c r="J223" s="61"/>
      <c r="K223" s="61"/>
      <c r="L223" s="38"/>
      <c r="M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</row>
  </sheetData>
  <sheetProtection password="CC35" sheet="1" objects="1" scenarios="1" formatColumns="0" formatRows="0" autoFilter="0"/>
  <autoFilter ref="C115:K222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Frnka Jan</dc:creator>
  <cp:keywords/>
  <dc:description/>
  <cp:lastModifiedBy>Frnka Jan</cp:lastModifiedBy>
  <dcterms:created xsi:type="dcterms:W3CDTF">2019-11-20T09:33:29Z</dcterms:created>
  <dcterms:modified xsi:type="dcterms:W3CDTF">2019-11-20T09:33:50Z</dcterms:modified>
  <cp:category/>
  <cp:version/>
  <cp:contentType/>
  <cp:contentStatus/>
</cp:coreProperties>
</file>