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18060_Br-Za-aktualizace\11_Soutěž 1etapa\Dotazy\12_Vysvětlení č.12\Přílohy\"/>
    </mc:Choice>
  </mc:AlternateContent>
  <bookViews>
    <workbookView xWindow="0" yWindow="0" windowWidth="28800" windowHeight="11835"/>
  </bookViews>
  <sheets>
    <sheet name="PS 02-28-01_PS 02-28-01A" sheetId="2" r:id="rId1"/>
  </sheets>
  <calcPr calcId="152511"/>
</workbook>
</file>

<file path=xl/calcChain.xml><?xml version="1.0" encoding="utf-8"?>
<calcChain xmlns="http://schemas.openxmlformats.org/spreadsheetml/2006/main">
  <c r="I337" i="2" l="1"/>
  <c r="I26" i="2"/>
  <c r="I22" i="2"/>
  <c r="O22" i="2"/>
  <c r="I18" i="2"/>
  <c r="O18" i="2"/>
  <c r="I14" i="2"/>
  <c r="I10" i="2"/>
  <c r="I38" i="2"/>
  <c r="O38" i="2"/>
  <c r="R9" i="2"/>
  <c r="O9" i="2"/>
  <c r="I34" i="2"/>
  <c r="I30" i="2"/>
  <c r="O30" i="2"/>
  <c r="I42" i="2"/>
  <c r="O42" i="2"/>
  <c r="I46" i="2"/>
  <c r="O46" i="2"/>
  <c r="I50" i="2"/>
  <c r="O50" i="2"/>
  <c r="I55" i="2"/>
  <c r="O55" i="2"/>
  <c r="I59" i="2"/>
  <c r="O59" i="2"/>
  <c r="I63" i="2"/>
  <c r="O63" i="2"/>
  <c r="I67" i="2"/>
  <c r="O67" i="2"/>
  <c r="I71" i="2"/>
  <c r="O71" i="2"/>
  <c r="I75" i="2"/>
  <c r="O75" i="2"/>
  <c r="I79" i="2"/>
  <c r="O79" i="2"/>
  <c r="I84" i="2"/>
  <c r="Q83" i="2"/>
  <c r="I83" i="2"/>
  <c r="I88" i="2"/>
  <c r="O88" i="2"/>
  <c r="I92" i="2"/>
  <c r="O92" i="2"/>
  <c r="I96" i="2"/>
  <c r="O96" i="2"/>
  <c r="I100" i="2"/>
  <c r="O100" i="2"/>
  <c r="I104" i="2"/>
  <c r="O104" i="2"/>
  <c r="I108" i="2"/>
  <c r="O108" i="2"/>
  <c r="I113" i="2"/>
  <c r="I117" i="2"/>
  <c r="O117" i="2"/>
  <c r="I121" i="2"/>
  <c r="O121" i="2"/>
  <c r="I125" i="2"/>
  <c r="O125" i="2"/>
  <c r="I129" i="2"/>
  <c r="O129" i="2"/>
  <c r="I133" i="2"/>
  <c r="O133" i="2"/>
  <c r="I137" i="2"/>
  <c r="O137" i="2"/>
  <c r="I141" i="2"/>
  <c r="O141" i="2"/>
  <c r="I145" i="2"/>
  <c r="O145" i="2"/>
  <c r="I149" i="2"/>
  <c r="O149" i="2"/>
  <c r="I153" i="2"/>
  <c r="O153" i="2"/>
  <c r="I157" i="2"/>
  <c r="O157" i="2"/>
  <c r="I161" i="2"/>
  <c r="O161" i="2"/>
  <c r="I165" i="2"/>
  <c r="O165" i="2"/>
  <c r="I169" i="2"/>
  <c r="O169" i="2"/>
  <c r="I173" i="2"/>
  <c r="O173" i="2"/>
  <c r="I177" i="2"/>
  <c r="O177" i="2"/>
  <c r="I181" i="2"/>
  <c r="O181" i="2"/>
  <c r="I185" i="2"/>
  <c r="O185" i="2"/>
  <c r="I189" i="2"/>
  <c r="O189" i="2"/>
  <c r="I193" i="2"/>
  <c r="O193" i="2"/>
  <c r="I197" i="2"/>
  <c r="O197" i="2"/>
  <c r="I201" i="2"/>
  <c r="O201" i="2"/>
  <c r="I205" i="2"/>
  <c r="O205" i="2"/>
  <c r="I209" i="2"/>
  <c r="O209" i="2"/>
  <c r="I213" i="2"/>
  <c r="O213" i="2"/>
  <c r="I217" i="2"/>
  <c r="O217" i="2"/>
  <c r="I221" i="2"/>
  <c r="O221" i="2"/>
  <c r="I225" i="2"/>
  <c r="O225" i="2"/>
  <c r="I229" i="2"/>
  <c r="O229" i="2"/>
  <c r="I233" i="2"/>
  <c r="O233" i="2"/>
  <c r="I237" i="2"/>
  <c r="O237" i="2"/>
  <c r="I241" i="2"/>
  <c r="I245" i="2"/>
  <c r="O245" i="2"/>
  <c r="I249" i="2"/>
  <c r="O249" i="2"/>
  <c r="I253" i="2"/>
  <c r="O253" i="2"/>
  <c r="I257" i="2"/>
  <c r="O257" i="2"/>
  <c r="I261" i="2"/>
  <c r="O261" i="2"/>
  <c r="I265" i="2"/>
  <c r="O265" i="2"/>
  <c r="I269" i="2"/>
  <c r="O269" i="2"/>
  <c r="I273" i="2"/>
  <c r="O273" i="2"/>
  <c r="I277" i="2"/>
  <c r="O277" i="2"/>
  <c r="I281" i="2"/>
  <c r="O281" i="2"/>
  <c r="I285" i="2"/>
  <c r="O285" i="2"/>
  <c r="I289" i="2"/>
  <c r="O289" i="2"/>
  <c r="I293" i="2"/>
  <c r="O293" i="2"/>
  <c r="I297" i="2"/>
  <c r="O297" i="2"/>
  <c r="I301" i="2"/>
  <c r="O301" i="2"/>
  <c r="I305" i="2"/>
  <c r="O305" i="2"/>
  <c r="I309" i="2"/>
  <c r="O309" i="2"/>
  <c r="I313" i="2"/>
  <c r="O313" i="2"/>
  <c r="I317" i="2"/>
  <c r="O317" i="2"/>
  <c r="I321" i="2"/>
  <c r="O321" i="2"/>
  <c r="I325" i="2"/>
  <c r="O325" i="2"/>
  <c r="I329" i="2"/>
  <c r="O329" i="2"/>
  <c r="I333" i="2"/>
  <c r="O333" i="2"/>
  <c r="I341" i="2"/>
  <c r="O341" i="2"/>
  <c r="I345" i="2"/>
  <c r="O345" i="2"/>
  <c r="I349" i="2"/>
  <c r="O349" i="2"/>
  <c r="I353" i="2"/>
  <c r="O353" i="2"/>
  <c r="I358" i="2"/>
  <c r="O358" i="2"/>
  <c r="I362" i="2"/>
  <c r="O362" i="2"/>
  <c r="Q9" i="2"/>
  <c r="I9" i="2"/>
  <c r="O10" i="2"/>
  <c r="R357" i="2"/>
  <c r="O357" i="2"/>
  <c r="R54" i="2"/>
  <c r="O54" i="2"/>
  <c r="Q357" i="2"/>
  <c r="I357" i="2"/>
  <c r="O84" i="2"/>
  <c r="R83" i="2"/>
  <c r="O83" i="2"/>
  <c r="Q54" i="2"/>
  <c r="I54" i="2"/>
  <c r="O241" i="2"/>
  <c r="Q112" i="2"/>
  <c r="I112" i="2"/>
  <c r="I3" i="2"/>
  <c r="O113" i="2"/>
  <c r="R112" i="2"/>
  <c r="O112" i="2"/>
  <c r="O2" i="2"/>
</calcChain>
</file>

<file path=xl/sharedStrings.xml><?xml version="1.0" encoding="utf-8"?>
<sst xmlns="http://schemas.openxmlformats.org/spreadsheetml/2006/main" count="1176" uniqueCount="395">
  <si>
    <t>Firma: SUDOP BRNO, spol. s r.o.</t>
  </si>
  <si>
    <t>ASPE10</t>
  </si>
  <si>
    <t>S</t>
  </si>
  <si>
    <t>Příloha k formuláři pro ocenění nabídky</t>
  </si>
  <si>
    <t xml:space="preserve">Stavba: </t>
  </si>
  <si>
    <t>18060</t>
  </si>
  <si>
    <t>O</t>
  </si>
  <si>
    <t>Objekt:</t>
  </si>
  <si>
    <t>PS 02-28-01</t>
  </si>
  <si>
    <t>Brno-Horní Heršpice - Střelice, definitivní TZZ</t>
  </si>
  <si>
    <t>O1</t>
  </si>
  <si>
    <t>Rozpočet:</t>
  </si>
  <si>
    <t>0,00</t>
  </si>
  <si>
    <t>15,00</t>
  </si>
  <si>
    <t>21,00</t>
  </si>
  <si>
    <t>3</t>
  </si>
  <si>
    <t>2</t>
  </si>
  <si>
    <t>PS 02-28-01A</t>
  </si>
  <si>
    <t>část A t.ú. Brno-Horní Heršpice - Střelice, definitivní TZZ</t>
  </si>
  <si>
    <t>Typ</t>
  </si>
  <si>
    <t>0</t>
  </si>
  <si>
    <t>Poř. číslo</t>
  </si>
  <si>
    <t>1</t>
  </si>
  <si>
    <t>Kód položky</t>
  </si>
  <si>
    <t>Varianta</t>
  </si>
  <si>
    <t>Název položky</t>
  </si>
  <si>
    <t>4</t>
  </si>
  <si>
    <t>MJ</t>
  </si>
  <si>
    <t>5</t>
  </si>
  <si>
    <t>Množství</t>
  </si>
  <si>
    <t>6</t>
  </si>
  <si>
    <t>Cena</t>
  </si>
  <si>
    <t>Jednotková</t>
  </si>
  <si>
    <t>9</t>
  </si>
  <si>
    <t>Celkem</t>
  </si>
  <si>
    <t>10</t>
  </si>
  <si>
    <t>SD</t>
  </si>
  <si>
    <t>100</t>
  </si>
  <si>
    <t>ZEMNÍ PRÁCE</t>
  </si>
  <si>
    <t>P</t>
  </si>
  <si>
    <t>132938</t>
  </si>
  <si>
    <t/>
  </si>
  <si>
    <t>HLOUBENÍ RÝH DO 2M PAŽ. I NEPAŽ. TŘ.III, ODVOZ DO 20KM</t>
  </si>
  <si>
    <t>M3</t>
  </si>
  <si>
    <t>PP</t>
  </si>
  <si>
    <t>VV</t>
  </si>
  <si>
    <t>Podle polohopisných výkresů</t>
  </si>
  <si>
    <t>TS</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</si>
  <si>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</si>
  <si>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132939</t>
  </si>
  <si>
    <t>PŘÍPLATEK ZA DALŠÍ 1KM DOPRAVY ZEMINY</t>
  </si>
  <si>
    <t>Podle Technické zprávy</t>
  </si>
  <si>
    <t>Položka zahrnuje příplatek k vodorovnému přemístění zeminy za každý další 1km nad 20km</t>
  </si>
  <si>
    <t>133938</t>
  </si>
  <si>
    <t>HLOUBENÍ ŠACHET ZAPAŽ. I NEPAŽ. TŘ.III, ODVOZ DO 20KM</t>
  </si>
  <si>
    <t>133939</t>
  </si>
  <si>
    <t>14113</t>
  </si>
  <si>
    <t>PROTLAČOVÁNÍ OCELOVÉHO POTRUBÍ DN DO 200MM</t>
  </si>
  <si>
    <t>M</t>
  </si>
  <si>
    <t>Zřízení podchod pod kolejí, vozovkou metodou horizontálně řízeného vrtu do fí.chráničky 20cm včetně všech pomocných prací a případného vypracování odborné dokumentace dle příslušných předpisů. Dále obsahuje cenu za pom. mechanismy včetně všech ostatních vedlejších nákladů.</t>
  </si>
  <si>
    <t>17411</t>
  </si>
  <si>
    <t>ZÁSYP JAM A RÝH SE ZHUTNĚNÍM</t>
  </si>
  <si>
    <t>Zřízení nebo rekonstrukce kabelového lože z kopaného písku bez zakrytí. Dodání kopaného písku, přísun písku do rýhy, pokrytí dna rýhy souvislou urovnanou vrstvou písku tl.10cm nad kabelem. Dále obsahuje cenu za pom. mechanismy včetně všech ostatních vedlejších nákladů.</t>
  </si>
  <si>
    <t>7</t>
  </si>
  <si>
    <t>18215</t>
  </si>
  <si>
    <t>ÚPRAVA POVRCHŮ SROVNÁNÍM ÚZEMÍ V TL. DO 0,5M</t>
  </si>
  <si>
    <t>M2</t>
  </si>
  <si>
    <t>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</si>
  <si>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8</t>
  </si>
  <si>
    <t>549530</t>
  </si>
  <si>
    <t>PODBITÍ PRAŽCE</t>
  </si>
  <si>
    <t>KUS</t>
  </si>
  <si>
    <t>Podle Technické zprávy, Polohopisného výkresu a Schema kabelových tras</t>
  </si>
  <si>
    <t>Položka obsahuje: Podbití pražců a úprava štěrkového lože. Dále obsahuje cenu za pom. mechanismy včetně všech ostatních vedlejších nákladů.</t>
  </si>
  <si>
    <t>70</t>
  </si>
  <si>
    <t>ZEMNÍ KABELIZACE</t>
  </si>
  <si>
    <t>701001</t>
  </si>
  <si>
    <t>OZNAČOVACÍ ŠTÍTEK KABELOVÉHO VEDENÍ, SPOJKY NEBO KABELOVÉ SKŘÍNĚ (VČETNĚ OBJÍMKY)</t>
  </si>
  <si>
    <t>Podle schéma kabelů a tabulky kabelů</t>
  </si>
  <si>
    <t>1. Položka obsahuje: 
– pomocné mechanismy 
2. Položka neobsahuje: 
X 
3. Způsob měření: 
Měří se plocha v metrech čtverečných.</t>
  </si>
  <si>
    <t>701005</t>
  </si>
  <si>
    <t>VYHLEDÁVACÍ MARKER ZEMNÍ S MOŽNOSTÍ ZÁPISU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</si>
  <si>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</si>
  <si>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</si>
  <si>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</si>
  <si>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</si>
  <si>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</si>
  <si>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12</t>
  </si>
  <si>
    <t>702222</t>
  </si>
  <si>
    <t>KABELOVÁ CHRÁNIČKA ZEMNÍ UV STABILNÍ DN PŘES 100 DO 200 MM</t>
  </si>
  <si>
    <t>1. Položka obsahuje: 
– přípravu podkladu pro osazení 
2. Položka neobsahuje: 
X 
3. Způsob měření: 
Měří se metr délkový.</t>
  </si>
  <si>
    <t>13</t>
  </si>
  <si>
    <t>702312</t>
  </si>
  <si>
    <t>ZAKRYTÍ KABELŮ VÝSTRAŽNOU FÓLIÍ ŠÍŘKY PŘES 20 DO 40 CM</t>
  </si>
  <si>
    <t>Položka obsahuje: Vyrovnání povrchu kabelové rýhy, rozvinutí a uložení výstražné fólie z PVC do rýhy. Dále obsahuje cenu za pom. mechanismy včetně všech ostatních vedlejších nákladů.</t>
  </si>
  <si>
    <t>14</t>
  </si>
  <si>
    <t>703755</t>
  </si>
  <si>
    <t>PROTIPOŽÁRNÍ UCPÁVKA PROSTUPU KABELOVÉHO PR. DO 200MM, DO EI 90 MIN.</t>
  </si>
  <si>
    <t>Podle dispozice</t>
  </si>
  <si>
    <t>Položka obsahuje: Dodávku a montáž protipožární ucpávky vč. příslušenství a pomocného materiálu, vyhotovéní a dodání atestu. Dále obsahuje cenu za pom. mechanismy včetně všech ostatních vedlejších nákladů.</t>
  </si>
  <si>
    <t>15</t>
  </si>
  <si>
    <t>703763</t>
  </si>
  <si>
    <t>KABELOVÁ UCPÁVKA VODĚ ODOLNÁ PRO VNITŘNÍ PRŮMĚR OTVORU 105 - 185MM</t>
  </si>
  <si>
    <t>Podle polohopisných výkresů a dispozice</t>
  </si>
  <si>
    <t>Položka obsahuje: Příprava betonové směsi s přísadou vodního skla a ucpání otvoru do poloviny tloušťky základové zdi. Ohraničení otvoru asfaltovou hlínou, zalití ohraničeného místa asfaltem. Včetně roztavení asfaltu. Dále obsahuje cenu za pom. mechanismy včetně všech ostatních vedlejších nákladů.</t>
  </si>
  <si>
    <t>74</t>
  </si>
  <si>
    <t>ELEKTROMONTÁŽE</t>
  </si>
  <si>
    <t>16</t>
  </si>
  <si>
    <t>741911</t>
  </si>
  <si>
    <t>UZEMŇOVACÍ VODIČ V ZEMI FEZN DO 120MM2</t>
  </si>
  <si>
    <t>Položka obsahuje: Dodávku, dopravu a montáž kabelové šachty do terénu včetně výkopu, záhozu a pažení jámy pro šachtu v zemině tř.4, úpravy povrchu terénu v okolí šachty. Položka rovněž obsahuje zhotovení podkladní betonové desky pod šachtu z betonu C12/15 - tl.10cm včetně podkladních vrstev a odtokové trubky a dále zásyp šachty betonovou směsí ve výkopu do výšky 70cm. Dále obsahuje cenu za pom. mechanismy včetně všech ostatních vedlejších nákladů.</t>
  </si>
  <si>
    <t>17</t>
  </si>
  <si>
    <t>741C02</t>
  </si>
  <si>
    <t>UZEMŇOVACÍ SVORKA</t>
  </si>
  <si>
    <t>Dodávka, montáž hromosvodu a práce</t>
  </si>
  <si>
    <t>18</t>
  </si>
  <si>
    <t>741C07</t>
  </si>
  <si>
    <t>VYVEDENÍ UZEMŇOVACÍCH VODIČŮ NA POVRCH/KONSTRUKCI</t>
  </si>
  <si>
    <t>19</t>
  </si>
  <si>
    <t>742F13</t>
  </si>
  <si>
    <t>KABEL NN NEBO VODIČ JEDNOŽILOVÝ CU S PLASTOVOU IZOLACÍ OD 25 DO 50 MM2</t>
  </si>
  <si>
    <t>Položka obsahuje: Dodávku a montáž vodiče včetně dovozu, manipulace s ním a uložení kabelu (do země, chráničky, na rošty, pod omítku a pod.). Dále obsahuje cenu za pom. mechanismy včetně všech ostatních vedlejších nákladů.</t>
  </si>
  <si>
    <t>20</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</si>
  <si>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</si>
  <si>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</si>
  <si>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</si>
  <si>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21</t>
  </si>
  <si>
    <t>742L12</t>
  </si>
  <si>
    <t>UKONČENÍ DVOU AŽ PĚTIŽÍLOVÉHO KABELU V ROZVADĚČI NEBO NA PŘÍSTROJI OD 4 DO 16 MM2</t>
  </si>
  <si>
    <t>Položka obsahuje : Dodávku a montáž kab. koncovky/záklopky vč. podružného materiálu, dovozu, odizolování pláště a izolace žil kabelu, montáž kabelové koncovky včetně ukončení žil v rozvaděči, upevnění kabelových ok,  roz. trubice, zakončení stínění a pod..  Dále obsahuje cenu za pom. mechanismy včetně všech ostatních vedlejších nákladů</t>
  </si>
  <si>
    <t>22</t>
  </si>
  <si>
    <t>R741FBN</t>
  </si>
  <si>
    <t>ZEMNÍCÍ JÍMKA PLASTOVÁ S VÝKEM</t>
  </si>
  <si>
    <t>Položka obsahuje: Dodávku a montáž zemnící jímky vč. příslušenství a pomocného materiálu, vyhotovéní a dodání. Dále obsahuje cenu za pom. mechanismy včetně všech ostatních vedlejších nákladů.</t>
  </si>
  <si>
    <t>75</t>
  </si>
  <si>
    <t>MONTÁŽ SDĚLOVACÍ A ZABEZPEČOVACÍ TECHNIKY</t>
  </si>
  <si>
    <t>23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</si>
  <si>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</si>
  <si>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</si>
  <si>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</si>
  <si>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</si>
  <si>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24</t>
  </si>
  <si>
    <t>75A141</t>
  </si>
  <si>
    <t>KABEL METALICKÝ DVOUPLÁŠŤOVÝ PŘES 12 PÁRŮ - DODÁVKA</t>
  </si>
  <si>
    <t>25</t>
  </si>
  <si>
    <t>75A151</t>
  </si>
  <si>
    <t>KABEL METALICKÝ SE STÍNĚNÍM DO 12 PÁRŮ - DODÁVKA</t>
  </si>
  <si>
    <t>26</t>
  </si>
  <si>
    <t>75A161</t>
  </si>
  <si>
    <t>KABEL METALICKÝ SE STÍNĚNÍM PŘES 12 PÁRŮ - DODÁVKA</t>
  </si>
  <si>
    <t>27</t>
  </si>
  <si>
    <t>75A217</t>
  </si>
  <si>
    <t>ZATAŽENÍ A SPOJKOVÁNÍ KABELŮ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</si>
  <si>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</si>
  <si>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28</t>
  </si>
  <si>
    <t>75A227</t>
  </si>
  <si>
    <t>ZATAŽENÍ A SPOJKOVÁNÍ KABELŮ PŘES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</si>
  <si>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</si>
  <si>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29</t>
  </si>
  <si>
    <t>75A237</t>
  </si>
  <si>
    <t>ZATAŽENÍ A SPOJKOVÁNÍ KABELŮ SE STÍNĚNÍM DO 12 PÁRŮ - MONTÁŽ</t>
  </si>
  <si>
    <t>30</t>
  </si>
  <si>
    <t>75A247</t>
  </si>
  <si>
    <t>ZATAŽENÍ A SPOJKOVÁNÍ KABELŮ SE STÍNĚNÍM PŘES 12 PÁRŮ - MONTÁŽ</t>
  </si>
  <si>
    <t>31</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</si>
  <si>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</si>
  <si>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</si>
  <si>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</si>
  <si>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32</t>
  </si>
  <si>
    <t>75A312</t>
  </si>
  <si>
    <t>KABELOVÁ FORMA (UKONČENÍ KABELŮ) PRO KABELY ZABEZPEČOVACÍ PŘES 12 PÁRŮ</t>
  </si>
  <si>
    <t>33</t>
  </si>
  <si>
    <t>75B6A1</t>
  </si>
  <si>
    <t>USMĚRŇOVAČ 24 V/50 A - DODÁVKA</t>
  </si>
  <si>
    <t>Podle Technické zprávy a situačního schema</t>
  </si>
  <si>
    <t>Dodání kompletního usměrňovače podle typu včetně potřebného pomocného materiálu a jeho dopravy na místo určení.Usměrňovače se měří v kusech (ks).Položka obsahuje náklady na pořízení příslušného usměrňovače, na dopravu do místa určení.</t>
  </si>
  <si>
    <t>34</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</si>
  <si>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</si>
  <si>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</si>
  <si>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</si>
  <si>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35</t>
  </si>
  <si>
    <t>75B6K1</t>
  </si>
  <si>
    <t>BEZÚDRŽBOVÁ BATERIE 24 V/100 AH - DODÁVKA</t>
  </si>
  <si>
    <t>36</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</si>
  <si>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</si>
  <si>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</si>
  <si>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</si>
  <si>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37</t>
  </si>
  <si>
    <t>75B711</t>
  </si>
  <si>
    <t>PŘEPĚŤOVÁ OCHRANA PRO PRVEK V KOLEJIŠTI - DODÁVKA</t>
  </si>
  <si>
    <t>Podle SUPB</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</si>
  <si>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</si>
  <si>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38</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</si>
  <si>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</si>
  <si>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</si>
  <si>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</si>
  <si>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39</t>
  </si>
  <si>
    <t>75B951</t>
  </si>
  <si>
    <t>SW PRO ELEKTRONICKÉ PŘEJEZDOVÉ ZABEZPEČOVACÍ ZAŘÍZENÍ NA JEDNOKOLEJNÉ TRATI - DODÁVKA</t>
  </si>
  <si>
    <t>Podle TZ a ZT</t>
  </si>
  <si>
    <t>1. Položka obsahuje: 
 – dodání SW pro elektronické přejezdové zabezpečovací zařízení podle typu určeného položkou 
 – pořízení příslušného programového vybavení 
2. Položka neobsahuje: 
 X 
3. Způsob měření: 
Udává se počet kusů kompletní konstrukce nebo práce.</t>
  </si>
  <si>
    <t>40</t>
  </si>
  <si>
    <t>75B957</t>
  </si>
  <si>
    <t>SW PRO ELEKTRONICKÉ PŘEJEZDOVÉ ZABEZPEČOVACÍ ZAŘÍZENÍ NA JEDNOKOLEJNÉ TRATI - MONTÁŽ</t>
  </si>
  <si>
    <t>1. Položka obsahuje: 
 – tvorba a instalace SW pro elektronické přejezdové zabezpečovací zařízení podle specifikace místa použití 
 – tvorbu a instalaci příslušného programového vybavení 
2. Položka neobsahuje: 
 X 
3. Způsob měření: 
Udává se počet kusů kompletní konstrukce nebo práce.</t>
  </si>
  <si>
    <t>41</t>
  </si>
  <si>
    <t>75B961</t>
  </si>
  <si>
    <t>SW PRO ELEKTRONICKÝ AUTOMATICKÝ BLOK - DODÁVKA</t>
  </si>
  <si>
    <t>Podle TZ</t>
  </si>
  <si>
    <t>1. Položka obsahuje: 
 – dodání SW pro elektronický automatický blok podle typu určeného položkou 
 – pořízení příslušného programového vybavení 
2. Položka neobsahuje: 
 X 
3. Způsob měření: 
Udává se počet kusů kompletní konstrukce nebo práce.</t>
  </si>
  <si>
    <t>42</t>
  </si>
  <si>
    <t>75B967</t>
  </si>
  <si>
    <t>SW PRO ELEKTRONICKÝ AUTOMATICKÝ BLOK - MONTÁŽ</t>
  </si>
  <si>
    <t>1. Položka obsahuje: 
 – tvorba a instalace SW pro elektronický automatický blok podle specifikace místa použití 
 – tvorbu a instalaci příslušného programového vybavení 
2. Položka neobsahuje: 
 X 
3. Způsob měření: 
Udává se počet kusů kompletní konstrukce nebo práce.</t>
  </si>
  <si>
    <t>43</t>
  </si>
  <si>
    <t>75C521</t>
  </si>
  <si>
    <t>STOŽÁROVÉ NÁVĚSTIDLO TŘÍSVĚTLOVÉ - DODÁVKA</t>
  </si>
  <si>
    <t>Podle situačního schéma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</si>
  <si>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</si>
  <si>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44</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</si>
  <si>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</si>
  <si>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</si>
  <si>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</si>
  <si>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45</t>
  </si>
  <si>
    <t>75C541</t>
  </si>
  <si>
    <t>STOŽÁROVÉ NÁVĚSTIDLO TŘÍSVĚTLOVÉ OBOUSMĚRNÉ - DODÁVKA</t>
  </si>
  <si>
    <t>1. Položka obsahuje: 
 – dodávka stožárového návěstidla třísvětlového obousměrného podle jeho typu a potřebného pomocného materiálu a dopravy do staveništního skladu 
 – dodávku stožárového návěstidla třísvětlového obousměrného včetně pomocného materiálu, dopravu do místa určení 
2. Položka neobsahuje: 
 X 
3. Způsob měření: 
Udává se počet kusů kompletní konstrukce nebo práce.</t>
  </si>
  <si>
    <t>46</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</si>
  <si>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</si>
  <si>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</si>
  <si>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</si>
  <si>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47</t>
  </si>
  <si>
    <t>75C631</t>
  </si>
  <si>
    <t>NÁVĚSTIDLO DO TŘÍ SVĚTEL NA LÁVKU, ZASTŘEŠENÍ, KONSTRUKCI - DODÁVKA</t>
  </si>
  <si>
    <t>1. Položka obsahuje: 
 – dodávka návěstidla do tří světel na lávku podle jeho typu a potřebného pomocného materiálu a dopravy do staveništního skladu 
 – dodávku návěstidla  do tří světel na lávku včetně pomocného materiálu, dopravu do místa určení 
2. Položka neobsahuje: 
 X 
3. Způsob měření: 
Udává se počet kusů kompletní konstrukce nebo práce.</t>
  </si>
  <si>
    <t>48</t>
  </si>
  <si>
    <t>75C637</t>
  </si>
  <si>
    <t>NÁVĚSTIDLO DO TŘÍ SVĚTEL NA LÁVKU, ZASTŘEŠENÍ, KONSTRUKCI - MONTÁŽ</t>
  </si>
  <si>
    <t>1. Položka obsahuje: 
 – sestavení návěstidla, označení označovacími štítky 
 – montáž návěstidla  do tří světel na lávku včetně transformátorové skříně na konstrukci návěstní lávky 
 – montáž transformátorů do skříně, zapojení kabelových forem (včetně měření a zapojení po měření) 
 – montáž obdélníkové tabulky, nasměrování 
 – montáž návěstidla od čtyř světel na lávku včetně pomocného materiálu, dopravu do místa určení 
2. Položka neobsahuje: 
 X 
3. Způsob měření: 
Udává se počet kusů kompletní konstrukce nebo práce.</t>
  </si>
  <si>
    <t>49</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</si>
  <si>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</si>
  <si>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</si>
  <si>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</si>
  <si>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50</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</si>
  <si>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</si>
  <si>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</si>
  <si>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</si>
  <si>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51</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</si>
  <si>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</si>
  <si>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</si>
  <si>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</si>
  <si>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52</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</si>
  <si>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</si>
  <si>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</si>
  <si>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</si>
  <si>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53</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</si>
  <si>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</si>
  <si>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</si>
  <si>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</si>
  <si>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54</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</si>
  <si>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</si>
  <si>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</si>
  <si>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</si>
  <si>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55</t>
  </si>
  <si>
    <t>75C911</t>
  </si>
  <si>
    <t>SNÍMAČ POČÍTAČE NÁPRAV - DODÁVKA</t>
  </si>
  <si>
    <t>Kompletní dodávka venkovní výstroje počítacího bodu , potřebného pomocného materiálu a  dopravy do staveništního skladu.Zařízení  se měří v kusech (ks).Položka obsahuje všechny náklady na dodávku zařízení do kolejiště včetně skříně podle určení   a pomocného materiálu, náklady na dopravu do staveništního skladu.</t>
  </si>
  <si>
    <t>56</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</si>
  <si>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</si>
  <si>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</si>
  <si>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</si>
  <si>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57</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</si>
  <si>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</si>
  <si>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</si>
  <si>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</si>
  <si>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58</t>
  </si>
  <si>
    <t>75C927</t>
  </si>
  <si>
    <t>SKŘÍŇ S POČÍTAČI NÁPRAV 24 BODŮ/14 ÚSEKŮ - MONTÁŽ</t>
  </si>
  <si>
    <t>1. Položka obsahuje: 
– montáž skříně s počítači náprav 24 bodů/ 14 úseků, zapojení,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</si>
  <si>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59</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</si>
  <si>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</si>
  <si>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</si>
  <si>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</si>
  <si>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60</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</si>
  <si>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</si>
  <si>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</si>
  <si>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</si>
  <si>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61</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</si>
  <si>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</si>
  <si>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</si>
  <si>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</si>
  <si>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62</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</si>
  <si>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</si>
  <si>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</si>
  <si>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</si>
  <si>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63</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</si>
  <si>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</si>
  <si>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</si>
  <si>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</si>
  <si>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64</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</si>
  <si>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</si>
  <si>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</si>
  <si>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2. Položka neobsahuje: 
 X 
3. Způsob měření: 
Udává se počet kusů kompletní konstrukce nebo práce.</t>
  </si>
  <si>
    <t>65</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</si>
  <si>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</si>
  <si>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</si>
  <si>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 
SFDI</t>
  </si>
  <si>
    <t>66</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</si>
  <si>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</si>
  <si>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</si>
  <si>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</si>
  <si>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67</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</si>
  <si>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</si>
  <si>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</si>
  <si>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</si>
  <si>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68</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</si>
  <si>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</si>
  <si>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</si>
  <si>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</si>
  <si>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69</t>
  </si>
  <si>
    <t>75D221</t>
  </si>
  <si>
    <t>VÝSTRAŽNÍK BEZ ZÁVORY, 1 SKŘÍŇ - DODÁVKA</t>
  </si>
  <si>
    <t>1. Položka obsahuje: 
 – dodávka výstražníku bez závory 1 skříň podle jeho typu a potřebného pomocného materiálu a dopravy do staveništního skladu 
 – dodávku výstražníku bez závory 1 skříň včetně pomocného materiálu, dopravu do místa určení 
2. Položka neobsahuje: 
 X 
3. Způsob měření: 
Udává se počet kusů kompletní konstrukce nebo práce.</t>
  </si>
  <si>
    <t>75D227</t>
  </si>
  <si>
    <t>VÝSTRAŽNÍK BEZ ZÁVORY, 1 SKŘÍŇ - MONTÁŽ</t>
  </si>
  <si>
    <t>1. Položka obsahuje: 
 – výkop jámy pro BETONOVÝ základ výstražníku 
 – usazení betonového základu, montáž výstražníku bez závory 1 skříň, zapojení kabelových forem (včetně měření a zapojení po měření) 
 – montáž výstražníku bez závory 1 skříň se všemi pomocnými a doplňujícími pracemi a součástmi, případné použití mechanizmů, včetně dopravy ze skladu k místu montáže 
2. Položka neobsahuje: 
 X 
3. Způsob měření: 
Udává se počet kusů kompletní konstrukce nebo práce.</t>
  </si>
  <si>
    <t>71</t>
  </si>
  <si>
    <t>75D241</t>
  </si>
  <si>
    <t>VÝSTRAŽNÍK BEZ ZÁVORY, 2 SKŘÍNĚ - DODÁVKA</t>
  </si>
  <si>
    <t>1. Položka obsahuje: 
 – dodávka výstražníku bez závory 2 skříně podle jeho typu a potřebného pomocného materiálu a dopravy do staveništního skladu 
 – dodávku výstražníku bez závory 2 skříně včetně pomocného materiálu, dopravu do místa určení 
2. Položka neobsahuje: 
 X 
3. Způsob měření: 
Udává se počet kusů kompletní konstrukce nebo práce.</t>
  </si>
  <si>
    <t>72</t>
  </si>
  <si>
    <t>75D247</t>
  </si>
  <si>
    <t>VÝSTRAŽNÍK BEZ ZÁVORY, 2 SKŘÍNĚ - MONTÁŽ</t>
  </si>
  <si>
    <t>1. Položka obsahuje: 
 – výkop jámy pro betonový základ výstražníku 
 – usazení betonového základu, montáž výstražníku bez závory 2 skříně, zapojení kabelových forem (včetně měření a zapojení po měření) 
 – montáž výstražníku bez závory 2 skříně se všemi pomocnými a doplňujícími pracemi a součástmi, případné použití mechanizmů, včetně dopravy ze skladu k místu montáže 
2. Položka neobsahuje: 
 X 
3. Způsob měření: 
Udává se počet kusů kompletní konstrukce nebo práce.</t>
  </si>
  <si>
    <t>73</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</si>
  <si>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</si>
  <si>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</si>
  <si>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</si>
  <si>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</si>
  <si>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</si>
  <si>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</si>
  <si>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75E117</t>
  </si>
  <si>
    <t>DOZOR PRACOVNÍKŮ PROVOZOVATELE PŘI PRÁCI NA ŽIVÉM ZAŘÍZENÍ</t>
  </si>
  <si>
    <t>HOD</t>
  </si>
  <si>
    <t>Podle Tech.zprávy</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</si>
  <si>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</si>
  <si>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76</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</si>
  <si>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</si>
  <si>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</si>
  <si>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</si>
  <si>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77</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</si>
  <si>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</si>
  <si>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</si>
  <si>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</si>
  <si>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78</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</si>
  <si>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</si>
  <si>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</si>
  <si>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</si>
  <si>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79</t>
  </si>
  <si>
    <t>75E1C7</t>
  </si>
  <si>
    <t>PROTOKOL UTZ</t>
  </si>
  <si>
    <t>1. Položka obsahuje: 
 – protokol autorizovanou osobou podle požadavku ČSN, včetně hodnocení 
2. Položka neobsahuje: 
 X 
3. Způsob měření: 
Udává se počet kusů kompletní konstrukce nebo práce.</t>
  </si>
  <si>
    <t>80</t>
  </si>
  <si>
    <t>R75B221</t>
  </si>
  <si>
    <t>MĚŘÍCÍ DIAGNOSTIKA PZS - DODÁVKA</t>
  </si>
  <si>
    <t>Položka zahrnuje dodávku diagnostického zařízení pro stahování údajů z PZS a převedení na přenos do diagnostického pracoviště</t>
  </si>
  <si>
    <t>81</t>
  </si>
  <si>
    <t>R75B227</t>
  </si>
  <si>
    <t>MĚŘÍCÍ DIAGNOSTIKA PZS - MONTÁŽ</t>
  </si>
  <si>
    <t>Položka zahnuje montáž diagnostického zařízení v PZS</t>
  </si>
  <si>
    <t>82</t>
  </si>
  <si>
    <t>R8177601</t>
  </si>
  <si>
    <t>PLOŠINA K VÝSTRAŽNÍKU</t>
  </si>
  <si>
    <t>1. Položka obsahuje: 
 – určení místa umístění, montáž a dodávku objektu venkovního dle typu dané položkou (Úhelníky rovnoramenný L ,Tyče průřezu U, ocelové prvky, pororošt, pozinkové ocelové profily a další součastky) 
 – montáž  a dodávku  plošiny se všemi pomocnými a doplňujícími pracemi a součástmi, případné použití mechanizmů, včetně dopravy ze skladu k místu montáže 
2. Položka neobsahuje: 
 X 
3. Způsob měření: 
Udává se počet kusů kompletní konstrukce nebo práce.</t>
  </si>
  <si>
    <t>990</t>
  </si>
  <si>
    <t>ODPADOVÉ HOSPODÁŘSTVÍ</t>
  </si>
  <si>
    <t>83</t>
  </si>
  <si>
    <t>170101-O</t>
  </si>
  <si>
    <t>Beton z demolic</t>
  </si>
  <si>
    <t>T</t>
  </si>
  <si>
    <t>Položka obsahuje cenu za uložení materiálu na skládku</t>
  </si>
  <si>
    <t>84</t>
  </si>
  <si>
    <t>170504</t>
  </si>
  <si>
    <t>Výkopová zemina</t>
  </si>
  <si>
    <t>14173</t>
  </si>
  <si>
    <t>PROTLAČOVÁNÍ POTRUBÍ Z PLAST HMOT DN DO 200MM</t>
  </si>
  <si>
    <t>položka zahrnuje dodávku protlačovaného potrubí a veškeré pomocné práce (startovací zařízení, startovací a cílová jáma, opěrné a vodící bloky a pod.)</t>
  </si>
  <si>
    <t>oprava č.1 ze dne 19.11.2019</t>
  </si>
  <si>
    <t>Elektrizace trati vč. PEÚ Brno - Zastávka u Brna 1.etapa - po připomínkách</t>
  </si>
  <si>
    <t>PS 02-28-01A_a</t>
  </si>
  <si>
    <t>HLOUBENÍ RÝH DO 2M PAŽ. I NEPAŽ. TŘ.I, ODVOZ DO 20KM</t>
  </si>
  <si>
    <t>HLOUBENÍ ŠACHET ZAPAŽ. I NEPAŽ. TŘ.I, ODVOZ DO 20KM</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</si>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</sst>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6" x14ac:knownFonts="1">
    <font>
      <sz val="10"/>
      <name val="Arial"/>
    </font>
    <font>
      <sz val="10"/>
      <name val="Arial"/>
      <family val="2"/>
      <charset val="238"/>
    </font>
    <font>
      <b/>
      <sz val="16"/>
      <color indexed="8"/>
      <name val="Arial"/>
      <family val="2"/>
      <charset val="238"/>
    </font>
    <font>
      <b/>
      <sz val="10"/>
      <name val="Arial"/>
      <family val="2"/>
      <charset val="238"/>
    </font>
    <font>
      <sz val="10"/>
      <color indexed="9"/>
      <name val="Arial"/>
      <family val="2"/>
      <charset val="238"/>
    </font>
    <font>
      <b/>
      <sz val="11"/>
      <name val="Arial"/>
      <family val="2"/>
      <charset val="238"/>
    </font>
    <font>
      <i/>
      <sz val="10"/>
      <name val="Arial"/>
      <family val="2"/>
      <charset val="238"/>
    </font>
    <font>
      <strike/>
      <sz val="10"/>
      <name val="Arial"/>
      <family val="2"/>
      <charset val="238"/>
    </font>
    <font>
      <i/>
      <strike/>
      <sz val="10"/>
      <name val="Arial"/>
      <family val="2"/>
      <charset val="238"/>
    </font>
    <font>
      <sz val="10"/>
      <name val="Arial CE"/>
      <family val="2"/>
      <charset val="238"/>
    </font>
    <font>
      <sz val="10"/>
      <color rgb="FFFF0000"/>
      <name val="Arial"/>
      <family val="2"/>
      <charset val="238"/>
    </font>
    <font>
      <sz val="10"/>
      <color rgb="FFFF0000"/>
      <name val="Arial CE"/>
      <family val="2"/>
      <charset val="238"/>
    </font>
    <font>
      <sz val="9"/>
      <color rgb="FFFF0000"/>
      <name val="Arial CE"/>
      <family val="2"/>
      <charset val="238"/>
    </font>
    <font>
      <i/>
      <sz val="10"/>
      <color rgb="FFFF0000"/>
      <name val="Arial"/>
      <family val="2"/>
      <charset val="238"/>
    </font>
    <font>
      <sz val="9"/>
      <color rgb="FFFF0000"/>
      <name val="Arial"/>
      <family val="2"/>
    </font>
    <font>
      <sz val="9"/>
      <color rgb="FFFF0000"/>
      <name val="Arial"/>
      <family val="2"/>
      <charset val="1"/>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FFFF00"/>
        <bgColor indexed="64"/>
      </patternFill>
    </fill>
  </fills>
  <borders count="8">
    <border>
      <left/>
      <right/>
      <top/>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9" fillId="0" borderId="0"/>
  </cellStyleXfs>
  <cellXfs count="77">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0" fillId="2" borderId="1" xfId="0" applyFill="1" applyBorder="1">
      <alignment vertical="center"/>
    </xf>
    <xf numFmtId="0" fontId="0" fillId="2" borderId="2" xfId="0" applyFill="1" applyBorder="1">
      <alignment vertical="center"/>
    </xf>
    <xf numFmtId="0" fontId="0" fillId="2" borderId="3" xfId="0" applyFill="1" applyBorder="1">
      <alignment vertical="center"/>
    </xf>
    <xf numFmtId="0" fontId="5" fillId="2" borderId="0" xfId="0" applyFont="1" applyFill="1">
      <alignment vertical="center"/>
    </xf>
    <xf numFmtId="0" fontId="5" fillId="2" borderId="0" xfId="0" applyFont="1" applyFill="1" applyAlignment="1">
      <alignment horizontal="left" vertical="center"/>
    </xf>
    <xf numFmtId="0" fontId="4" fillId="3" borderId="4" xfId="0" applyFont="1" applyFill="1" applyBorder="1" applyAlignment="1">
      <alignment horizontal="center" vertical="center" wrapText="1"/>
    </xf>
    <xf numFmtId="0" fontId="5" fillId="2" borderId="1" xfId="0" applyFont="1" applyFill="1" applyBorder="1">
      <alignment vertical="center"/>
    </xf>
    <xf numFmtId="0" fontId="5" fillId="2" borderId="1" xfId="0" applyFont="1" applyFill="1" applyBorder="1" applyAlignment="1">
      <alignment horizontal="left" vertical="center"/>
    </xf>
    <xf numFmtId="0" fontId="0" fillId="0" borderId="4" xfId="0" applyBorder="1">
      <alignment vertical="center"/>
    </xf>
    <xf numFmtId="0" fontId="0" fillId="2" borderId="5" xfId="0" applyFill="1" applyBorder="1">
      <alignment vertical="center"/>
    </xf>
    <xf numFmtId="0" fontId="3" fillId="2" borderId="5" xfId="0" applyFont="1" applyFill="1" applyBorder="1" applyAlignment="1">
      <alignment horizontal="right" vertical="center"/>
    </xf>
    <xf numFmtId="0" fontId="3" fillId="2" borderId="5" xfId="0" applyFont="1" applyFill="1" applyBorder="1" applyAlignment="1">
      <alignment vertical="center" wrapText="1"/>
    </xf>
    <xf numFmtId="4" fontId="3" fillId="2" borderId="5" xfId="0" applyNumberFormat="1" applyFont="1" applyFill="1" applyBorder="1" applyAlignment="1">
      <alignment horizontal="center" vertical="center"/>
    </xf>
    <xf numFmtId="0" fontId="0" fillId="0" borderId="4" xfId="0" applyBorder="1" applyAlignment="1">
      <alignment horizontal="right" vertical="center"/>
    </xf>
    <xf numFmtId="0" fontId="0" fillId="0" borderId="4" xfId="0" applyBorder="1" applyAlignment="1">
      <alignment vertical="center" wrapText="1"/>
    </xf>
    <xf numFmtId="0" fontId="0" fillId="0" borderId="4" xfId="0" applyBorder="1" applyAlignment="1">
      <alignment horizontal="center" vertical="center"/>
    </xf>
    <xf numFmtId="164" fontId="0" fillId="0" borderId="4" xfId="0" applyNumberFormat="1" applyBorder="1" applyAlignment="1">
      <alignment horizontal="center" vertical="center"/>
    </xf>
    <xf numFmtId="4" fontId="0" fillId="0" borderId="4" xfId="0" applyNumberFormat="1" applyBorder="1" applyAlignment="1">
      <alignment horizontal="center" vertical="center"/>
    </xf>
    <xf numFmtId="0" fontId="0" fillId="0" borderId="3" xfId="0" applyBorder="1" applyAlignment="1">
      <alignment vertical="top"/>
    </xf>
    <xf numFmtId="0" fontId="0" fillId="0" borderId="4" xfId="0" applyBorder="1" applyAlignment="1">
      <alignment horizontal="left" vertical="center" wrapText="1"/>
    </xf>
    <xf numFmtId="0" fontId="0" fillId="0" borderId="0" xfId="0" applyAlignment="1">
      <alignment vertical="top"/>
    </xf>
    <xf numFmtId="0" fontId="6" fillId="0" borderId="4" xfId="0" applyFont="1" applyBorder="1" applyAlignment="1">
      <alignment horizontal="left" vertical="center" wrapText="1"/>
    </xf>
    <xf numFmtId="0" fontId="3" fillId="2" borderId="1" xfId="0" applyFont="1" applyFill="1" applyBorder="1" applyAlignment="1">
      <alignment horizontal="right" vertical="center"/>
    </xf>
    <xf numFmtId="4" fontId="3" fillId="2" borderId="1" xfId="0" applyNumberFormat="1" applyFont="1" applyFill="1" applyBorder="1" applyAlignment="1">
      <alignment horizontal="center" vertical="center"/>
    </xf>
    <xf numFmtId="4" fontId="0" fillId="2" borderId="4" xfId="0" applyNumberFormat="1" applyFill="1" applyBorder="1" applyAlignment="1">
      <alignment horizontal="center" vertical="center"/>
    </xf>
    <xf numFmtId="0" fontId="7" fillId="4" borderId="4" xfId="0" applyFont="1" applyFill="1" applyBorder="1" applyAlignment="1">
      <alignment horizontal="right" vertical="center"/>
    </xf>
    <xf numFmtId="0" fontId="7" fillId="4" borderId="4" xfId="0" applyFont="1" applyFill="1" applyBorder="1">
      <alignment vertical="center"/>
    </xf>
    <xf numFmtId="0" fontId="7" fillId="4" borderId="4" xfId="0" applyFont="1" applyFill="1" applyBorder="1" applyAlignment="1">
      <alignment vertical="center" wrapText="1"/>
    </xf>
    <xf numFmtId="0" fontId="7" fillId="4" borderId="4" xfId="0" applyFont="1" applyFill="1" applyBorder="1" applyAlignment="1">
      <alignment horizontal="center" vertical="center"/>
    </xf>
    <xf numFmtId="164" fontId="7" fillId="4" borderId="4" xfId="0" applyNumberFormat="1" applyFont="1" applyFill="1" applyBorder="1" applyAlignment="1">
      <alignment horizontal="center" vertical="center"/>
    </xf>
    <xf numFmtId="4" fontId="7" fillId="4" borderId="4" xfId="0" applyNumberFormat="1" applyFont="1" applyFill="1" applyBorder="1" applyAlignment="1">
      <alignment horizontal="center" vertical="center"/>
    </xf>
    <xf numFmtId="0" fontId="7" fillId="4" borderId="0" xfId="0" applyFont="1" applyFill="1">
      <alignment vertical="center"/>
    </xf>
    <xf numFmtId="0" fontId="7" fillId="4" borderId="4" xfId="0" applyFont="1" applyFill="1" applyBorder="1" applyAlignment="1">
      <alignment horizontal="left" vertical="center" wrapText="1"/>
    </xf>
    <xf numFmtId="0" fontId="8" fillId="4" borderId="4" xfId="0" applyFont="1" applyFill="1" applyBorder="1" applyAlignment="1">
      <alignment horizontal="left" vertical="center" wrapText="1"/>
    </xf>
    <xf numFmtId="0" fontId="10" fillId="0" borderId="4" xfId="0" applyFont="1" applyBorder="1" applyAlignment="1">
      <alignment horizontal="right" vertical="center"/>
    </xf>
    <xf numFmtId="49" fontId="11" fillId="0" borderId="4" xfId="0" applyNumberFormat="1" applyFont="1" applyFill="1" applyBorder="1" applyAlignment="1" applyProtection="1">
      <alignment horizontal="left"/>
    </xf>
    <xf numFmtId="0" fontId="12" fillId="0" borderId="0" xfId="1" applyFont="1" applyBorder="1"/>
    <xf numFmtId="0" fontId="10" fillId="0" borderId="4" xfId="0" applyFont="1" applyBorder="1" applyAlignment="1">
      <alignment horizontal="center" vertical="center"/>
    </xf>
    <xf numFmtId="164" fontId="10" fillId="0" borderId="4" xfId="0" applyNumberFormat="1" applyFont="1" applyBorder="1" applyAlignment="1">
      <alignment horizontal="center" vertical="center"/>
    </xf>
    <xf numFmtId="4" fontId="10" fillId="0" borderId="4" xfId="0" applyNumberFormat="1" applyFont="1" applyBorder="1" applyAlignment="1">
      <alignment horizontal="center" vertical="center"/>
    </xf>
    <xf numFmtId="0" fontId="13" fillId="0" borderId="4" xfId="0" applyFont="1" applyBorder="1" applyAlignment="1">
      <alignment horizontal="left" vertical="center" wrapText="1"/>
    </xf>
    <xf numFmtId="0" fontId="14" fillId="0" borderId="4" xfId="0" quotePrefix="1" applyNumberFormat="1" applyFont="1" applyBorder="1" applyAlignment="1" applyProtection="1">
      <alignment wrapText="1"/>
    </xf>
    <xf numFmtId="0" fontId="10" fillId="2" borderId="1" xfId="0" applyFont="1" applyFill="1" applyBorder="1">
      <alignment vertical="center"/>
    </xf>
    <xf numFmtId="0" fontId="10" fillId="2" borderId="4" xfId="0" applyFont="1" applyFill="1" applyBorder="1" applyAlignment="1">
      <alignment horizontal="center" vertical="center"/>
    </xf>
    <xf numFmtId="0" fontId="10" fillId="0" borderId="4" xfId="0" applyFont="1" applyFill="1" applyBorder="1" applyAlignment="1">
      <alignment horizontal="right" vertical="center"/>
    </xf>
    <xf numFmtId="0" fontId="10" fillId="0" borderId="4" xfId="0" applyFont="1" applyFill="1" applyBorder="1">
      <alignment vertical="center"/>
    </xf>
    <xf numFmtId="0" fontId="10" fillId="0" borderId="4" xfId="0" applyFont="1" applyFill="1" applyBorder="1" applyAlignment="1">
      <alignment vertical="center" wrapText="1"/>
    </xf>
    <xf numFmtId="0" fontId="10" fillId="0" borderId="4" xfId="0" applyFont="1" applyFill="1" applyBorder="1" applyAlignment="1">
      <alignment horizontal="center" vertical="center"/>
    </xf>
    <xf numFmtId="164" fontId="10" fillId="0" borderId="4" xfId="0" applyNumberFormat="1" applyFont="1" applyFill="1" applyBorder="1" applyAlignment="1">
      <alignment horizontal="center" vertical="center"/>
    </xf>
    <xf numFmtId="4" fontId="10" fillId="0" borderId="4" xfId="0" applyNumberFormat="1" applyFont="1" applyFill="1" applyBorder="1" applyAlignment="1">
      <alignment horizontal="center" vertical="center"/>
    </xf>
    <xf numFmtId="0" fontId="10" fillId="0" borderId="0" xfId="0" applyFont="1" applyFill="1">
      <alignment vertical="center"/>
    </xf>
    <xf numFmtId="0" fontId="10" fillId="0" borderId="4"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 fillId="0" borderId="4" xfId="0" applyFont="1" applyFill="1" applyBorder="1" applyAlignment="1">
      <alignment horizontal="right" vertical="center"/>
    </xf>
    <xf numFmtId="0" fontId="1" fillId="0" borderId="4" xfId="0" applyFont="1" applyFill="1" applyBorder="1">
      <alignment vertical="center"/>
    </xf>
    <xf numFmtId="0" fontId="1" fillId="0" borderId="4" xfId="0" applyFont="1" applyFill="1" applyBorder="1" applyAlignment="1">
      <alignment vertical="center" wrapText="1"/>
    </xf>
    <xf numFmtId="0" fontId="1" fillId="0" borderId="4" xfId="0" applyFont="1" applyFill="1" applyBorder="1" applyAlignment="1">
      <alignment horizontal="center" vertical="center"/>
    </xf>
    <xf numFmtId="4" fontId="1" fillId="0" borderId="4" xfId="0" applyNumberFormat="1" applyFont="1" applyFill="1" applyBorder="1" applyAlignment="1">
      <alignment horizontal="center" vertical="center"/>
    </xf>
    <xf numFmtId="0" fontId="1" fillId="0" borderId="0" xfId="0" applyFont="1" applyFill="1">
      <alignment vertical="center"/>
    </xf>
    <xf numFmtId="0" fontId="1" fillId="0" borderId="4" xfId="0" applyFont="1" applyFill="1" applyBorder="1" applyAlignment="1">
      <alignment horizontal="left" vertical="center" wrapText="1"/>
    </xf>
    <xf numFmtId="0" fontId="6" fillId="0" borderId="4" xfId="0" applyFont="1" applyFill="1" applyBorder="1" applyAlignment="1">
      <alignment horizontal="left" vertical="center" wrapText="1"/>
    </xf>
    <xf numFmtId="164" fontId="1" fillId="0" borderId="4" xfId="0" applyNumberFormat="1" applyFont="1" applyFill="1" applyBorder="1" applyAlignment="1">
      <alignment horizontal="center" vertical="center"/>
    </xf>
    <xf numFmtId="49" fontId="10" fillId="0" borderId="4" xfId="0" applyNumberFormat="1" applyFont="1" applyBorder="1" applyAlignment="1">
      <alignment horizontal="right" vertical="center"/>
    </xf>
    <xf numFmtId="0" fontId="10" fillId="0" borderId="6" xfId="0" applyFont="1" applyBorder="1">
      <alignment vertical="center"/>
    </xf>
    <xf numFmtId="0" fontId="10" fillId="0" borderId="4" xfId="0" applyFont="1" applyBorder="1" applyAlignment="1">
      <alignment vertical="center" wrapText="1"/>
    </xf>
    <xf numFmtId="0" fontId="10" fillId="0" borderId="7" xfId="0" applyFont="1" applyBorder="1" applyAlignment="1">
      <alignment horizontal="center" vertical="center"/>
    </xf>
    <xf numFmtId="0" fontId="10" fillId="0" borderId="0" xfId="0" applyFont="1">
      <alignment vertical="center"/>
    </xf>
    <xf numFmtId="0" fontId="10" fillId="0" borderId="4" xfId="0" applyFont="1" applyBorder="1" applyAlignment="1">
      <alignment horizontal="left" vertical="center" wrapText="1"/>
    </xf>
    <xf numFmtId="0" fontId="15" fillId="0" borderId="4" xfId="0" applyFont="1" applyBorder="1" applyAlignment="1" applyProtection="1">
      <alignment wrapText="1"/>
    </xf>
    <xf numFmtId="0" fontId="4" fillId="3" borderId="4" xfId="0" applyFont="1" applyFill="1" applyBorder="1" applyAlignment="1">
      <alignment horizontal="center" vertical="center" wrapText="1"/>
    </xf>
    <xf numFmtId="0" fontId="5" fillId="2" borderId="0" xfId="0" applyFont="1" applyFill="1" applyAlignment="1">
      <alignment horizontal="right" vertical="center"/>
    </xf>
    <xf numFmtId="0" fontId="0" fillId="2" borderId="0" xfId="0" applyFill="1">
      <alignment vertical="center"/>
    </xf>
    <xf numFmtId="0" fontId="5" fillId="2" borderId="1" xfId="0" applyFont="1" applyFill="1" applyBorder="1" applyAlignment="1">
      <alignment horizontal="right" vertical="center"/>
    </xf>
    <xf numFmtId="0" fontId="0" fillId="2" borderId="1" xfId="0" applyFill="1" applyBorder="1">
      <alignment vertical="center"/>
    </xf>
  </cellXfs>
  <cellStyles count="2">
    <cellStyle name="Normální" xfId="0" builtinId="0"/>
    <cellStyle name="normální_POL.XLS"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05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5"/>
  <sheetViews>
    <sheetView tabSelected="1" topLeftCell="B1" zoomScaleNormal="100" workbookViewId="0">
      <pane ySplit="8" topLeftCell="A336" activePane="bottomLeft" state="frozen"/>
      <selection pane="bottomLeft" activeCell="H3" sqref="H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v>
      </c>
      <c r="B1" s="1"/>
      <c r="C1" s="1"/>
      <c r="D1" s="1"/>
      <c r="E1" s="1" t="s">
        <v>0</v>
      </c>
      <c r="F1" s="1"/>
      <c r="G1" s="1"/>
      <c r="H1" s="1"/>
      <c r="I1" s="1"/>
      <c r="P1" t="s">
        <v>15</v>
      </c>
    </row>
    <row r="2" spans="1:18" ht="24.95" customHeight="1" x14ac:dyDescent="0.2">
      <c r="B2" s="1"/>
      <c r="C2" s="1"/>
      <c r="D2" s="1"/>
      <c r="E2" s="2" t="s">
        <v>3</v>
      </c>
      <c r="F2" s="1"/>
      <c r="G2" s="1"/>
      <c r="H2" s="45" t="s">
        <v>387</v>
      </c>
      <c r="I2" s="3"/>
      <c r="O2">
        <f>0+O9+O54+O83+O112+O357</f>
        <v>0</v>
      </c>
      <c r="P2" t="s">
        <v>15</v>
      </c>
    </row>
    <row r="3" spans="1:18" ht="15" customHeight="1" x14ac:dyDescent="0.2">
      <c r="A3" t="s">
        <v>2</v>
      </c>
      <c r="B3" s="6" t="s">
        <v>4</v>
      </c>
      <c r="C3" s="73" t="s">
        <v>5</v>
      </c>
      <c r="D3" s="74"/>
      <c r="E3" s="7" t="s">
        <v>388</v>
      </c>
      <c r="F3" s="1"/>
      <c r="G3" s="4"/>
      <c r="H3" s="46" t="s">
        <v>389</v>
      </c>
      <c r="I3" s="27">
        <f>0+I9+I54+I83+I112+I357</f>
        <v>0</v>
      </c>
      <c r="O3" t="s">
        <v>12</v>
      </c>
      <c r="P3" t="s">
        <v>16</v>
      </c>
    </row>
    <row r="4" spans="1:18" ht="15" customHeight="1" x14ac:dyDescent="0.2">
      <c r="A4" t="s">
        <v>6</v>
      </c>
      <c r="B4" s="6" t="s">
        <v>7</v>
      </c>
      <c r="C4" s="73" t="s">
        <v>8</v>
      </c>
      <c r="D4" s="74"/>
      <c r="E4" s="7" t="s">
        <v>9</v>
      </c>
      <c r="F4" s="1"/>
      <c r="G4" s="1"/>
      <c r="H4" s="5"/>
      <c r="I4" s="5"/>
      <c r="O4" t="s">
        <v>13</v>
      </c>
      <c r="P4" t="s">
        <v>16</v>
      </c>
    </row>
    <row r="5" spans="1:18" ht="12.75" customHeight="1" x14ac:dyDescent="0.2">
      <c r="A5" t="s">
        <v>10</v>
      </c>
      <c r="B5" s="9" t="s">
        <v>11</v>
      </c>
      <c r="C5" s="75" t="s">
        <v>17</v>
      </c>
      <c r="D5" s="76"/>
      <c r="E5" s="10" t="s">
        <v>18</v>
      </c>
      <c r="F5" s="3"/>
      <c r="G5" s="3"/>
      <c r="H5" s="3"/>
      <c r="I5" s="3"/>
      <c r="O5" t="s">
        <v>14</v>
      </c>
      <c r="P5" t="s">
        <v>16</v>
      </c>
    </row>
    <row r="6" spans="1:18" ht="12.75" customHeight="1" x14ac:dyDescent="0.2">
      <c r="A6" s="72" t="s">
        <v>19</v>
      </c>
      <c r="B6" s="72" t="s">
        <v>21</v>
      </c>
      <c r="C6" s="72" t="s">
        <v>23</v>
      </c>
      <c r="D6" s="72" t="s">
        <v>24</v>
      </c>
      <c r="E6" s="72" t="s">
        <v>25</v>
      </c>
      <c r="F6" s="72" t="s">
        <v>27</v>
      </c>
      <c r="G6" s="72" t="s">
        <v>29</v>
      </c>
      <c r="H6" s="72" t="s">
        <v>31</v>
      </c>
      <c r="I6" s="72"/>
    </row>
    <row r="7" spans="1:18" ht="12.75" customHeight="1" x14ac:dyDescent="0.2">
      <c r="A7" s="72"/>
      <c r="B7" s="72"/>
      <c r="C7" s="72"/>
      <c r="D7" s="72"/>
      <c r="E7" s="72"/>
      <c r="F7" s="72"/>
      <c r="G7" s="72"/>
      <c r="H7" s="8" t="s">
        <v>32</v>
      </c>
      <c r="I7" s="8" t="s">
        <v>34</v>
      </c>
    </row>
    <row r="8" spans="1:18" ht="12.75" customHeight="1" x14ac:dyDescent="0.2">
      <c r="A8" s="8" t="s">
        <v>20</v>
      </c>
      <c r="B8" s="8" t="s">
        <v>22</v>
      </c>
      <c r="C8" s="8" t="s">
        <v>16</v>
      </c>
      <c r="D8" s="8" t="s">
        <v>15</v>
      </c>
      <c r="E8" s="8" t="s">
        <v>26</v>
      </c>
      <c r="F8" s="8" t="s">
        <v>28</v>
      </c>
      <c r="G8" s="8" t="s">
        <v>30</v>
      </c>
      <c r="H8" s="8" t="s">
        <v>33</v>
      </c>
      <c r="I8" s="8" t="s">
        <v>35</v>
      </c>
    </row>
    <row r="9" spans="1:18" ht="12.75" customHeight="1" x14ac:dyDescent="0.2">
      <c r="A9" s="12" t="s">
        <v>36</v>
      </c>
      <c r="B9" s="12"/>
      <c r="C9" s="13" t="s">
        <v>37</v>
      </c>
      <c r="D9" s="12"/>
      <c r="E9" s="14" t="s">
        <v>38</v>
      </c>
      <c r="F9" s="12"/>
      <c r="G9" s="12"/>
      <c r="H9" s="12"/>
      <c r="I9" s="15">
        <f>0+Q9</f>
        <v>0</v>
      </c>
      <c r="O9">
        <f>0+R9</f>
        <v>0</v>
      </c>
      <c r="Q9">
        <f>0+I10+I18+I22+I30+I38+I42+I46+I50</f>
        <v>0</v>
      </c>
      <c r="R9">
        <f>0+O10+O18+O22+O30+O38+O42+O46+O50</f>
        <v>0</v>
      </c>
    </row>
    <row r="10" spans="1:18" x14ac:dyDescent="0.2">
      <c r="A10" s="11" t="s">
        <v>39</v>
      </c>
      <c r="B10" s="28" t="s">
        <v>22</v>
      </c>
      <c r="C10" s="28" t="s">
        <v>40</v>
      </c>
      <c r="D10" s="29" t="s">
        <v>41</v>
      </c>
      <c r="E10" s="30" t="s">
        <v>42</v>
      </c>
      <c r="F10" s="31" t="s">
        <v>43</v>
      </c>
      <c r="G10" s="32">
        <v>97.5</v>
      </c>
      <c r="H10" s="33">
        <v>0</v>
      </c>
      <c r="I10" s="33">
        <f>ROUND(ROUND(H10,2)*ROUND(G10,3),2)</f>
        <v>0</v>
      </c>
      <c r="O10">
        <f>(I10*21)/100</f>
        <v>0</v>
      </c>
      <c r="P10" t="s">
        <v>16</v>
      </c>
    </row>
    <row r="11" spans="1:18" x14ac:dyDescent="0.2">
      <c r="A11" s="21" t="s">
        <v>44</v>
      </c>
      <c r="B11" s="34"/>
      <c r="C11" s="34"/>
      <c r="D11" s="34"/>
      <c r="E11" s="35" t="s">
        <v>41</v>
      </c>
      <c r="F11" s="34"/>
      <c r="G11" s="34"/>
      <c r="H11" s="34"/>
      <c r="I11" s="34"/>
    </row>
    <row r="12" spans="1:18" x14ac:dyDescent="0.2">
      <c r="A12" s="23" t="s">
        <v>45</v>
      </c>
      <c r="B12" s="34"/>
      <c r="C12" s="34"/>
      <c r="D12" s="34"/>
      <c r="E12" s="36" t="s">
        <v>46</v>
      </c>
      <c r="F12" s="34"/>
      <c r="G12" s="34"/>
      <c r="H12" s="34"/>
      <c r="I12" s="34"/>
    </row>
    <row r="13" spans="1:18" ht="63.75" x14ac:dyDescent="0.2">
      <c r="A13" t="s">
        <v>47</v>
      </c>
      <c r="B13" s="34"/>
      <c r="C13" s="34"/>
      <c r="D13" s="34"/>
      <c r="E13" s="35" t="s">
        <v>48</v>
      </c>
      <c r="F13" s="34"/>
      <c r="G13" s="34"/>
      <c r="H13" s="34"/>
      <c r="I13" s="34"/>
    </row>
    <row r="14" spans="1:18" x14ac:dyDescent="0.2">
      <c r="B14" s="47">
        <v>86</v>
      </c>
      <c r="C14" s="47">
        <v>132738</v>
      </c>
      <c r="D14" s="48" t="s">
        <v>41</v>
      </c>
      <c r="E14" s="49" t="s">
        <v>390</v>
      </c>
      <c r="F14" s="50" t="s">
        <v>43</v>
      </c>
      <c r="G14" s="51">
        <v>97.5</v>
      </c>
      <c r="H14" s="52">
        <v>0</v>
      </c>
      <c r="I14" s="52">
        <f>ROUND(ROUND(H14,2)*ROUND(G14,3),2)</f>
        <v>0</v>
      </c>
    </row>
    <row r="15" spans="1:18" x14ac:dyDescent="0.2">
      <c r="B15" s="53"/>
      <c r="C15" s="53"/>
      <c r="D15" s="53"/>
      <c r="E15" s="54"/>
      <c r="F15" s="53"/>
      <c r="G15" s="53"/>
      <c r="H15" s="53"/>
      <c r="I15" s="53"/>
    </row>
    <row r="16" spans="1:18" x14ac:dyDescent="0.2">
      <c r="B16" s="53"/>
      <c r="C16" s="53"/>
      <c r="D16" s="53"/>
      <c r="E16" s="55" t="s">
        <v>46</v>
      </c>
      <c r="F16" s="53"/>
      <c r="G16" s="53"/>
      <c r="H16" s="53"/>
      <c r="I16" s="53"/>
    </row>
    <row r="17" spans="1:16" ht="63.75" x14ac:dyDescent="0.2">
      <c r="B17" s="53"/>
      <c r="C17" s="53"/>
      <c r="D17" s="53"/>
      <c r="E17" s="54" t="s">
        <v>48</v>
      </c>
      <c r="F17" s="53"/>
      <c r="G17" s="53"/>
      <c r="H17" s="53"/>
      <c r="I17" s="53"/>
    </row>
    <row r="18" spans="1:16" x14ac:dyDescent="0.2">
      <c r="A18" s="11" t="s">
        <v>39</v>
      </c>
      <c r="B18" s="56" t="s">
        <v>16</v>
      </c>
      <c r="C18" s="56" t="s">
        <v>49</v>
      </c>
      <c r="D18" s="57" t="s">
        <v>41</v>
      </c>
      <c r="E18" s="58" t="s">
        <v>50</v>
      </c>
      <c r="F18" s="59" t="s">
        <v>43</v>
      </c>
      <c r="G18" s="64">
        <v>975</v>
      </c>
      <c r="H18" s="60">
        <v>0</v>
      </c>
      <c r="I18" s="60">
        <f>ROUND(ROUND(H18,2)*ROUND(G18,3),2)</f>
        <v>0</v>
      </c>
      <c r="O18">
        <f>(I18*21)/100</f>
        <v>0</v>
      </c>
      <c r="P18" t="s">
        <v>16</v>
      </c>
    </row>
    <row r="19" spans="1:16" x14ac:dyDescent="0.2">
      <c r="A19" s="21" t="s">
        <v>44</v>
      </c>
      <c r="B19" s="61"/>
      <c r="C19" s="61"/>
      <c r="D19" s="61"/>
      <c r="E19" s="62" t="s">
        <v>41</v>
      </c>
      <c r="F19" s="61"/>
      <c r="G19" s="61"/>
      <c r="H19" s="61"/>
      <c r="I19" s="61"/>
    </row>
    <row r="20" spans="1:16" x14ac:dyDescent="0.2">
      <c r="A20" s="23" t="s">
        <v>45</v>
      </c>
      <c r="B20" s="61"/>
      <c r="C20" s="61"/>
      <c r="D20" s="61"/>
      <c r="E20" s="63" t="s">
        <v>46</v>
      </c>
      <c r="F20" s="61"/>
      <c r="G20" s="61"/>
      <c r="H20" s="61"/>
      <c r="I20" s="61"/>
    </row>
    <row r="21" spans="1:16" ht="25.5" x14ac:dyDescent="0.2">
      <c r="A21" t="s">
        <v>47</v>
      </c>
      <c r="B21" s="61"/>
      <c r="C21" s="61"/>
      <c r="D21" s="61"/>
      <c r="E21" s="62" t="s">
        <v>52</v>
      </c>
      <c r="F21" s="61"/>
      <c r="G21" s="61"/>
      <c r="H21" s="61"/>
      <c r="I21" s="61"/>
    </row>
    <row r="22" spans="1:16" x14ac:dyDescent="0.2">
      <c r="A22" s="11" t="s">
        <v>39</v>
      </c>
      <c r="B22" s="28" t="s">
        <v>15</v>
      </c>
      <c r="C22" s="28" t="s">
        <v>53</v>
      </c>
      <c r="D22" s="29" t="s">
        <v>41</v>
      </c>
      <c r="E22" s="30" t="s">
        <v>54</v>
      </c>
      <c r="F22" s="31" t="s">
        <v>43</v>
      </c>
      <c r="G22" s="32">
        <v>324</v>
      </c>
      <c r="H22" s="33">
        <v>0</v>
      </c>
      <c r="I22" s="33">
        <f>ROUND(ROUND(H22,2)*ROUND(G22,3),2)</f>
        <v>0</v>
      </c>
      <c r="O22">
        <f>(I22*21)/100</f>
        <v>0</v>
      </c>
      <c r="P22" t="s">
        <v>16</v>
      </c>
    </row>
    <row r="23" spans="1:16" x14ac:dyDescent="0.2">
      <c r="A23" s="21" t="s">
        <v>44</v>
      </c>
      <c r="B23" s="34"/>
      <c r="C23" s="34"/>
      <c r="D23" s="34"/>
      <c r="E23" s="35" t="s">
        <v>41</v>
      </c>
      <c r="F23" s="34"/>
      <c r="G23" s="34"/>
      <c r="H23" s="34"/>
      <c r="I23" s="34"/>
    </row>
    <row r="24" spans="1:16" x14ac:dyDescent="0.2">
      <c r="A24" s="23" t="s">
        <v>45</v>
      </c>
      <c r="B24" s="34"/>
      <c r="C24" s="34"/>
      <c r="D24" s="34"/>
      <c r="E24" s="36" t="s">
        <v>46</v>
      </c>
      <c r="F24" s="34"/>
      <c r="G24" s="34"/>
      <c r="H24" s="34"/>
      <c r="I24" s="34"/>
    </row>
    <row r="25" spans="1:16" ht="63.75" x14ac:dyDescent="0.2">
      <c r="A25" t="s">
        <v>47</v>
      </c>
      <c r="B25" s="34"/>
      <c r="C25" s="34"/>
      <c r="D25" s="34"/>
      <c r="E25" s="35" t="s">
        <v>48</v>
      </c>
      <c r="F25" s="34"/>
      <c r="G25" s="34"/>
      <c r="H25" s="34"/>
      <c r="I25" s="34"/>
    </row>
    <row r="26" spans="1:16" x14ac:dyDescent="0.2">
      <c r="B26" s="47">
        <v>87</v>
      </c>
      <c r="C26" s="47">
        <v>133738</v>
      </c>
      <c r="D26" s="48" t="s">
        <v>41</v>
      </c>
      <c r="E26" s="49" t="s">
        <v>391</v>
      </c>
      <c r="F26" s="50" t="s">
        <v>43</v>
      </c>
      <c r="G26" s="51">
        <v>324</v>
      </c>
      <c r="H26" s="52">
        <v>0</v>
      </c>
      <c r="I26" s="52">
        <f>ROUND(ROUND(H26,2)*ROUND(G26,3),2)</f>
        <v>0</v>
      </c>
    </row>
    <row r="27" spans="1:16" x14ac:dyDescent="0.2">
      <c r="B27" s="53"/>
      <c r="C27" s="53"/>
      <c r="D27" s="53"/>
      <c r="E27" s="54" t="s">
        <v>41</v>
      </c>
      <c r="F27" s="53"/>
      <c r="G27" s="53"/>
      <c r="H27" s="53"/>
      <c r="I27" s="53"/>
    </row>
    <row r="28" spans="1:16" x14ac:dyDescent="0.2">
      <c r="B28" s="53"/>
      <c r="C28" s="53"/>
      <c r="D28" s="53"/>
      <c r="E28" s="55" t="s">
        <v>46</v>
      </c>
      <c r="F28" s="53"/>
      <c r="G28" s="53"/>
      <c r="H28" s="53"/>
      <c r="I28" s="53"/>
    </row>
    <row r="29" spans="1:16" ht="63.75" x14ac:dyDescent="0.2">
      <c r="B29" s="53"/>
      <c r="C29" s="53"/>
      <c r="D29" s="53"/>
      <c r="E29" s="54" t="s">
        <v>48</v>
      </c>
      <c r="F29" s="53"/>
      <c r="G29" s="53"/>
      <c r="H29" s="53"/>
      <c r="I29" s="53"/>
    </row>
    <row r="30" spans="1:16" x14ac:dyDescent="0.2">
      <c r="A30" s="11" t="s">
        <v>39</v>
      </c>
      <c r="B30" s="16" t="s">
        <v>26</v>
      </c>
      <c r="C30" s="16" t="s">
        <v>55</v>
      </c>
      <c r="D30" s="11" t="s">
        <v>41</v>
      </c>
      <c r="E30" s="17" t="s">
        <v>50</v>
      </c>
      <c r="F30" s="18" t="s">
        <v>43</v>
      </c>
      <c r="G30" s="19">
        <v>3240</v>
      </c>
      <c r="H30" s="20">
        <v>0</v>
      </c>
      <c r="I30" s="20">
        <f>ROUND(ROUND(H30,2)*ROUND(G30,3),2)</f>
        <v>0</v>
      </c>
      <c r="O30">
        <f>(I30*21)/100</f>
        <v>0</v>
      </c>
      <c r="P30" t="s">
        <v>16</v>
      </c>
    </row>
    <row r="31" spans="1:16" x14ac:dyDescent="0.2">
      <c r="A31" s="21" t="s">
        <v>44</v>
      </c>
      <c r="E31" s="22" t="s">
        <v>41</v>
      </c>
    </row>
    <row r="32" spans="1:16" x14ac:dyDescent="0.2">
      <c r="A32" s="23" t="s">
        <v>45</v>
      </c>
      <c r="E32" s="24" t="s">
        <v>51</v>
      </c>
    </row>
    <row r="33" spans="1:16" ht="25.5" x14ac:dyDescent="0.2">
      <c r="A33" t="s">
        <v>47</v>
      </c>
      <c r="E33" s="22" t="s">
        <v>52</v>
      </c>
    </row>
    <row r="34" spans="1:16" x14ac:dyDescent="0.2">
      <c r="B34" s="28" t="s">
        <v>28</v>
      </c>
      <c r="C34" s="28" t="s">
        <v>56</v>
      </c>
      <c r="D34" s="29" t="s">
        <v>41</v>
      </c>
      <c r="E34" s="30" t="s">
        <v>57</v>
      </c>
      <c r="F34" s="31" t="s">
        <v>58</v>
      </c>
      <c r="G34" s="32">
        <v>555</v>
      </c>
      <c r="H34" s="33">
        <v>0</v>
      </c>
      <c r="I34" s="33">
        <f>ROUND(ROUND(H34,2)*ROUND(G34,3),2)</f>
        <v>0</v>
      </c>
    </row>
    <row r="35" spans="1:16" x14ac:dyDescent="0.2">
      <c r="B35" s="34"/>
      <c r="C35" s="34"/>
      <c r="D35" s="34"/>
      <c r="E35" s="35" t="s">
        <v>41</v>
      </c>
      <c r="F35" s="34"/>
      <c r="G35" s="34"/>
      <c r="H35" s="34"/>
      <c r="I35" s="34"/>
    </row>
    <row r="36" spans="1:16" x14ac:dyDescent="0.2">
      <c r="B36" s="34"/>
      <c r="C36" s="34"/>
      <c r="D36" s="34"/>
      <c r="E36" s="36" t="s">
        <v>46</v>
      </c>
      <c r="F36" s="34"/>
      <c r="G36" s="34"/>
      <c r="H36" s="34"/>
      <c r="I36" s="34"/>
    </row>
    <row r="37" spans="1:16" ht="51" x14ac:dyDescent="0.2">
      <c r="B37" s="34"/>
      <c r="C37" s="34"/>
      <c r="D37" s="34"/>
      <c r="E37" s="35" t="s">
        <v>59</v>
      </c>
      <c r="F37" s="34"/>
      <c r="G37" s="34"/>
      <c r="H37" s="34"/>
      <c r="I37" s="34"/>
    </row>
    <row r="38" spans="1:16" x14ac:dyDescent="0.2">
      <c r="A38" s="11" t="s">
        <v>39</v>
      </c>
      <c r="B38" s="37">
        <v>85</v>
      </c>
      <c r="C38" s="38" t="s">
        <v>384</v>
      </c>
      <c r="D38" s="11" t="s">
        <v>41</v>
      </c>
      <c r="E38" s="39" t="s">
        <v>385</v>
      </c>
      <c r="F38" s="40" t="s">
        <v>58</v>
      </c>
      <c r="G38" s="41">
        <v>967</v>
      </c>
      <c r="H38" s="42">
        <v>0</v>
      </c>
      <c r="I38" s="42">
        <f>ROUND(ROUND(H38,2)*ROUND(G38,3),2)</f>
        <v>0</v>
      </c>
      <c r="O38">
        <f>(I38*21)/100</f>
        <v>0</v>
      </c>
      <c r="P38" t="s">
        <v>16</v>
      </c>
    </row>
    <row r="39" spans="1:16" x14ac:dyDescent="0.2">
      <c r="A39" s="21" t="s">
        <v>44</v>
      </c>
      <c r="E39" s="22" t="s">
        <v>41</v>
      </c>
    </row>
    <row r="40" spans="1:16" x14ac:dyDescent="0.2">
      <c r="A40" s="23" t="s">
        <v>45</v>
      </c>
      <c r="E40" s="43" t="s">
        <v>46</v>
      </c>
    </row>
    <row r="41" spans="1:16" ht="24" x14ac:dyDescent="0.2">
      <c r="A41" t="s">
        <v>47</v>
      </c>
      <c r="E41" s="44" t="s">
        <v>386</v>
      </c>
    </row>
    <row r="42" spans="1:16" x14ac:dyDescent="0.2">
      <c r="A42" s="11" t="s">
        <v>39</v>
      </c>
      <c r="B42" s="16" t="s">
        <v>30</v>
      </c>
      <c r="C42" s="16" t="s">
        <v>60</v>
      </c>
      <c r="D42" s="11" t="s">
        <v>41</v>
      </c>
      <c r="E42" s="17" t="s">
        <v>61</v>
      </c>
      <c r="F42" s="18" t="s">
        <v>43</v>
      </c>
      <c r="G42" s="19">
        <v>312</v>
      </c>
      <c r="H42" s="20">
        <v>0</v>
      </c>
      <c r="I42" s="20">
        <f>ROUND(ROUND(H42,2)*ROUND(G42,3),2)</f>
        <v>0</v>
      </c>
      <c r="O42">
        <f>(I42*21)/100</f>
        <v>0</v>
      </c>
      <c r="P42" t="s">
        <v>16</v>
      </c>
    </row>
    <row r="43" spans="1:16" x14ac:dyDescent="0.2">
      <c r="A43" s="21" t="s">
        <v>44</v>
      </c>
      <c r="E43" s="22" t="s">
        <v>41</v>
      </c>
    </row>
    <row r="44" spans="1:16" x14ac:dyDescent="0.2">
      <c r="A44" s="23" t="s">
        <v>45</v>
      </c>
      <c r="E44" s="24" t="s">
        <v>46</v>
      </c>
    </row>
    <row r="45" spans="1:16" ht="51" x14ac:dyDescent="0.2">
      <c r="A45" t="s">
        <v>47</v>
      </c>
      <c r="E45" s="22" t="s">
        <v>62</v>
      </c>
    </row>
    <row r="46" spans="1:16" x14ac:dyDescent="0.2">
      <c r="A46" s="11" t="s">
        <v>39</v>
      </c>
      <c r="B46" s="16" t="s">
        <v>63</v>
      </c>
      <c r="C46" s="16" t="s">
        <v>64</v>
      </c>
      <c r="D46" s="11" t="s">
        <v>41</v>
      </c>
      <c r="E46" s="17" t="s">
        <v>65</v>
      </c>
      <c r="F46" s="18" t="s">
        <v>66</v>
      </c>
      <c r="G46" s="19">
        <v>120</v>
      </c>
      <c r="H46" s="20">
        <v>0</v>
      </c>
      <c r="I46" s="20">
        <f>ROUND(ROUND(H46,2)*ROUND(G46,3),2)</f>
        <v>0</v>
      </c>
      <c r="O46">
        <f>(I46*21)/100</f>
        <v>0</v>
      </c>
      <c r="P46" t="s">
        <v>16</v>
      </c>
    </row>
    <row r="47" spans="1:16" x14ac:dyDescent="0.2">
      <c r="A47" s="21" t="s">
        <v>44</v>
      </c>
      <c r="E47" s="22" t="s">
        <v>41</v>
      </c>
    </row>
    <row r="48" spans="1:16" x14ac:dyDescent="0.2">
      <c r="A48" s="23" t="s">
        <v>45</v>
      </c>
      <c r="E48" s="24" t="s">
        <v>46</v>
      </c>
    </row>
    <row r="49" spans="1:18" ht="63.75" x14ac:dyDescent="0.2">
      <c r="A49" t="s">
        <v>47</v>
      </c>
      <c r="E49" s="22" t="s">
        <v>67</v>
      </c>
    </row>
    <row r="50" spans="1:18" x14ac:dyDescent="0.2">
      <c r="A50" s="11" t="s">
        <v>39</v>
      </c>
      <c r="B50" s="16" t="s">
        <v>68</v>
      </c>
      <c r="C50" s="16" t="s">
        <v>69</v>
      </c>
      <c r="D50" s="11" t="s">
        <v>41</v>
      </c>
      <c r="E50" s="17" t="s">
        <v>70</v>
      </c>
      <c r="F50" s="18" t="s">
        <v>71</v>
      </c>
      <c r="G50" s="19">
        <v>40</v>
      </c>
      <c r="H50" s="20">
        <v>0</v>
      </c>
      <c r="I50" s="20">
        <f>ROUND(ROUND(H50,2)*ROUND(G50,3),2)</f>
        <v>0</v>
      </c>
      <c r="O50">
        <f>(I50*21)/100</f>
        <v>0</v>
      </c>
      <c r="P50" t="s">
        <v>16</v>
      </c>
    </row>
    <row r="51" spans="1:18" x14ac:dyDescent="0.2">
      <c r="A51" s="21" t="s">
        <v>44</v>
      </c>
      <c r="E51" s="22" t="s">
        <v>41</v>
      </c>
    </row>
    <row r="52" spans="1:18" x14ac:dyDescent="0.2">
      <c r="A52" s="23" t="s">
        <v>45</v>
      </c>
      <c r="E52" s="24" t="s">
        <v>72</v>
      </c>
    </row>
    <row r="53" spans="1:18" ht="25.5" x14ac:dyDescent="0.2">
      <c r="A53" t="s">
        <v>47</v>
      </c>
      <c r="E53" s="22" t="s">
        <v>73</v>
      </c>
    </row>
    <row r="54" spans="1:18" ht="12.75" customHeight="1" x14ac:dyDescent="0.2">
      <c r="A54" s="3" t="s">
        <v>36</v>
      </c>
      <c r="B54" s="3"/>
      <c r="C54" s="25" t="s">
        <v>74</v>
      </c>
      <c r="D54" s="3"/>
      <c r="E54" s="14" t="s">
        <v>75</v>
      </c>
      <c r="F54" s="3"/>
      <c r="G54" s="3"/>
      <c r="H54" s="3"/>
      <c r="I54" s="26">
        <f>0+Q54</f>
        <v>0</v>
      </c>
      <c r="O54">
        <f>0+R54</f>
        <v>0</v>
      </c>
      <c r="Q54">
        <f>0+I55+I59+I63+I67+I71+I75+I79</f>
        <v>0</v>
      </c>
      <c r="R54">
        <f>0+O55+O59+O63+O67+O71+O75+O79</f>
        <v>0</v>
      </c>
    </row>
    <row r="55" spans="1:18" ht="25.5" x14ac:dyDescent="0.2">
      <c r="A55" s="11" t="s">
        <v>39</v>
      </c>
      <c r="B55" s="16" t="s">
        <v>33</v>
      </c>
      <c r="C55" s="16" t="s">
        <v>76</v>
      </c>
      <c r="D55" s="11" t="s">
        <v>41</v>
      </c>
      <c r="E55" s="17" t="s">
        <v>77</v>
      </c>
      <c r="F55" s="18" t="s">
        <v>71</v>
      </c>
      <c r="G55" s="19">
        <v>2607</v>
      </c>
      <c r="H55" s="20">
        <v>0</v>
      </c>
      <c r="I55" s="20">
        <f>ROUND(ROUND(H55,2)*ROUND(G55,3),2)</f>
        <v>0</v>
      </c>
      <c r="O55">
        <f>(I55*21)/100</f>
        <v>0</v>
      </c>
      <c r="P55" t="s">
        <v>16</v>
      </c>
    </row>
    <row r="56" spans="1:18" x14ac:dyDescent="0.2">
      <c r="A56" s="21" t="s">
        <v>44</v>
      </c>
      <c r="E56" s="22" t="s">
        <v>41</v>
      </c>
    </row>
    <row r="57" spans="1:18" x14ac:dyDescent="0.2">
      <c r="A57" s="23" t="s">
        <v>45</v>
      </c>
      <c r="E57" s="24" t="s">
        <v>78</v>
      </c>
    </row>
    <row r="58" spans="1:18" ht="76.5" x14ac:dyDescent="0.2">
      <c r="A58" t="s">
        <v>47</v>
      </c>
      <c r="E58" s="22" t="s">
        <v>79</v>
      </c>
    </row>
    <row r="59" spans="1:18" x14ac:dyDescent="0.2">
      <c r="A59" s="11" t="s">
        <v>39</v>
      </c>
      <c r="B59" s="16" t="s">
        <v>35</v>
      </c>
      <c r="C59" s="16" t="s">
        <v>80</v>
      </c>
      <c r="D59" s="11" t="s">
        <v>41</v>
      </c>
      <c r="E59" s="17" t="s">
        <v>81</v>
      </c>
      <c r="F59" s="18" t="s">
        <v>71</v>
      </c>
      <c r="G59" s="19">
        <v>800</v>
      </c>
      <c r="H59" s="20">
        <v>0</v>
      </c>
      <c r="I59" s="20">
        <f>ROUND(ROUND(H59,2)*ROUND(G59,3),2)</f>
        <v>0</v>
      </c>
      <c r="O59">
        <f>(I59*21)/100</f>
        <v>0</v>
      </c>
      <c r="P59" t="s">
        <v>16</v>
      </c>
    </row>
    <row r="60" spans="1:18" x14ac:dyDescent="0.2">
      <c r="A60" s="21" t="s">
        <v>44</v>
      </c>
      <c r="E60" s="22" t="s">
        <v>41</v>
      </c>
    </row>
    <row r="61" spans="1:18" x14ac:dyDescent="0.2">
      <c r="A61" s="23" t="s">
        <v>45</v>
      </c>
      <c r="E61" s="24" t="s">
        <v>46</v>
      </c>
    </row>
    <row r="62" spans="1:18" ht="114.75" x14ac:dyDescent="0.2">
      <c r="A62" t="s">
        <v>47</v>
      </c>
      <c r="E62" s="22" t="s">
        <v>82</v>
      </c>
    </row>
    <row r="63" spans="1:18" ht="25.5" x14ac:dyDescent="0.2">
      <c r="A63" s="11" t="s">
        <v>39</v>
      </c>
      <c r="B63" s="16" t="s">
        <v>83</v>
      </c>
      <c r="C63" s="16" t="s">
        <v>84</v>
      </c>
      <c r="D63" s="11" t="s">
        <v>41</v>
      </c>
      <c r="E63" s="17" t="s">
        <v>85</v>
      </c>
      <c r="F63" s="18" t="s">
        <v>58</v>
      </c>
      <c r="G63" s="19">
        <v>210</v>
      </c>
      <c r="H63" s="20">
        <v>0</v>
      </c>
      <c r="I63" s="20">
        <f>ROUND(ROUND(H63,2)*ROUND(G63,3),2)</f>
        <v>0</v>
      </c>
      <c r="O63">
        <f>(I63*21)/100</f>
        <v>0</v>
      </c>
      <c r="P63" t="s">
        <v>16</v>
      </c>
    </row>
    <row r="64" spans="1:18" x14ac:dyDescent="0.2">
      <c r="A64" s="21" t="s">
        <v>44</v>
      </c>
      <c r="E64" s="22" t="s">
        <v>41</v>
      </c>
    </row>
    <row r="65" spans="1:16" x14ac:dyDescent="0.2">
      <c r="A65" s="23" t="s">
        <v>45</v>
      </c>
      <c r="E65" s="24" t="s">
        <v>46</v>
      </c>
    </row>
    <row r="66" spans="1:16" ht="114.75" x14ac:dyDescent="0.2">
      <c r="A66" t="s">
        <v>47</v>
      </c>
      <c r="E66" s="22" t="s">
        <v>86</v>
      </c>
    </row>
    <row r="67" spans="1:16" x14ac:dyDescent="0.2">
      <c r="A67" s="11" t="s">
        <v>39</v>
      </c>
      <c r="B67" s="16" t="s">
        <v>87</v>
      </c>
      <c r="C67" s="16" t="s">
        <v>88</v>
      </c>
      <c r="D67" s="11" t="s">
        <v>41</v>
      </c>
      <c r="E67" s="17" t="s">
        <v>89</v>
      </c>
      <c r="F67" s="18" t="s">
        <v>58</v>
      </c>
      <c r="G67" s="19">
        <v>1200</v>
      </c>
      <c r="H67" s="20">
        <v>0</v>
      </c>
      <c r="I67" s="20">
        <f>ROUND(ROUND(H67,2)*ROUND(G67,3),2)</f>
        <v>0</v>
      </c>
      <c r="O67">
        <f>(I67*21)/100</f>
        <v>0</v>
      </c>
      <c r="P67" t="s">
        <v>16</v>
      </c>
    </row>
    <row r="68" spans="1:16" x14ac:dyDescent="0.2">
      <c r="A68" s="21" t="s">
        <v>44</v>
      </c>
      <c r="E68" s="22" t="s">
        <v>41</v>
      </c>
    </row>
    <row r="69" spans="1:16" x14ac:dyDescent="0.2">
      <c r="A69" s="23" t="s">
        <v>45</v>
      </c>
      <c r="E69" s="24" t="s">
        <v>46</v>
      </c>
    </row>
    <row r="70" spans="1:16" ht="76.5" x14ac:dyDescent="0.2">
      <c r="A70" t="s">
        <v>47</v>
      </c>
      <c r="E70" s="22" t="s">
        <v>90</v>
      </c>
    </row>
    <row r="71" spans="1:16" x14ac:dyDescent="0.2">
      <c r="A71" s="11" t="s">
        <v>39</v>
      </c>
      <c r="B71" s="16" t="s">
        <v>91</v>
      </c>
      <c r="C71" s="16" t="s">
        <v>92</v>
      </c>
      <c r="D71" s="11" t="s">
        <v>41</v>
      </c>
      <c r="E71" s="17" t="s">
        <v>93</v>
      </c>
      <c r="F71" s="18" t="s">
        <v>58</v>
      </c>
      <c r="G71" s="19">
        <v>230</v>
      </c>
      <c r="H71" s="20">
        <v>0</v>
      </c>
      <c r="I71" s="20">
        <f>ROUND(ROUND(H71,2)*ROUND(G71,3),2)</f>
        <v>0</v>
      </c>
      <c r="O71">
        <f>(I71*21)/100</f>
        <v>0</v>
      </c>
      <c r="P71" t="s">
        <v>16</v>
      </c>
    </row>
    <row r="72" spans="1:16" x14ac:dyDescent="0.2">
      <c r="A72" s="21" t="s">
        <v>44</v>
      </c>
      <c r="E72" s="22" t="s">
        <v>41</v>
      </c>
    </row>
    <row r="73" spans="1:16" x14ac:dyDescent="0.2">
      <c r="A73" s="23" t="s">
        <v>45</v>
      </c>
      <c r="E73" s="24" t="s">
        <v>46</v>
      </c>
    </row>
    <row r="74" spans="1:16" ht="38.25" x14ac:dyDescent="0.2">
      <c r="A74" t="s">
        <v>47</v>
      </c>
      <c r="E74" s="22" t="s">
        <v>94</v>
      </c>
    </row>
    <row r="75" spans="1:16" ht="25.5" x14ac:dyDescent="0.2">
      <c r="A75" s="11" t="s">
        <v>39</v>
      </c>
      <c r="B75" s="16" t="s">
        <v>95</v>
      </c>
      <c r="C75" s="16" t="s">
        <v>96</v>
      </c>
      <c r="D75" s="11" t="s">
        <v>41</v>
      </c>
      <c r="E75" s="17" t="s">
        <v>97</v>
      </c>
      <c r="F75" s="18" t="s">
        <v>71</v>
      </c>
      <c r="G75" s="19">
        <v>3</v>
      </c>
      <c r="H75" s="20">
        <v>0</v>
      </c>
      <c r="I75" s="20">
        <f>ROUND(ROUND(H75,2)*ROUND(G75,3),2)</f>
        <v>0</v>
      </c>
      <c r="O75">
        <f>(I75*21)/100</f>
        <v>0</v>
      </c>
      <c r="P75" t="s">
        <v>16</v>
      </c>
    </row>
    <row r="76" spans="1:16" x14ac:dyDescent="0.2">
      <c r="A76" s="21" t="s">
        <v>44</v>
      </c>
      <c r="E76" s="22" t="s">
        <v>41</v>
      </c>
    </row>
    <row r="77" spans="1:16" x14ac:dyDescent="0.2">
      <c r="A77" s="23" t="s">
        <v>45</v>
      </c>
      <c r="E77" s="24" t="s">
        <v>98</v>
      </c>
    </row>
    <row r="78" spans="1:16" ht="38.25" x14ac:dyDescent="0.2">
      <c r="A78" t="s">
        <v>47</v>
      </c>
      <c r="E78" s="22" t="s">
        <v>99</v>
      </c>
    </row>
    <row r="79" spans="1:16" ht="25.5" x14ac:dyDescent="0.2">
      <c r="A79" s="11" t="s">
        <v>39</v>
      </c>
      <c r="B79" s="16" t="s">
        <v>100</v>
      </c>
      <c r="C79" s="16" t="s">
        <v>101</v>
      </c>
      <c r="D79" s="11" t="s">
        <v>41</v>
      </c>
      <c r="E79" s="17" t="s">
        <v>102</v>
      </c>
      <c r="F79" s="18" t="s">
        <v>71</v>
      </c>
      <c r="G79" s="19">
        <v>3</v>
      </c>
      <c r="H79" s="20">
        <v>0</v>
      </c>
      <c r="I79" s="20">
        <f>ROUND(ROUND(H79,2)*ROUND(G79,3),2)</f>
        <v>0</v>
      </c>
      <c r="O79">
        <f>(I79*21)/100</f>
        <v>0</v>
      </c>
      <c r="P79" t="s">
        <v>16</v>
      </c>
    </row>
    <row r="80" spans="1:16" x14ac:dyDescent="0.2">
      <c r="A80" s="21" t="s">
        <v>44</v>
      </c>
      <c r="E80" s="22" t="s">
        <v>41</v>
      </c>
    </row>
    <row r="81" spans="1:18" x14ac:dyDescent="0.2">
      <c r="A81" s="23" t="s">
        <v>45</v>
      </c>
      <c r="E81" s="24" t="s">
        <v>103</v>
      </c>
    </row>
    <row r="82" spans="1:18" ht="51" x14ac:dyDescent="0.2">
      <c r="A82" t="s">
        <v>47</v>
      </c>
      <c r="E82" s="22" t="s">
        <v>104</v>
      </c>
    </row>
    <row r="83" spans="1:18" ht="12.75" customHeight="1" x14ac:dyDescent="0.2">
      <c r="A83" s="3" t="s">
        <v>36</v>
      </c>
      <c r="B83" s="3"/>
      <c r="C83" s="25" t="s">
        <v>105</v>
      </c>
      <c r="D83" s="3"/>
      <c r="E83" s="14" t="s">
        <v>106</v>
      </c>
      <c r="F83" s="3"/>
      <c r="G83" s="3"/>
      <c r="H83" s="3"/>
      <c r="I83" s="26">
        <f>0+Q83</f>
        <v>0</v>
      </c>
      <c r="O83">
        <f>0+R83</f>
        <v>0</v>
      </c>
      <c r="Q83">
        <f>0+I84+I88+I92+I96+I100+I104+I108</f>
        <v>0</v>
      </c>
      <c r="R83">
        <f>0+O84+O88+O92+O96+O100+O104+O108</f>
        <v>0</v>
      </c>
    </row>
    <row r="84" spans="1:18" x14ac:dyDescent="0.2">
      <c r="A84" s="11" t="s">
        <v>39</v>
      </c>
      <c r="B84" s="16" t="s">
        <v>107</v>
      </c>
      <c r="C84" s="16" t="s">
        <v>108</v>
      </c>
      <c r="D84" s="11" t="s">
        <v>41</v>
      </c>
      <c r="E84" s="17" t="s">
        <v>109</v>
      </c>
      <c r="F84" s="18" t="s">
        <v>58</v>
      </c>
      <c r="G84" s="19">
        <v>150</v>
      </c>
      <c r="H84" s="20">
        <v>0</v>
      </c>
      <c r="I84" s="20">
        <f>ROUND(ROUND(H84,2)*ROUND(G84,3),2)</f>
        <v>0</v>
      </c>
      <c r="O84">
        <f>(I84*21)/100</f>
        <v>0</v>
      </c>
      <c r="P84" t="s">
        <v>16</v>
      </c>
    </row>
    <row r="85" spans="1:18" x14ac:dyDescent="0.2">
      <c r="A85" s="21" t="s">
        <v>44</v>
      </c>
      <c r="E85" s="22" t="s">
        <v>41</v>
      </c>
    </row>
    <row r="86" spans="1:18" x14ac:dyDescent="0.2">
      <c r="A86" s="23" t="s">
        <v>45</v>
      </c>
      <c r="E86" s="24" t="s">
        <v>78</v>
      </c>
    </row>
    <row r="87" spans="1:18" ht="76.5" x14ac:dyDescent="0.2">
      <c r="A87" t="s">
        <v>47</v>
      </c>
      <c r="E87" s="22" t="s">
        <v>110</v>
      </c>
    </row>
    <row r="88" spans="1:18" x14ac:dyDescent="0.2">
      <c r="A88" s="11" t="s">
        <v>39</v>
      </c>
      <c r="B88" s="16" t="s">
        <v>111</v>
      </c>
      <c r="C88" s="16" t="s">
        <v>112</v>
      </c>
      <c r="D88" s="11" t="s">
        <v>41</v>
      </c>
      <c r="E88" s="17" t="s">
        <v>113</v>
      </c>
      <c r="F88" s="18" t="s">
        <v>71</v>
      </c>
      <c r="G88" s="19">
        <v>3</v>
      </c>
      <c r="H88" s="20">
        <v>0</v>
      </c>
      <c r="I88" s="20">
        <f>ROUND(ROUND(H88,2)*ROUND(G88,3),2)</f>
        <v>0</v>
      </c>
      <c r="O88">
        <f>(I88*21)/100</f>
        <v>0</v>
      </c>
      <c r="P88" t="s">
        <v>16</v>
      </c>
    </row>
    <row r="89" spans="1:18" x14ac:dyDescent="0.2">
      <c r="A89" s="21" t="s">
        <v>44</v>
      </c>
      <c r="E89" s="22" t="s">
        <v>41</v>
      </c>
    </row>
    <row r="90" spans="1:18" x14ac:dyDescent="0.2">
      <c r="A90" s="23" t="s">
        <v>45</v>
      </c>
      <c r="E90" s="24" t="s">
        <v>78</v>
      </c>
    </row>
    <row r="91" spans="1:18" x14ac:dyDescent="0.2">
      <c r="A91" t="s">
        <v>47</v>
      </c>
      <c r="E91" s="22" t="s">
        <v>114</v>
      </c>
    </row>
    <row r="92" spans="1:18" x14ac:dyDescent="0.2">
      <c r="A92" s="11" t="s">
        <v>39</v>
      </c>
      <c r="B92" s="16" t="s">
        <v>115</v>
      </c>
      <c r="C92" s="16" t="s">
        <v>116</v>
      </c>
      <c r="D92" s="11" t="s">
        <v>41</v>
      </c>
      <c r="E92" s="17" t="s">
        <v>117</v>
      </c>
      <c r="F92" s="18" t="s">
        <v>71</v>
      </c>
      <c r="G92" s="19">
        <v>3</v>
      </c>
      <c r="H92" s="20">
        <v>0</v>
      </c>
      <c r="I92" s="20">
        <f>ROUND(ROUND(H92,2)*ROUND(G92,3),2)</f>
        <v>0</v>
      </c>
      <c r="O92">
        <f>(I92*21)/100</f>
        <v>0</v>
      </c>
      <c r="P92" t="s">
        <v>16</v>
      </c>
    </row>
    <row r="93" spans="1:18" x14ac:dyDescent="0.2">
      <c r="A93" s="21" t="s">
        <v>44</v>
      </c>
      <c r="E93" s="22" t="s">
        <v>41</v>
      </c>
    </row>
    <row r="94" spans="1:18" x14ac:dyDescent="0.2">
      <c r="A94" s="23" t="s">
        <v>45</v>
      </c>
      <c r="E94" s="24" t="s">
        <v>78</v>
      </c>
    </row>
    <row r="95" spans="1:18" x14ac:dyDescent="0.2">
      <c r="A95" t="s">
        <v>47</v>
      </c>
      <c r="E95" s="22" t="s">
        <v>41</v>
      </c>
    </row>
    <row r="96" spans="1:18" ht="25.5" x14ac:dyDescent="0.2">
      <c r="A96" s="11" t="s">
        <v>39</v>
      </c>
      <c r="B96" s="28" t="s">
        <v>118</v>
      </c>
      <c r="C96" s="28" t="s">
        <v>119</v>
      </c>
      <c r="D96" s="29" t="s">
        <v>41</v>
      </c>
      <c r="E96" s="30" t="s">
        <v>120</v>
      </c>
      <c r="F96" s="31" t="s">
        <v>58</v>
      </c>
      <c r="G96" s="32">
        <v>70</v>
      </c>
      <c r="H96" s="33">
        <v>0</v>
      </c>
      <c r="I96" s="33">
        <f>ROUND(ROUND(H96,2)*ROUND(G96,3),2)</f>
        <v>0</v>
      </c>
      <c r="O96">
        <f>(I96*21)/100</f>
        <v>0</v>
      </c>
      <c r="P96" t="s">
        <v>16</v>
      </c>
    </row>
    <row r="97" spans="1:18" x14ac:dyDescent="0.2">
      <c r="A97" s="21" t="s">
        <v>44</v>
      </c>
      <c r="B97" s="34"/>
      <c r="C97" s="34"/>
      <c r="D97" s="34"/>
      <c r="E97" s="35" t="s">
        <v>41</v>
      </c>
      <c r="F97" s="34"/>
      <c r="G97" s="34"/>
      <c r="H97" s="34"/>
      <c r="I97" s="34"/>
    </row>
    <row r="98" spans="1:18" x14ac:dyDescent="0.2">
      <c r="A98" s="23" t="s">
        <v>45</v>
      </c>
      <c r="B98" s="34"/>
      <c r="C98" s="34"/>
      <c r="D98" s="34"/>
      <c r="E98" s="36" t="s">
        <v>46</v>
      </c>
      <c r="F98" s="34"/>
      <c r="G98" s="34"/>
      <c r="H98" s="34"/>
      <c r="I98" s="34"/>
    </row>
    <row r="99" spans="1:18" ht="38.25" x14ac:dyDescent="0.2">
      <c r="A99" t="s">
        <v>47</v>
      </c>
      <c r="B99" s="34"/>
      <c r="C99" s="34"/>
      <c r="D99" s="34"/>
      <c r="E99" s="35" t="s">
        <v>121</v>
      </c>
      <c r="F99" s="34"/>
      <c r="G99" s="34"/>
      <c r="H99" s="34"/>
      <c r="I99" s="34"/>
    </row>
    <row r="100" spans="1:18" ht="25.5" x14ac:dyDescent="0.2">
      <c r="A100" s="11" t="s">
        <v>39</v>
      </c>
      <c r="B100" s="16" t="s">
        <v>122</v>
      </c>
      <c r="C100" s="16" t="s">
        <v>123</v>
      </c>
      <c r="D100" s="11" t="s">
        <v>41</v>
      </c>
      <c r="E100" s="17" t="s">
        <v>124</v>
      </c>
      <c r="F100" s="18" t="s">
        <v>58</v>
      </c>
      <c r="G100" s="19">
        <v>323</v>
      </c>
      <c r="H100" s="20">
        <v>0</v>
      </c>
      <c r="I100" s="20">
        <f>ROUND(ROUND(H100,2)*ROUND(G100,3),2)</f>
        <v>0</v>
      </c>
      <c r="O100">
        <f>(I100*21)/100</f>
        <v>0</v>
      </c>
      <c r="P100" t="s">
        <v>16</v>
      </c>
    </row>
    <row r="101" spans="1:18" x14ac:dyDescent="0.2">
      <c r="A101" s="21" t="s">
        <v>44</v>
      </c>
      <c r="E101" s="22" t="s">
        <v>41</v>
      </c>
    </row>
    <row r="102" spans="1:18" x14ac:dyDescent="0.2">
      <c r="A102" s="23" t="s">
        <v>45</v>
      </c>
      <c r="E102" s="24" t="s">
        <v>78</v>
      </c>
    </row>
    <row r="103" spans="1:18" ht="89.25" x14ac:dyDescent="0.2">
      <c r="A103" t="s">
        <v>47</v>
      </c>
      <c r="E103" s="22" t="s">
        <v>125</v>
      </c>
    </row>
    <row r="104" spans="1:18" ht="25.5" x14ac:dyDescent="0.2">
      <c r="A104" s="11" t="s">
        <v>39</v>
      </c>
      <c r="B104" s="16" t="s">
        <v>126</v>
      </c>
      <c r="C104" s="16" t="s">
        <v>127</v>
      </c>
      <c r="D104" s="11" t="s">
        <v>41</v>
      </c>
      <c r="E104" s="17" t="s">
        <v>128</v>
      </c>
      <c r="F104" s="18" t="s">
        <v>71</v>
      </c>
      <c r="G104" s="19">
        <v>18</v>
      </c>
      <c r="H104" s="20">
        <v>0</v>
      </c>
      <c r="I104" s="20">
        <f>ROUND(ROUND(H104,2)*ROUND(G104,3),2)</f>
        <v>0</v>
      </c>
      <c r="O104">
        <f>(I104*21)/100</f>
        <v>0</v>
      </c>
      <c r="P104" t="s">
        <v>16</v>
      </c>
    </row>
    <row r="105" spans="1:18" x14ac:dyDescent="0.2">
      <c r="A105" s="21" t="s">
        <v>44</v>
      </c>
      <c r="E105" s="22" t="s">
        <v>41</v>
      </c>
    </row>
    <row r="106" spans="1:18" x14ac:dyDescent="0.2">
      <c r="A106" s="23" t="s">
        <v>45</v>
      </c>
      <c r="E106" s="24" t="s">
        <v>78</v>
      </c>
    </row>
    <row r="107" spans="1:18" ht="63.75" x14ac:dyDescent="0.2">
      <c r="A107" t="s">
        <v>47</v>
      </c>
      <c r="E107" s="22" t="s">
        <v>129</v>
      </c>
    </row>
    <row r="108" spans="1:18" x14ac:dyDescent="0.2">
      <c r="A108" s="11" t="s">
        <v>39</v>
      </c>
      <c r="B108" s="16" t="s">
        <v>130</v>
      </c>
      <c r="C108" s="16" t="s">
        <v>131</v>
      </c>
      <c r="D108" s="11" t="s">
        <v>41</v>
      </c>
      <c r="E108" s="17" t="s">
        <v>132</v>
      </c>
      <c r="F108" s="18" t="s">
        <v>71</v>
      </c>
      <c r="G108" s="19">
        <v>3</v>
      </c>
      <c r="H108" s="20">
        <v>0</v>
      </c>
      <c r="I108" s="20">
        <f>ROUND(ROUND(H108,2)*ROUND(G108,3),2)</f>
        <v>0</v>
      </c>
      <c r="O108">
        <f>(I108*21)/100</f>
        <v>0</v>
      </c>
      <c r="P108" t="s">
        <v>16</v>
      </c>
    </row>
    <row r="109" spans="1:18" x14ac:dyDescent="0.2">
      <c r="A109" s="21" t="s">
        <v>44</v>
      </c>
      <c r="E109" s="22" t="s">
        <v>41</v>
      </c>
    </row>
    <row r="110" spans="1:18" x14ac:dyDescent="0.2">
      <c r="A110" s="23" t="s">
        <v>45</v>
      </c>
      <c r="E110" s="24" t="s">
        <v>46</v>
      </c>
    </row>
    <row r="111" spans="1:18" ht="38.25" x14ac:dyDescent="0.2">
      <c r="A111" t="s">
        <v>47</v>
      </c>
      <c r="E111" s="22" t="s">
        <v>133</v>
      </c>
    </row>
    <row r="112" spans="1:18" ht="12.75" customHeight="1" x14ac:dyDescent="0.2">
      <c r="A112" s="3" t="s">
        <v>36</v>
      </c>
      <c r="B112" s="3"/>
      <c r="C112" s="25" t="s">
        <v>134</v>
      </c>
      <c r="D112" s="3"/>
      <c r="E112" s="14" t="s">
        <v>135</v>
      </c>
      <c r="F112" s="3"/>
      <c r="G112" s="3"/>
      <c r="H112" s="3"/>
      <c r="I112" s="26">
        <f>0+Q112</f>
        <v>0</v>
      </c>
      <c r="O112">
        <f>0+R112</f>
        <v>0</v>
      </c>
      <c r="Q112">
        <f>0+I113+I117+I121+I125+I129+I133+I137+I141+I145+I149+I153+I157+I161+I165+I169+I173+I177+I181+I185+I189+I193+I197+I201+I205+I209+I213+I217+I221+I225+I229+I233+I237+I241+I245+I249+I253+I257+I261+I265+I269+I273+I277+I281+I285+I289+I293+I297+I301+I305+I309+I313+I317+I321+I325+I329+I333+I341+I345+I349+I353</f>
        <v>0</v>
      </c>
      <c r="R112">
        <f>0+O113+O117+O121+O125+O129+O133+O137+O141+O145+O149+O153+O157+O161+O165+O169+O173+O177+O181+O185+O189+O193+O197+O201+O205+O209+O213+O217+O221+O225+O229+O233+O237+O241+O245+O249+O253+O257+O261+O265+O269+O273+O277+O281+O285+O289+O293+O297+O301+O305+O309+O313+O317+O321+O325+O329+O333+O341+O345+O349+O353</f>
        <v>0</v>
      </c>
    </row>
    <row r="113" spans="1:16" x14ac:dyDescent="0.2">
      <c r="A113" s="11" t="s">
        <v>39</v>
      </c>
      <c r="B113" s="16" t="s">
        <v>136</v>
      </c>
      <c r="C113" s="16" t="s">
        <v>137</v>
      </c>
      <c r="D113" s="11" t="s">
        <v>41</v>
      </c>
      <c r="E113" s="17" t="s">
        <v>138</v>
      </c>
      <c r="F113" s="18" t="s">
        <v>139</v>
      </c>
      <c r="G113" s="41">
        <v>14.942</v>
      </c>
      <c r="H113" s="20">
        <v>0</v>
      </c>
      <c r="I113" s="20">
        <f>ROUND(ROUND(H113,2)*ROUND(G113,3),2)</f>
        <v>0</v>
      </c>
      <c r="O113">
        <f>(I113*21)/100</f>
        <v>0</v>
      </c>
      <c r="P113" t="s">
        <v>16</v>
      </c>
    </row>
    <row r="114" spans="1:16" x14ac:dyDescent="0.2">
      <c r="A114" s="21" t="s">
        <v>44</v>
      </c>
      <c r="E114" s="22" t="s">
        <v>41</v>
      </c>
    </row>
    <row r="115" spans="1:16" x14ac:dyDescent="0.2">
      <c r="A115" s="23" t="s">
        <v>45</v>
      </c>
      <c r="E115" s="24" t="s">
        <v>78</v>
      </c>
    </row>
    <row r="116" spans="1:16" ht="76.5" x14ac:dyDescent="0.2">
      <c r="A116" t="s">
        <v>47</v>
      </c>
      <c r="E116" s="22" t="s">
        <v>140</v>
      </c>
    </row>
    <row r="117" spans="1:16" x14ac:dyDescent="0.2">
      <c r="A117" s="11" t="s">
        <v>39</v>
      </c>
      <c r="B117" s="16" t="s">
        <v>141</v>
      </c>
      <c r="C117" s="16" t="s">
        <v>142</v>
      </c>
      <c r="D117" s="11" t="s">
        <v>41</v>
      </c>
      <c r="E117" s="17" t="s">
        <v>143</v>
      </c>
      <c r="F117" s="18" t="s">
        <v>139</v>
      </c>
      <c r="G117" s="41">
        <v>5.48</v>
      </c>
      <c r="H117" s="20">
        <v>0</v>
      </c>
      <c r="I117" s="20">
        <f>ROUND(ROUND(H117,2)*ROUND(G117,3),2)</f>
        <v>0</v>
      </c>
      <c r="O117">
        <f>(I117*21)/100</f>
        <v>0</v>
      </c>
      <c r="P117" t="s">
        <v>16</v>
      </c>
    </row>
    <row r="118" spans="1:16" x14ac:dyDescent="0.2">
      <c r="A118" s="21" t="s">
        <v>44</v>
      </c>
      <c r="E118" s="22" t="s">
        <v>41</v>
      </c>
    </row>
    <row r="119" spans="1:16" x14ac:dyDescent="0.2">
      <c r="A119" s="23" t="s">
        <v>45</v>
      </c>
      <c r="E119" s="24" t="s">
        <v>78</v>
      </c>
    </row>
    <row r="120" spans="1:16" ht="76.5" x14ac:dyDescent="0.2">
      <c r="A120" t="s">
        <v>47</v>
      </c>
      <c r="E120" s="22" t="s">
        <v>140</v>
      </c>
    </row>
    <row r="121" spans="1:16" x14ac:dyDescent="0.2">
      <c r="A121" s="11" t="s">
        <v>39</v>
      </c>
      <c r="B121" s="16" t="s">
        <v>144</v>
      </c>
      <c r="C121" s="16" t="s">
        <v>145</v>
      </c>
      <c r="D121" s="11" t="s">
        <v>41</v>
      </c>
      <c r="E121" s="17" t="s">
        <v>146</v>
      </c>
      <c r="F121" s="18" t="s">
        <v>139</v>
      </c>
      <c r="G121" s="41">
        <v>75.44</v>
      </c>
      <c r="H121" s="20">
        <v>0</v>
      </c>
      <c r="I121" s="20">
        <f>ROUND(ROUND(H121,2)*ROUND(G121,3),2)</f>
        <v>0</v>
      </c>
      <c r="O121">
        <f>(I121*21)/100</f>
        <v>0</v>
      </c>
      <c r="P121" t="s">
        <v>16</v>
      </c>
    </row>
    <row r="122" spans="1:16" x14ac:dyDescent="0.2">
      <c r="A122" s="21" t="s">
        <v>44</v>
      </c>
      <c r="E122" s="22" t="s">
        <v>41</v>
      </c>
    </row>
    <row r="123" spans="1:16" x14ac:dyDescent="0.2">
      <c r="A123" s="23" t="s">
        <v>45</v>
      </c>
      <c r="E123" s="24" t="s">
        <v>78</v>
      </c>
    </row>
    <row r="124" spans="1:16" ht="76.5" x14ac:dyDescent="0.2">
      <c r="A124" t="s">
        <v>47</v>
      </c>
      <c r="E124" s="22" t="s">
        <v>140</v>
      </c>
    </row>
    <row r="125" spans="1:16" x14ac:dyDescent="0.2">
      <c r="A125" s="11" t="s">
        <v>39</v>
      </c>
      <c r="B125" s="16" t="s">
        <v>147</v>
      </c>
      <c r="C125" s="16" t="s">
        <v>148</v>
      </c>
      <c r="D125" s="11" t="s">
        <v>41</v>
      </c>
      <c r="E125" s="17" t="s">
        <v>149</v>
      </c>
      <c r="F125" s="18" t="s">
        <v>139</v>
      </c>
      <c r="G125" s="41">
        <v>635.80399999999997</v>
      </c>
      <c r="H125" s="20">
        <v>0</v>
      </c>
      <c r="I125" s="20">
        <f>ROUND(ROUND(H125,2)*ROUND(G125,3),2)</f>
        <v>0</v>
      </c>
      <c r="O125">
        <f>(I125*21)/100</f>
        <v>0</v>
      </c>
      <c r="P125" t="s">
        <v>16</v>
      </c>
    </row>
    <row r="126" spans="1:16" x14ac:dyDescent="0.2">
      <c r="A126" s="21" t="s">
        <v>44</v>
      </c>
      <c r="E126" s="22" t="s">
        <v>41</v>
      </c>
    </row>
    <row r="127" spans="1:16" x14ac:dyDescent="0.2">
      <c r="A127" s="23" t="s">
        <v>45</v>
      </c>
      <c r="E127" s="24" t="s">
        <v>78</v>
      </c>
    </row>
    <row r="128" spans="1:16" ht="76.5" x14ac:dyDescent="0.2">
      <c r="A128" t="s">
        <v>47</v>
      </c>
      <c r="E128" s="22" t="s">
        <v>140</v>
      </c>
    </row>
    <row r="129" spans="1:16" x14ac:dyDescent="0.2">
      <c r="A129" s="11" t="s">
        <v>39</v>
      </c>
      <c r="B129" s="16" t="s">
        <v>150</v>
      </c>
      <c r="C129" s="16" t="s">
        <v>151</v>
      </c>
      <c r="D129" s="11" t="s">
        <v>41</v>
      </c>
      <c r="E129" s="17" t="s">
        <v>152</v>
      </c>
      <c r="F129" s="18" t="s">
        <v>139</v>
      </c>
      <c r="G129" s="41">
        <v>14.942</v>
      </c>
      <c r="H129" s="20">
        <v>0</v>
      </c>
      <c r="I129" s="20">
        <f>ROUND(ROUND(H129,2)*ROUND(G129,3),2)</f>
        <v>0</v>
      </c>
      <c r="O129">
        <f>(I129*21)/100</f>
        <v>0</v>
      </c>
      <c r="P129" t="s">
        <v>16</v>
      </c>
    </row>
    <row r="130" spans="1:16" x14ac:dyDescent="0.2">
      <c r="A130" s="21" t="s">
        <v>44</v>
      </c>
      <c r="E130" s="22" t="s">
        <v>41</v>
      </c>
    </row>
    <row r="131" spans="1:16" x14ac:dyDescent="0.2">
      <c r="A131" s="23" t="s">
        <v>45</v>
      </c>
      <c r="E131" s="24" t="s">
        <v>78</v>
      </c>
    </row>
    <row r="132" spans="1:16" ht="216.75" x14ac:dyDescent="0.2">
      <c r="A132" t="s">
        <v>47</v>
      </c>
      <c r="E132" s="22" t="s">
        <v>153</v>
      </c>
    </row>
    <row r="133" spans="1:16" x14ac:dyDescent="0.2">
      <c r="A133" s="11" t="s">
        <v>39</v>
      </c>
      <c r="B133" s="16" t="s">
        <v>154</v>
      </c>
      <c r="C133" s="16" t="s">
        <v>155</v>
      </c>
      <c r="D133" s="11" t="s">
        <v>41</v>
      </c>
      <c r="E133" s="17" t="s">
        <v>156</v>
      </c>
      <c r="F133" s="18" t="s">
        <v>139</v>
      </c>
      <c r="G133" s="41">
        <v>5.48</v>
      </c>
      <c r="H133" s="20">
        <v>0</v>
      </c>
      <c r="I133" s="20">
        <f>ROUND(ROUND(H133,2)*ROUND(G133,3),2)</f>
        <v>0</v>
      </c>
      <c r="O133">
        <f>(I133*21)/100</f>
        <v>0</v>
      </c>
      <c r="P133" t="s">
        <v>16</v>
      </c>
    </row>
    <row r="134" spans="1:16" x14ac:dyDescent="0.2">
      <c r="A134" s="21" t="s">
        <v>44</v>
      </c>
      <c r="E134" s="22" t="s">
        <v>41</v>
      </c>
    </row>
    <row r="135" spans="1:16" x14ac:dyDescent="0.2">
      <c r="A135" s="23" t="s">
        <v>45</v>
      </c>
      <c r="E135" s="24" t="s">
        <v>78</v>
      </c>
    </row>
    <row r="136" spans="1:16" ht="216.75" x14ac:dyDescent="0.2">
      <c r="A136" t="s">
        <v>47</v>
      </c>
      <c r="E136" s="22" t="s">
        <v>157</v>
      </c>
    </row>
    <row r="137" spans="1:16" x14ac:dyDescent="0.2">
      <c r="A137" s="11" t="s">
        <v>39</v>
      </c>
      <c r="B137" s="16" t="s">
        <v>158</v>
      </c>
      <c r="C137" s="16" t="s">
        <v>159</v>
      </c>
      <c r="D137" s="11" t="s">
        <v>41</v>
      </c>
      <c r="E137" s="17" t="s">
        <v>160</v>
      </c>
      <c r="F137" s="18" t="s">
        <v>139</v>
      </c>
      <c r="G137" s="41">
        <v>75.44</v>
      </c>
      <c r="H137" s="20">
        <v>0</v>
      </c>
      <c r="I137" s="20">
        <f>ROUND(ROUND(H137,2)*ROUND(G137,3),2)</f>
        <v>0</v>
      </c>
      <c r="O137">
        <f>(I137*21)/100</f>
        <v>0</v>
      </c>
      <c r="P137" t="s">
        <v>16</v>
      </c>
    </row>
    <row r="138" spans="1:16" x14ac:dyDescent="0.2">
      <c r="A138" s="21" t="s">
        <v>44</v>
      </c>
      <c r="E138" s="22" t="s">
        <v>41</v>
      </c>
    </row>
    <row r="139" spans="1:16" x14ac:dyDescent="0.2">
      <c r="A139" s="23" t="s">
        <v>45</v>
      </c>
      <c r="E139" s="24" t="s">
        <v>78</v>
      </c>
    </row>
    <row r="140" spans="1:16" ht="216.75" x14ac:dyDescent="0.2">
      <c r="A140" t="s">
        <v>47</v>
      </c>
      <c r="E140" s="22" t="s">
        <v>157</v>
      </c>
    </row>
    <row r="141" spans="1:16" x14ac:dyDescent="0.2">
      <c r="A141" s="11" t="s">
        <v>39</v>
      </c>
      <c r="B141" s="16" t="s">
        <v>161</v>
      </c>
      <c r="C141" s="16" t="s">
        <v>162</v>
      </c>
      <c r="D141" s="11" t="s">
        <v>41</v>
      </c>
      <c r="E141" s="17" t="s">
        <v>163</v>
      </c>
      <c r="F141" s="18" t="s">
        <v>139</v>
      </c>
      <c r="G141" s="41">
        <v>635.80399999999997</v>
      </c>
      <c r="H141" s="20">
        <v>0</v>
      </c>
      <c r="I141" s="20">
        <f>ROUND(ROUND(H141,2)*ROUND(G141,3),2)</f>
        <v>0</v>
      </c>
      <c r="O141">
        <f>(I141*21)/100</f>
        <v>0</v>
      </c>
      <c r="P141" t="s">
        <v>16</v>
      </c>
    </row>
    <row r="142" spans="1:16" x14ac:dyDescent="0.2">
      <c r="A142" s="21" t="s">
        <v>44</v>
      </c>
      <c r="E142" s="22" t="s">
        <v>41</v>
      </c>
    </row>
    <row r="143" spans="1:16" x14ac:dyDescent="0.2">
      <c r="A143" s="23" t="s">
        <v>45</v>
      </c>
      <c r="E143" s="24" t="s">
        <v>78</v>
      </c>
    </row>
    <row r="144" spans="1:16" ht="216.75" x14ac:dyDescent="0.2">
      <c r="A144" t="s">
        <v>47</v>
      </c>
      <c r="E144" s="22" t="s">
        <v>157</v>
      </c>
    </row>
    <row r="145" spans="1:16" ht="25.5" x14ac:dyDescent="0.2">
      <c r="A145" s="11" t="s">
        <v>39</v>
      </c>
      <c r="B145" s="16" t="s">
        <v>164</v>
      </c>
      <c r="C145" s="16" t="s">
        <v>165</v>
      </c>
      <c r="D145" s="11" t="s">
        <v>41</v>
      </c>
      <c r="E145" s="17" t="s">
        <v>166</v>
      </c>
      <c r="F145" s="18" t="s">
        <v>71</v>
      </c>
      <c r="G145" s="41">
        <v>168</v>
      </c>
      <c r="H145" s="20">
        <v>0</v>
      </c>
      <c r="I145" s="20">
        <f>ROUND(ROUND(H145,2)*ROUND(G145,3),2)</f>
        <v>0</v>
      </c>
      <c r="O145">
        <f>(I145*21)/100</f>
        <v>0</v>
      </c>
      <c r="P145" t="s">
        <v>16</v>
      </c>
    </row>
    <row r="146" spans="1:16" x14ac:dyDescent="0.2">
      <c r="A146" s="21" t="s">
        <v>44</v>
      </c>
      <c r="E146" s="22" t="s">
        <v>41</v>
      </c>
    </row>
    <row r="147" spans="1:16" x14ac:dyDescent="0.2">
      <c r="A147" s="23" t="s">
        <v>45</v>
      </c>
      <c r="E147" s="24" t="s">
        <v>78</v>
      </c>
    </row>
    <row r="148" spans="1:16" ht="114.75" x14ac:dyDescent="0.2">
      <c r="A148" t="s">
        <v>47</v>
      </c>
      <c r="E148" s="22" t="s">
        <v>167</v>
      </c>
    </row>
    <row r="149" spans="1:16" ht="25.5" x14ac:dyDescent="0.2">
      <c r="A149" s="11" t="s">
        <v>39</v>
      </c>
      <c r="B149" s="16" t="s">
        <v>168</v>
      </c>
      <c r="C149" s="16" t="s">
        <v>169</v>
      </c>
      <c r="D149" s="11" t="s">
        <v>41</v>
      </c>
      <c r="E149" s="17" t="s">
        <v>170</v>
      </c>
      <c r="F149" s="18" t="s">
        <v>71</v>
      </c>
      <c r="G149" s="41">
        <v>40</v>
      </c>
      <c r="H149" s="20">
        <v>0</v>
      </c>
      <c r="I149" s="20">
        <f>ROUND(ROUND(H149,2)*ROUND(G149,3),2)</f>
        <v>0</v>
      </c>
      <c r="O149">
        <f>(I149*21)/100</f>
        <v>0</v>
      </c>
      <c r="P149" t="s">
        <v>16</v>
      </c>
    </row>
    <row r="150" spans="1:16" x14ac:dyDescent="0.2">
      <c r="A150" s="21" t="s">
        <v>44</v>
      </c>
      <c r="E150" s="22" t="s">
        <v>41</v>
      </c>
    </row>
    <row r="151" spans="1:16" x14ac:dyDescent="0.2">
      <c r="A151" s="23" t="s">
        <v>45</v>
      </c>
      <c r="E151" s="24" t="s">
        <v>78</v>
      </c>
    </row>
    <row r="152" spans="1:16" ht="114.75" x14ac:dyDescent="0.2">
      <c r="A152" t="s">
        <v>47</v>
      </c>
      <c r="E152" s="22" t="s">
        <v>167</v>
      </c>
    </row>
    <row r="153" spans="1:16" x14ac:dyDescent="0.2">
      <c r="A153" s="11" t="s">
        <v>39</v>
      </c>
      <c r="B153" s="16" t="s">
        <v>171</v>
      </c>
      <c r="C153" s="16" t="s">
        <v>172</v>
      </c>
      <c r="D153" s="11" t="s">
        <v>41</v>
      </c>
      <c r="E153" s="17" t="s">
        <v>173</v>
      </c>
      <c r="F153" s="18" t="s">
        <v>71</v>
      </c>
      <c r="G153" s="19">
        <v>3</v>
      </c>
      <c r="H153" s="20">
        <v>0</v>
      </c>
      <c r="I153" s="20">
        <f>ROUND(ROUND(H153,2)*ROUND(G153,3),2)</f>
        <v>0</v>
      </c>
      <c r="O153">
        <f>(I153*21)/100</f>
        <v>0</v>
      </c>
      <c r="P153" t="s">
        <v>16</v>
      </c>
    </row>
    <row r="154" spans="1:16" x14ac:dyDescent="0.2">
      <c r="A154" s="21" t="s">
        <v>44</v>
      </c>
      <c r="E154" s="22" t="s">
        <v>41</v>
      </c>
    </row>
    <row r="155" spans="1:16" x14ac:dyDescent="0.2">
      <c r="A155" s="23" t="s">
        <v>45</v>
      </c>
      <c r="E155" s="24" t="s">
        <v>174</v>
      </c>
    </row>
    <row r="156" spans="1:16" ht="51" x14ac:dyDescent="0.2">
      <c r="A156" t="s">
        <v>47</v>
      </c>
      <c r="E156" s="22" t="s">
        <v>175</v>
      </c>
    </row>
    <row r="157" spans="1:16" x14ac:dyDescent="0.2">
      <c r="A157" s="11" t="s">
        <v>39</v>
      </c>
      <c r="B157" s="16" t="s">
        <v>176</v>
      </c>
      <c r="C157" s="16" t="s">
        <v>177</v>
      </c>
      <c r="D157" s="11" t="s">
        <v>41</v>
      </c>
      <c r="E157" s="17" t="s">
        <v>178</v>
      </c>
      <c r="F157" s="18" t="s">
        <v>71</v>
      </c>
      <c r="G157" s="19">
        <v>3</v>
      </c>
      <c r="H157" s="20">
        <v>0</v>
      </c>
      <c r="I157" s="20">
        <f>ROUND(ROUND(H157,2)*ROUND(G157,3),2)</f>
        <v>0</v>
      </c>
      <c r="O157">
        <f>(I157*21)/100</f>
        <v>0</v>
      </c>
      <c r="P157" t="s">
        <v>16</v>
      </c>
    </row>
    <row r="158" spans="1:16" x14ac:dyDescent="0.2">
      <c r="A158" s="21" t="s">
        <v>44</v>
      </c>
      <c r="E158" s="22" t="s">
        <v>41</v>
      </c>
    </row>
    <row r="159" spans="1:16" x14ac:dyDescent="0.2">
      <c r="A159" s="23" t="s">
        <v>45</v>
      </c>
      <c r="E159" s="24" t="s">
        <v>174</v>
      </c>
    </row>
    <row r="160" spans="1:16" ht="102" x14ac:dyDescent="0.2">
      <c r="A160" t="s">
        <v>47</v>
      </c>
      <c r="E160" s="22" t="s">
        <v>179</v>
      </c>
    </row>
    <row r="161" spans="1:16" x14ac:dyDescent="0.2">
      <c r="A161" s="11" t="s">
        <v>39</v>
      </c>
      <c r="B161" s="16" t="s">
        <v>180</v>
      </c>
      <c r="C161" s="16" t="s">
        <v>181</v>
      </c>
      <c r="D161" s="11" t="s">
        <v>41</v>
      </c>
      <c r="E161" s="17" t="s">
        <v>182</v>
      </c>
      <c r="F161" s="18" t="s">
        <v>71</v>
      </c>
      <c r="G161" s="19">
        <v>3</v>
      </c>
      <c r="H161" s="20">
        <v>0</v>
      </c>
      <c r="I161" s="20">
        <f>ROUND(ROUND(H161,2)*ROUND(G161,3),2)</f>
        <v>0</v>
      </c>
      <c r="O161">
        <f>(I161*21)/100</f>
        <v>0</v>
      </c>
      <c r="P161" t="s">
        <v>16</v>
      </c>
    </row>
    <row r="162" spans="1:16" x14ac:dyDescent="0.2">
      <c r="A162" s="21" t="s">
        <v>44</v>
      </c>
      <c r="E162" s="22" t="s">
        <v>41</v>
      </c>
    </row>
    <row r="163" spans="1:16" x14ac:dyDescent="0.2">
      <c r="A163" s="23" t="s">
        <v>45</v>
      </c>
      <c r="E163" s="24" t="s">
        <v>174</v>
      </c>
    </row>
    <row r="164" spans="1:16" ht="102" x14ac:dyDescent="0.2">
      <c r="A164" t="s">
        <v>47</v>
      </c>
      <c r="E164" s="22" t="s">
        <v>179</v>
      </c>
    </row>
    <row r="165" spans="1:16" x14ac:dyDescent="0.2">
      <c r="A165" s="11" t="s">
        <v>39</v>
      </c>
      <c r="B165" s="16" t="s">
        <v>183</v>
      </c>
      <c r="C165" s="16" t="s">
        <v>184</v>
      </c>
      <c r="D165" s="11" t="s">
        <v>41</v>
      </c>
      <c r="E165" s="17" t="s">
        <v>185</v>
      </c>
      <c r="F165" s="18" t="s">
        <v>71</v>
      </c>
      <c r="G165" s="19">
        <v>3</v>
      </c>
      <c r="H165" s="20">
        <v>0</v>
      </c>
      <c r="I165" s="20">
        <f>ROUND(ROUND(H165,2)*ROUND(G165,3),2)</f>
        <v>0</v>
      </c>
      <c r="O165">
        <f>(I165*21)/100</f>
        <v>0</v>
      </c>
      <c r="P165" t="s">
        <v>16</v>
      </c>
    </row>
    <row r="166" spans="1:16" x14ac:dyDescent="0.2">
      <c r="A166" s="21" t="s">
        <v>44</v>
      </c>
      <c r="E166" s="22" t="s">
        <v>41</v>
      </c>
    </row>
    <row r="167" spans="1:16" x14ac:dyDescent="0.2">
      <c r="A167" s="23" t="s">
        <v>45</v>
      </c>
      <c r="E167" s="24" t="s">
        <v>98</v>
      </c>
    </row>
    <row r="168" spans="1:16" ht="114.75" x14ac:dyDescent="0.2">
      <c r="A168" t="s">
        <v>47</v>
      </c>
      <c r="E168" s="22" t="s">
        <v>186</v>
      </c>
    </row>
    <row r="169" spans="1:16" x14ac:dyDescent="0.2">
      <c r="A169" s="11" t="s">
        <v>39</v>
      </c>
      <c r="B169" s="16" t="s">
        <v>187</v>
      </c>
      <c r="C169" s="16" t="s">
        <v>188</v>
      </c>
      <c r="D169" s="11" t="s">
        <v>41</v>
      </c>
      <c r="E169" s="17" t="s">
        <v>189</v>
      </c>
      <c r="F169" s="18" t="s">
        <v>71</v>
      </c>
      <c r="G169" s="19">
        <v>23</v>
      </c>
      <c r="H169" s="20">
        <v>0</v>
      </c>
      <c r="I169" s="20">
        <f>ROUND(ROUND(H169,2)*ROUND(G169,3),2)</f>
        <v>0</v>
      </c>
      <c r="O169">
        <f>(I169*21)/100</f>
        <v>0</v>
      </c>
      <c r="P169" t="s">
        <v>16</v>
      </c>
    </row>
    <row r="170" spans="1:16" x14ac:dyDescent="0.2">
      <c r="A170" s="21" t="s">
        <v>44</v>
      </c>
      <c r="E170" s="22" t="s">
        <v>41</v>
      </c>
    </row>
    <row r="171" spans="1:16" x14ac:dyDescent="0.2">
      <c r="A171" s="23" t="s">
        <v>45</v>
      </c>
      <c r="E171" s="24" t="s">
        <v>190</v>
      </c>
    </row>
    <row r="172" spans="1:16" ht="102" x14ac:dyDescent="0.2">
      <c r="A172" t="s">
        <v>47</v>
      </c>
      <c r="E172" s="22" t="s">
        <v>191</v>
      </c>
    </row>
    <row r="173" spans="1:16" x14ac:dyDescent="0.2">
      <c r="A173" s="11" t="s">
        <v>39</v>
      </c>
      <c r="B173" s="16" t="s">
        <v>192</v>
      </c>
      <c r="C173" s="16" t="s">
        <v>193</v>
      </c>
      <c r="D173" s="11" t="s">
        <v>41</v>
      </c>
      <c r="E173" s="17" t="s">
        <v>194</v>
      </c>
      <c r="F173" s="18" t="s">
        <v>71</v>
      </c>
      <c r="G173" s="19">
        <v>23</v>
      </c>
      <c r="H173" s="20">
        <v>0</v>
      </c>
      <c r="I173" s="20">
        <f>ROUND(ROUND(H173,2)*ROUND(G173,3),2)</f>
        <v>0</v>
      </c>
      <c r="O173">
        <f>(I173*21)/100</f>
        <v>0</v>
      </c>
      <c r="P173" t="s">
        <v>16</v>
      </c>
    </row>
    <row r="174" spans="1:16" x14ac:dyDescent="0.2">
      <c r="A174" s="21" t="s">
        <v>44</v>
      </c>
      <c r="E174" s="22" t="s">
        <v>41</v>
      </c>
    </row>
    <row r="175" spans="1:16" x14ac:dyDescent="0.2">
      <c r="A175" s="23" t="s">
        <v>45</v>
      </c>
      <c r="E175" s="24" t="s">
        <v>190</v>
      </c>
    </row>
    <row r="176" spans="1:16" ht="102" x14ac:dyDescent="0.2">
      <c r="A176" t="s">
        <v>47</v>
      </c>
      <c r="E176" s="22" t="s">
        <v>195</v>
      </c>
    </row>
    <row r="177" spans="1:16" ht="25.5" x14ac:dyDescent="0.2">
      <c r="A177" s="11" t="s">
        <v>39</v>
      </c>
      <c r="B177" s="16" t="s">
        <v>196</v>
      </c>
      <c r="C177" s="16" t="s">
        <v>197</v>
      </c>
      <c r="D177" s="11" t="s">
        <v>41</v>
      </c>
      <c r="E177" s="17" t="s">
        <v>198</v>
      </c>
      <c r="F177" s="18" t="s">
        <v>71</v>
      </c>
      <c r="G177" s="19">
        <v>6</v>
      </c>
      <c r="H177" s="20">
        <v>0</v>
      </c>
      <c r="I177" s="20">
        <f>ROUND(ROUND(H177,2)*ROUND(G177,3),2)</f>
        <v>0</v>
      </c>
      <c r="O177">
        <f>(I177*21)/100</f>
        <v>0</v>
      </c>
      <c r="P177" t="s">
        <v>16</v>
      </c>
    </row>
    <row r="178" spans="1:16" x14ac:dyDescent="0.2">
      <c r="A178" s="21" t="s">
        <v>44</v>
      </c>
      <c r="E178" s="22" t="s">
        <v>41</v>
      </c>
    </row>
    <row r="179" spans="1:16" x14ac:dyDescent="0.2">
      <c r="A179" s="23" t="s">
        <v>45</v>
      </c>
      <c r="E179" s="24" t="s">
        <v>199</v>
      </c>
    </row>
    <row r="180" spans="1:16" ht="102" x14ac:dyDescent="0.2">
      <c r="A180" t="s">
        <v>47</v>
      </c>
      <c r="E180" s="22" t="s">
        <v>200</v>
      </c>
    </row>
    <row r="181" spans="1:16" ht="25.5" x14ac:dyDescent="0.2">
      <c r="A181" s="11" t="s">
        <v>39</v>
      </c>
      <c r="B181" s="16" t="s">
        <v>201</v>
      </c>
      <c r="C181" s="16" t="s">
        <v>202</v>
      </c>
      <c r="D181" s="11" t="s">
        <v>41</v>
      </c>
      <c r="E181" s="17" t="s">
        <v>203</v>
      </c>
      <c r="F181" s="18" t="s">
        <v>71</v>
      </c>
      <c r="G181" s="19">
        <v>6</v>
      </c>
      <c r="H181" s="20">
        <v>0</v>
      </c>
      <c r="I181" s="20">
        <f>ROUND(ROUND(H181,2)*ROUND(G181,3),2)</f>
        <v>0</v>
      </c>
      <c r="O181">
        <f>(I181*21)/100</f>
        <v>0</v>
      </c>
      <c r="P181" t="s">
        <v>16</v>
      </c>
    </row>
    <row r="182" spans="1:16" x14ac:dyDescent="0.2">
      <c r="A182" s="21" t="s">
        <v>44</v>
      </c>
      <c r="E182" s="22" t="s">
        <v>41</v>
      </c>
    </row>
    <row r="183" spans="1:16" x14ac:dyDescent="0.2">
      <c r="A183" s="23" t="s">
        <v>45</v>
      </c>
      <c r="E183" s="24" t="s">
        <v>199</v>
      </c>
    </row>
    <row r="184" spans="1:16" ht="102" x14ac:dyDescent="0.2">
      <c r="A184" t="s">
        <v>47</v>
      </c>
      <c r="E184" s="22" t="s">
        <v>204</v>
      </c>
    </row>
    <row r="185" spans="1:16" x14ac:dyDescent="0.2">
      <c r="A185" s="11" t="s">
        <v>39</v>
      </c>
      <c r="B185" s="28" t="s">
        <v>205</v>
      </c>
      <c r="C185" s="28" t="s">
        <v>206</v>
      </c>
      <c r="D185" s="29" t="s">
        <v>41</v>
      </c>
      <c r="E185" s="30" t="s">
        <v>207</v>
      </c>
      <c r="F185" s="31" t="s">
        <v>71</v>
      </c>
      <c r="G185" s="32">
        <v>1</v>
      </c>
      <c r="H185" s="33">
        <v>0</v>
      </c>
      <c r="I185" s="33">
        <f>ROUND(ROUND(H185,2)*ROUND(G185,3),2)</f>
        <v>0</v>
      </c>
      <c r="O185">
        <f>(I185*21)/100</f>
        <v>0</v>
      </c>
      <c r="P185" t="s">
        <v>16</v>
      </c>
    </row>
    <row r="186" spans="1:16" x14ac:dyDescent="0.2">
      <c r="A186" s="21" t="s">
        <v>44</v>
      </c>
      <c r="B186" s="34"/>
      <c r="C186" s="34"/>
      <c r="D186" s="34"/>
      <c r="E186" s="35" t="s">
        <v>41</v>
      </c>
      <c r="F186" s="34"/>
      <c r="G186" s="34"/>
      <c r="H186" s="34"/>
      <c r="I186" s="34"/>
    </row>
    <row r="187" spans="1:16" x14ac:dyDescent="0.2">
      <c r="A187" s="23" t="s">
        <v>45</v>
      </c>
      <c r="B187" s="34"/>
      <c r="C187" s="34"/>
      <c r="D187" s="34"/>
      <c r="E187" s="36" t="s">
        <v>208</v>
      </c>
      <c r="F187" s="34"/>
      <c r="G187" s="34"/>
      <c r="H187" s="34"/>
      <c r="I187" s="34"/>
    </row>
    <row r="188" spans="1:16" ht="89.25" x14ac:dyDescent="0.2">
      <c r="A188" t="s">
        <v>47</v>
      </c>
      <c r="B188" s="34"/>
      <c r="C188" s="34"/>
      <c r="D188" s="34"/>
      <c r="E188" s="35" t="s">
        <v>209</v>
      </c>
      <c r="F188" s="34"/>
      <c r="G188" s="34"/>
      <c r="H188" s="34"/>
      <c r="I188" s="34"/>
    </row>
    <row r="189" spans="1:16" x14ac:dyDescent="0.2">
      <c r="A189" s="11" t="s">
        <v>39</v>
      </c>
      <c r="B189" s="28" t="s">
        <v>210</v>
      </c>
      <c r="C189" s="28" t="s">
        <v>211</v>
      </c>
      <c r="D189" s="29" t="s">
        <v>41</v>
      </c>
      <c r="E189" s="30" t="s">
        <v>212</v>
      </c>
      <c r="F189" s="31" t="s">
        <v>71</v>
      </c>
      <c r="G189" s="32">
        <v>1</v>
      </c>
      <c r="H189" s="33">
        <v>0</v>
      </c>
      <c r="I189" s="33">
        <f>ROUND(ROUND(H189,2)*ROUND(G189,3),2)</f>
        <v>0</v>
      </c>
      <c r="O189">
        <f>(I189*21)/100</f>
        <v>0</v>
      </c>
      <c r="P189" t="s">
        <v>16</v>
      </c>
    </row>
    <row r="190" spans="1:16" x14ac:dyDescent="0.2">
      <c r="A190" s="21" t="s">
        <v>44</v>
      </c>
      <c r="B190" s="34"/>
      <c r="C190" s="34"/>
      <c r="D190" s="34"/>
      <c r="E190" s="35" t="s">
        <v>41</v>
      </c>
      <c r="F190" s="34"/>
      <c r="G190" s="34"/>
      <c r="H190" s="34"/>
      <c r="I190" s="34"/>
    </row>
    <row r="191" spans="1:16" x14ac:dyDescent="0.2">
      <c r="A191" s="23" t="s">
        <v>45</v>
      </c>
      <c r="B191" s="34"/>
      <c r="C191" s="34"/>
      <c r="D191" s="34"/>
      <c r="E191" s="36" t="s">
        <v>208</v>
      </c>
      <c r="F191" s="34"/>
      <c r="G191" s="34"/>
      <c r="H191" s="34"/>
      <c r="I191" s="34"/>
    </row>
    <row r="192" spans="1:16" ht="102" x14ac:dyDescent="0.2">
      <c r="A192" t="s">
        <v>47</v>
      </c>
      <c r="B192" s="34"/>
      <c r="C192" s="34"/>
      <c r="D192" s="34"/>
      <c r="E192" s="35" t="s">
        <v>213</v>
      </c>
      <c r="F192" s="34"/>
      <c r="G192" s="34"/>
      <c r="H192" s="34"/>
      <c r="I192" s="34"/>
    </row>
    <row r="193" spans="1:16" x14ac:dyDescent="0.2">
      <c r="A193" s="11" t="s">
        <v>39</v>
      </c>
      <c r="B193" s="16" t="s">
        <v>214</v>
      </c>
      <c r="C193" s="16" t="s">
        <v>215</v>
      </c>
      <c r="D193" s="11" t="s">
        <v>41</v>
      </c>
      <c r="E193" s="17" t="s">
        <v>216</v>
      </c>
      <c r="F193" s="18" t="s">
        <v>71</v>
      </c>
      <c r="G193" s="19">
        <v>18</v>
      </c>
      <c r="H193" s="20">
        <v>0</v>
      </c>
      <c r="I193" s="20">
        <f>ROUND(ROUND(H193,2)*ROUND(G193,3),2)</f>
        <v>0</v>
      </c>
      <c r="O193">
        <f>(I193*21)/100</f>
        <v>0</v>
      </c>
      <c r="P193" t="s">
        <v>16</v>
      </c>
    </row>
    <row r="194" spans="1:16" x14ac:dyDescent="0.2">
      <c r="A194" s="21" t="s">
        <v>44</v>
      </c>
      <c r="E194" s="22" t="s">
        <v>41</v>
      </c>
    </row>
    <row r="195" spans="1:16" x14ac:dyDescent="0.2">
      <c r="A195" s="23" t="s">
        <v>45</v>
      </c>
      <c r="E195" s="24" t="s">
        <v>217</v>
      </c>
    </row>
    <row r="196" spans="1:16" ht="114.75" x14ac:dyDescent="0.2">
      <c r="A196" t="s">
        <v>47</v>
      </c>
      <c r="E196" s="22" t="s">
        <v>218</v>
      </c>
    </row>
    <row r="197" spans="1:16" x14ac:dyDescent="0.2">
      <c r="A197" s="11" t="s">
        <v>39</v>
      </c>
      <c r="B197" s="16" t="s">
        <v>219</v>
      </c>
      <c r="C197" s="16" t="s">
        <v>220</v>
      </c>
      <c r="D197" s="11" t="s">
        <v>41</v>
      </c>
      <c r="E197" s="17" t="s">
        <v>221</v>
      </c>
      <c r="F197" s="18" t="s">
        <v>71</v>
      </c>
      <c r="G197" s="19">
        <v>18</v>
      </c>
      <c r="H197" s="20">
        <v>0</v>
      </c>
      <c r="I197" s="20">
        <f>ROUND(ROUND(H197,2)*ROUND(G197,3),2)</f>
        <v>0</v>
      </c>
      <c r="O197">
        <f>(I197*21)/100</f>
        <v>0</v>
      </c>
      <c r="P197" t="s">
        <v>16</v>
      </c>
    </row>
    <row r="198" spans="1:16" x14ac:dyDescent="0.2">
      <c r="A198" s="21" t="s">
        <v>44</v>
      </c>
      <c r="E198" s="22" t="s">
        <v>41</v>
      </c>
    </row>
    <row r="199" spans="1:16" x14ac:dyDescent="0.2">
      <c r="A199" s="23" t="s">
        <v>45</v>
      </c>
      <c r="E199" s="24" t="s">
        <v>217</v>
      </c>
    </row>
    <row r="200" spans="1:16" ht="165.75" x14ac:dyDescent="0.2">
      <c r="A200" t="s">
        <v>47</v>
      </c>
      <c r="E200" s="22" t="s">
        <v>222</v>
      </c>
    </row>
    <row r="201" spans="1:16" x14ac:dyDescent="0.2">
      <c r="A201" s="11" t="s">
        <v>39</v>
      </c>
      <c r="B201" s="16" t="s">
        <v>223</v>
      </c>
      <c r="C201" s="16" t="s">
        <v>224</v>
      </c>
      <c r="D201" s="11" t="s">
        <v>41</v>
      </c>
      <c r="E201" s="17" t="s">
        <v>225</v>
      </c>
      <c r="F201" s="18" t="s">
        <v>71</v>
      </c>
      <c r="G201" s="19">
        <v>4</v>
      </c>
      <c r="H201" s="20">
        <v>0</v>
      </c>
      <c r="I201" s="20">
        <f>ROUND(ROUND(H201,2)*ROUND(G201,3),2)</f>
        <v>0</v>
      </c>
      <c r="O201">
        <f>(I201*21)/100</f>
        <v>0</v>
      </c>
      <c r="P201" t="s">
        <v>16</v>
      </c>
    </row>
    <row r="202" spans="1:16" x14ac:dyDescent="0.2">
      <c r="A202" s="21" t="s">
        <v>44</v>
      </c>
      <c r="E202" s="22" t="s">
        <v>41</v>
      </c>
    </row>
    <row r="203" spans="1:16" x14ac:dyDescent="0.2">
      <c r="A203" s="23" t="s">
        <v>45</v>
      </c>
      <c r="E203" s="24" t="s">
        <v>217</v>
      </c>
    </row>
    <row r="204" spans="1:16" ht="114.75" x14ac:dyDescent="0.2">
      <c r="A204" t="s">
        <v>47</v>
      </c>
      <c r="E204" s="22" t="s">
        <v>226</v>
      </c>
    </row>
    <row r="205" spans="1:16" x14ac:dyDescent="0.2">
      <c r="A205" s="11" t="s">
        <v>39</v>
      </c>
      <c r="B205" s="16" t="s">
        <v>227</v>
      </c>
      <c r="C205" s="16" t="s">
        <v>228</v>
      </c>
      <c r="D205" s="11" t="s">
        <v>41</v>
      </c>
      <c r="E205" s="17" t="s">
        <v>229</v>
      </c>
      <c r="F205" s="18" t="s">
        <v>71</v>
      </c>
      <c r="G205" s="19">
        <v>4</v>
      </c>
      <c r="H205" s="20">
        <v>0</v>
      </c>
      <c r="I205" s="20">
        <f>ROUND(ROUND(H205,2)*ROUND(G205,3),2)</f>
        <v>0</v>
      </c>
      <c r="O205">
        <f>(I205*21)/100</f>
        <v>0</v>
      </c>
      <c r="P205" t="s">
        <v>16</v>
      </c>
    </row>
    <row r="206" spans="1:16" x14ac:dyDescent="0.2">
      <c r="A206" s="21" t="s">
        <v>44</v>
      </c>
      <c r="E206" s="22" t="s">
        <v>41</v>
      </c>
    </row>
    <row r="207" spans="1:16" x14ac:dyDescent="0.2">
      <c r="A207" s="23" t="s">
        <v>45</v>
      </c>
      <c r="E207" s="24" t="s">
        <v>217</v>
      </c>
    </row>
    <row r="208" spans="1:16" ht="165.75" x14ac:dyDescent="0.2">
      <c r="A208" t="s">
        <v>47</v>
      </c>
      <c r="E208" s="22" t="s">
        <v>230</v>
      </c>
    </row>
    <row r="209" spans="1:16" ht="25.5" x14ac:dyDescent="0.2">
      <c r="A209" s="11" t="s">
        <v>39</v>
      </c>
      <c r="B209" s="16" t="s">
        <v>231</v>
      </c>
      <c r="C209" s="16" t="s">
        <v>232</v>
      </c>
      <c r="D209" s="11" t="s">
        <v>41</v>
      </c>
      <c r="E209" s="17" t="s">
        <v>233</v>
      </c>
      <c r="F209" s="18" t="s">
        <v>71</v>
      </c>
      <c r="G209" s="19">
        <v>4</v>
      </c>
      <c r="H209" s="20">
        <v>0</v>
      </c>
      <c r="I209" s="20">
        <f>ROUND(ROUND(H209,2)*ROUND(G209,3),2)</f>
        <v>0</v>
      </c>
      <c r="O209">
        <f>(I209*21)/100</f>
        <v>0</v>
      </c>
      <c r="P209" t="s">
        <v>16</v>
      </c>
    </row>
    <row r="210" spans="1:16" x14ac:dyDescent="0.2">
      <c r="A210" s="21" t="s">
        <v>44</v>
      </c>
      <c r="E210" s="22" t="s">
        <v>41</v>
      </c>
    </row>
    <row r="211" spans="1:16" x14ac:dyDescent="0.2">
      <c r="A211" s="23" t="s">
        <v>45</v>
      </c>
      <c r="E211" s="24" t="s">
        <v>217</v>
      </c>
    </row>
    <row r="212" spans="1:16" ht="114.75" x14ac:dyDescent="0.2">
      <c r="A212" t="s">
        <v>47</v>
      </c>
      <c r="E212" s="22" t="s">
        <v>234</v>
      </c>
    </row>
    <row r="213" spans="1:16" ht="25.5" x14ac:dyDescent="0.2">
      <c r="A213" s="11" t="s">
        <v>39</v>
      </c>
      <c r="B213" s="16" t="s">
        <v>235</v>
      </c>
      <c r="C213" s="16" t="s">
        <v>236</v>
      </c>
      <c r="D213" s="11" t="s">
        <v>41</v>
      </c>
      <c r="E213" s="17" t="s">
        <v>237</v>
      </c>
      <c r="F213" s="18" t="s">
        <v>71</v>
      </c>
      <c r="G213" s="19">
        <v>4</v>
      </c>
      <c r="H213" s="20">
        <v>0</v>
      </c>
      <c r="I213" s="20">
        <f>ROUND(ROUND(H213,2)*ROUND(G213,3),2)</f>
        <v>0</v>
      </c>
      <c r="O213">
        <f>(I213*21)/100</f>
        <v>0</v>
      </c>
      <c r="P213" t="s">
        <v>16</v>
      </c>
    </row>
    <row r="214" spans="1:16" x14ac:dyDescent="0.2">
      <c r="A214" s="21" t="s">
        <v>44</v>
      </c>
      <c r="E214" s="22" t="s">
        <v>41</v>
      </c>
    </row>
    <row r="215" spans="1:16" x14ac:dyDescent="0.2">
      <c r="A215" s="23" t="s">
        <v>45</v>
      </c>
      <c r="E215" s="24" t="s">
        <v>217</v>
      </c>
    </row>
    <row r="216" spans="1:16" ht="165.75" x14ac:dyDescent="0.2">
      <c r="A216" t="s">
        <v>47</v>
      </c>
      <c r="E216" s="22" t="s">
        <v>238</v>
      </c>
    </row>
    <row r="217" spans="1:16" x14ac:dyDescent="0.2">
      <c r="A217" s="11" t="s">
        <v>39</v>
      </c>
      <c r="B217" s="16" t="s">
        <v>239</v>
      </c>
      <c r="C217" s="16" t="s">
        <v>240</v>
      </c>
      <c r="D217" s="11" t="s">
        <v>41</v>
      </c>
      <c r="E217" s="17" t="s">
        <v>241</v>
      </c>
      <c r="F217" s="18" t="s">
        <v>71</v>
      </c>
      <c r="G217" s="19">
        <v>30</v>
      </c>
      <c r="H217" s="20">
        <v>0</v>
      </c>
      <c r="I217" s="20">
        <f>ROUND(ROUND(H217,2)*ROUND(G217,3),2)</f>
        <v>0</v>
      </c>
      <c r="O217">
        <f>(I217*21)/100</f>
        <v>0</v>
      </c>
      <c r="P217" t="s">
        <v>16</v>
      </c>
    </row>
    <row r="218" spans="1:16" x14ac:dyDescent="0.2">
      <c r="A218" s="21" t="s">
        <v>44</v>
      </c>
      <c r="E218" s="22" t="s">
        <v>41</v>
      </c>
    </row>
    <row r="219" spans="1:16" x14ac:dyDescent="0.2">
      <c r="A219" s="23" t="s">
        <v>45</v>
      </c>
      <c r="E219" s="24" t="s">
        <v>217</v>
      </c>
    </row>
    <row r="220" spans="1:16" ht="114.75" x14ac:dyDescent="0.2">
      <c r="A220" t="s">
        <v>47</v>
      </c>
      <c r="E220" s="22" t="s">
        <v>242</v>
      </c>
    </row>
    <row r="221" spans="1:16" x14ac:dyDescent="0.2">
      <c r="A221" s="11" t="s">
        <v>39</v>
      </c>
      <c r="B221" s="16" t="s">
        <v>243</v>
      </c>
      <c r="C221" s="16" t="s">
        <v>244</v>
      </c>
      <c r="D221" s="11" t="s">
        <v>41</v>
      </c>
      <c r="E221" s="17" t="s">
        <v>245</v>
      </c>
      <c r="F221" s="18" t="s">
        <v>71</v>
      </c>
      <c r="G221" s="19">
        <v>30</v>
      </c>
      <c r="H221" s="20">
        <v>0</v>
      </c>
      <c r="I221" s="20">
        <f>ROUND(ROUND(H221,2)*ROUND(G221,3),2)</f>
        <v>0</v>
      </c>
      <c r="O221">
        <f>(I221*21)/100</f>
        <v>0</v>
      </c>
      <c r="P221" t="s">
        <v>16</v>
      </c>
    </row>
    <row r="222" spans="1:16" x14ac:dyDescent="0.2">
      <c r="A222" s="21" t="s">
        <v>44</v>
      </c>
      <c r="E222" s="22" t="s">
        <v>41</v>
      </c>
    </row>
    <row r="223" spans="1:16" x14ac:dyDescent="0.2">
      <c r="A223" s="23" t="s">
        <v>45</v>
      </c>
      <c r="E223" s="24" t="s">
        <v>217</v>
      </c>
    </row>
    <row r="224" spans="1:16" ht="114.75" x14ac:dyDescent="0.2">
      <c r="A224" t="s">
        <v>47</v>
      </c>
      <c r="E224" s="22" t="s">
        <v>246</v>
      </c>
    </row>
    <row r="225" spans="1:16" ht="25.5" x14ac:dyDescent="0.2">
      <c r="A225" s="11" t="s">
        <v>39</v>
      </c>
      <c r="B225" s="16" t="s">
        <v>247</v>
      </c>
      <c r="C225" s="16" t="s">
        <v>248</v>
      </c>
      <c r="D225" s="11" t="s">
        <v>41</v>
      </c>
      <c r="E225" s="17" t="s">
        <v>249</v>
      </c>
      <c r="F225" s="18" t="s">
        <v>71</v>
      </c>
      <c r="G225" s="19">
        <v>90</v>
      </c>
      <c r="H225" s="20">
        <v>0</v>
      </c>
      <c r="I225" s="20">
        <f>ROUND(ROUND(H225,2)*ROUND(G225,3),2)</f>
        <v>0</v>
      </c>
      <c r="O225">
        <f>(I225*21)/100</f>
        <v>0</v>
      </c>
      <c r="P225" t="s">
        <v>16</v>
      </c>
    </row>
    <row r="226" spans="1:16" x14ac:dyDescent="0.2">
      <c r="A226" s="21" t="s">
        <v>44</v>
      </c>
      <c r="E226" s="22" t="s">
        <v>41</v>
      </c>
    </row>
    <row r="227" spans="1:16" x14ac:dyDescent="0.2">
      <c r="A227" s="23" t="s">
        <v>45</v>
      </c>
      <c r="E227" s="24" t="s">
        <v>217</v>
      </c>
    </row>
    <row r="228" spans="1:16" ht="114.75" x14ac:dyDescent="0.2">
      <c r="A228" t="s">
        <v>47</v>
      </c>
      <c r="E228" s="22" t="s">
        <v>250</v>
      </c>
    </row>
    <row r="229" spans="1:16" ht="25.5" x14ac:dyDescent="0.2">
      <c r="A229" s="11" t="s">
        <v>39</v>
      </c>
      <c r="B229" s="16" t="s">
        <v>251</v>
      </c>
      <c r="C229" s="16" t="s">
        <v>252</v>
      </c>
      <c r="D229" s="11" t="s">
        <v>41</v>
      </c>
      <c r="E229" s="17" t="s">
        <v>253</v>
      </c>
      <c r="F229" s="18" t="s">
        <v>71</v>
      </c>
      <c r="G229" s="19">
        <v>90</v>
      </c>
      <c r="H229" s="20">
        <v>0</v>
      </c>
      <c r="I229" s="20">
        <f>ROUND(ROUND(H229,2)*ROUND(G229,3),2)</f>
        <v>0</v>
      </c>
      <c r="O229">
        <f>(I229*21)/100</f>
        <v>0</v>
      </c>
      <c r="P229" t="s">
        <v>16</v>
      </c>
    </row>
    <row r="230" spans="1:16" x14ac:dyDescent="0.2">
      <c r="A230" s="21" t="s">
        <v>44</v>
      </c>
      <c r="E230" s="22" t="s">
        <v>41</v>
      </c>
    </row>
    <row r="231" spans="1:16" x14ac:dyDescent="0.2">
      <c r="A231" s="23" t="s">
        <v>45</v>
      </c>
      <c r="E231" s="24" t="s">
        <v>217</v>
      </c>
    </row>
    <row r="232" spans="1:16" ht="127.5" x14ac:dyDescent="0.2">
      <c r="A232" t="s">
        <v>47</v>
      </c>
      <c r="E232" s="22" t="s">
        <v>254</v>
      </c>
    </row>
    <row r="233" spans="1:16" ht="38.25" x14ac:dyDescent="0.2">
      <c r="A233" s="11" t="s">
        <v>39</v>
      </c>
      <c r="B233" s="16" t="s">
        <v>255</v>
      </c>
      <c r="C233" s="16" t="s">
        <v>256</v>
      </c>
      <c r="D233" s="11" t="s">
        <v>41</v>
      </c>
      <c r="E233" s="17" t="s">
        <v>257</v>
      </c>
      <c r="F233" s="18" t="s">
        <v>71</v>
      </c>
      <c r="G233" s="19">
        <v>4</v>
      </c>
      <c r="H233" s="20">
        <v>0</v>
      </c>
      <c r="I233" s="20">
        <f>ROUND(ROUND(H233,2)*ROUND(G233,3),2)</f>
        <v>0</v>
      </c>
      <c r="O233">
        <f>(I233*21)/100</f>
        <v>0</v>
      </c>
      <c r="P233" t="s">
        <v>16</v>
      </c>
    </row>
    <row r="234" spans="1:16" x14ac:dyDescent="0.2">
      <c r="A234" s="21" t="s">
        <v>44</v>
      </c>
      <c r="E234" s="22" t="s">
        <v>41</v>
      </c>
    </row>
    <row r="235" spans="1:16" x14ac:dyDescent="0.2">
      <c r="A235" s="23" t="s">
        <v>45</v>
      </c>
      <c r="E235" s="24" t="s">
        <v>217</v>
      </c>
    </row>
    <row r="236" spans="1:16" ht="140.25" x14ac:dyDescent="0.2">
      <c r="A236" t="s">
        <v>47</v>
      </c>
      <c r="E236" s="22" t="s">
        <v>258</v>
      </c>
    </row>
    <row r="237" spans="1:16" ht="25.5" x14ac:dyDescent="0.2">
      <c r="A237" s="11" t="s">
        <v>39</v>
      </c>
      <c r="B237" s="16" t="s">
        <v>259</v>
      </c>
      <c r="C237" s="16" t="s">
        <v>260</v>
      </c>
      <c r="D237" s="11" t="s">
        <v>41</v>
      </c>
      <c r="E237" s="17" t="s">
        <v>261</v>
      </c>
      <c r="F237" s="18" t="s">
        <v>71</v>
      </c>
      <c r="G237" s="19">
        <v>4</v>
      </c>
      <c r="H237" s="20">
        <v>0</v>
      </c>
      <c r="I237" s="20">
        <f>ROUND(ROUND(H237,2)*ROUND(G237,3),2)</f>
        <v>0</v>
      </c>
      <c r="O237">
        <f>(I237*21)/100</f>
        <v>0</v>
      </c>
      <c r="P237" t="s">
        <v>16</v>
      </c>
    </row>
    <row r="238" spans="1:16" x14ac:dyDescent="0.2">
      <c r="A238" s="21" t="s">
        <v>44</v>
      </c>
      <c r="E238" s="22" t="s">
        <v>41</v>
      </c>
    </row>
    <row r="239" spans="1:16" x14ac:dyDescent="0.2">
      <c r="A239" s="23" t="s">
        <v>45</v>
      </c>
      <c r="E239" s="24" t="s">
        <v>217</v>
      </c>
    </row>
    <row r="240" spans="1:16" ht="153" x14ac:dyDescent="0.2">
      <c r="A240" t="s">
        <v>47</v>
      </c>
      <c r="E240" s="22" t="s">
        <v>262</v>
      </c>
    </row>
    <row r="241" spans="1:16" x14ac:dyDescent="0.2">
      <c r="A241" s="11" t="s">
        <v>39</v>
      </c>
      <c r="B241" s="16" t="s">
        <v>263</v>
      </c>
      <c r="C241" s="16" t="s">
        <v>264</v>
      </c>
      <c r="D241" s="11" t="s">
        <v>41</v>
      </c>
      <c r="E241" s="17" t="s">
        <v>265</v>
      </c>
      <c r="F241" s="18" t="s">
        <v>71</v>
      </c>
      <c r="G241" s="41">
        <v>36</v>
      </c>
      <c r="H241" s="20">
        <v>0</v>
      </c>
      <c r="I241" s="20">
        <f>ROUND(ROUND(H241,2)*ROUND(G241,3),2)</f>
        <v>0</v>
      </c>
      <c r="O241">
        <f>(I241*21)/100</f>
        <v>0</v>
      </c>
      <c r="P241" t="s">
        <v>16</v>
      </c>
    </row>
    <row r="242" spans="1:16" x14ac:dyDescent="0.2">
      <c r="A242" s="21" t="s">
        <v>44</v>
      </c>
      <c r="E242" s="22" t="s">
        <v>41</v>
      </c>
    </row>
    <row r="243" spans="1:16" x14ac:dyDescent="0.2">
      <c r="A243" s="23" t="s">
        <v>45</v>
      </c>
      <c r="E243" s="24" t="s">
        <v>217</v>
      </c>
    </row>
    <row r="244" spans="1:16" ht="63.75" x14ac:dyDescent="0.2">
      <c r="A244" t="s">
        <v>47</v>
      </c>
      <c r="E244" s="22" t="s">
        <v>266</v>
      </c>
    </row>
    <row r="245" spans="1:16" x14ac:dyDescent="0.2">
      <c r="A245" s="11" t="s">
        <v>39</v>
      </c>
      <c r="B245" s="16" t="s">
        <v>267</v>
      </c>
      <c r="C245" s="16" t="s">
        <v>268</v>
      </c>
      <c r="D245" s="11" t="s">
        <v>41</v>
      </c>
      <c r="E245" s="17" t="s">
        <v>269</v>
      </c>
      <c r="F245" s="18" t="s">
        <v>71</v>
      </c>
      <c r="G245" s="41">
        <v>36</v>
      </c>
      <c r="H245" s="20">
        <v>0</v>
      </c>
      <c r="I245" s="20">
        <f>ROUND(ROUND(H245,2)*ROUND(G245,3),2)</f>
        <v>0</v>
      </c>
      <c r="O245">
        <f>(I245*21)/100</f>
        <v>0</v>
      </c>
      <c r="P245" t="s">
        <v>16</v>
      </c>
    </row>
    <row r="246" spans="1:16" x14ac:dyDescent="0.2">
      <c r="A246" s="21" t="s">
        <v>44</v>
      </c>
      <c r="E246" s="22" t="s">
        <v>41</v>
      </c>
    </row>
    <row r="247" spans="1:16" x14ac:dyDescent="0.2">
      <c r="A247" s="23" t="s">
        <v>45</v>
      </c>
      <c r="E247" s="24" t="s">
        <v>217</v>
      </c>
    </row>
    <row r="248" spans="1:16" ht="127.5" x14ac:dyDescent="0.2">
      <c r="A248" t="s">
        <v>47</v>
      </c>
      <c r="E248" s="22" t="s">
        <v>270</v>
      </c>
    </row>
    <row r="249" spans="1:16" x14ac:dyDescent="0.2">
      <c r="A249" s="11" t="s">
        <v>39</v>
      </c>
      <c r="B249" s="16" t="s">
        <v>271</v>
      </c>
      <c r="C249" s="16" t="s">
        <v>272</v>
      </c>
      <c r="D249" s="11" t="s">
        <v>41</v>
      </c>
      <c r="E249" s="17" t="s">
        <v>273</v>
      </c>
      <c r="F249" s="18" t="s">
        <v>71</v>
      </c>
      <c r="G249" s="19">
        <v>3</v>
      </c>
      <c r="H249" s="20">
        <v>0</v>
      </c>
      <c r="I249" s="20">
        <f>ROUND(ROUND(H249,2)*ROUND(G249,3),2)</f>
        <v>0</v>
      </c>
      <c r="O249">
        <f>(I249*21)/100</f>
        <v>0</v>
      </c>
      <c r="P249" t="s">
        <v>16</v>
      </c>
    </row>
    <row r="250" spans="1:16" x14ac:dyDescent="0.2">
      <c r="A250" s="21" t="s">
        <v>44</v>
      </c>
      <c r="E250" s="22" t="s">
        <v>41</v>
      </c>
    </row>
    <row r="251" spans="1:16" x14ac:dyDescent="0.2">
      <c r="A251" s="23" t="s">
        <v>45</v>
      </c>
      <c r="E251" s="24" t="s">
        <v>208</v>
      </c>
    </row>
    <row r="252" spans="1:16" ht="127.5" x14ac:dyDescent="0.2">
      <c r="A252" t="s">
        <v>47</v>
      </c>
      <c r="E252" s="22" t="s">
        <v>274</v>
      </c>
    </row>
    <row r="253" spans="1:16" x14ac:dyDescent="0.2">
      <c r="A253" s="11" t="s">
        <v>39</v>
      </c>
      <c r="B253" s="16" t="s">
        <v>275</v>
      </c>
      <c r="C253" s="16" t="s">
        <v>276</v>
      </c>
      <c r="D253" s="11" t="s">
        <v>41</v>
      </c>
      <c r="E253" s="17" t="s">
        <v>277</v>
      </c>
      <c r="F253" s="18" t="s">
        <v>71</v>
      </c>
      <c r="G253" s="19">
        <v>3</v>
      </c>
      <c r="H253" s="20">
        <v>0</v>
      </c>
      <c r="I253" s="20">
        <f>ROUND(ROUND(H253,2)*ROUND(G253,3),2)</f>
        <v>0</v>
      </c>
      <c r="O253">
        <f>(I253*21)/100</f>
        <v>0</v>
      </c>
      <c r="P253" t="s">
        <v>16</v>
      </c>
    </row>
    <row r="254" spans="1:16" x14ac:dyDescent="0.2">
      <c r="A254" s="21" t="s">
        <v>44</v>
      </c>
      <c r="E254" s="22" t="s">
        <v>41</v>
      </c>
    </row>
    <row r="255" spans="1:16" x14ac:dyDescent="0.2">
      <c r="A255" s="23" t="s">
        <v>45</v>
      </c>
      <c r="E255" s="24" t="s">
        <v>208</v>
      </c>
    </row>
    <row r="256" spans="1:16" ht="114.75" x14ac:dyDescent="0.2">
      <c r="A256" t="s">
        <v>47</v>
      </c>
      <c r="E256" s="22" t="s">
        <v>278</v>
      </c>
    </row>
    <row r="257" spans="1:16" ht="25.5" x14ac:dyDescent="0.2">
      <c r="A257" s="11" t="s">
        <v>39</v>
      </c>
      <c r="B257" s="16" t="s">
        <v>279</v>
      </c>
      <c r="C257" s="16" t="s">
        <v>280</v>
      </c>
      <c r="D257" s="11" t="s">
        <v>41</v>
      </c>
      <c r="E257" s="17" t="s">
        <v>281</v>
      </c>
      <c r="F257" s="18" t="s">
        <v>71</v>
      </c>
      <c r="G257" s="19">
        <v>3</v>
      </c>
      <c r="H257" s="20">
        <v>0</v>
      </c>
      <c r="I257" s="20">
        <f>ROUND(ROUND(H257,2)*ROUND(G257,3),2)</f>
        <v>0</v>
      </c>
      <c r="O257">
        <f>(I257*21)/100</f>
        <v>0</v>
      </c>
      <c r="P257" t="s">
        <v>16</v>
      </c>
    </row>
    <row r="258" spans="1:16" x14ac:dyDescent="0.2">
      <c r="A258" s="21" t="s">
        <v>44</v>
      </c>
      <c r="E258" s="22" t="s">
        <v>41</v>
      </c>
    </row>
    <row r="259" spans="1:16" x14ac:dyDescent="0.2">
      <c r="A259" s="23" t="s">
        <v>45</v>
      </c>
      <c r="E259" s="24" t="s">
        <v>208</v>
      </c>
    </row>
    <row r="260" spans="1:16" ht="114.75" x14ac:dyDescent="0.2">
      <c r="A260" t="s">
        <v>47</v>
      </c>
      <c r="E260" s="22" t="s">
        <v>282</v>
      </c>
    </row>
    <row r="261" spans="1:16" ht="25.5" x14ac:dyDescent="0.2">
      <c r="A261" s="11" t="s">
        <v>39</v>
      </c>
      <c r="B261" s="16" t="s">
        <v>283</v>
      </c>
      <c r="C261" s="16" t="s">
        <v>284</v>
      </c>
      <c r="D261" s="11" t="s">
        <v>41</v>
      </c>
      <c r="E261" s="17" t="s">
        <v>285</v>
      </c>
      <c r="F261" s="18" t="s">
        <v>71</v>
      </c>
      <c r="G261" s="19">
        <v>3</v>
      </c>
      <c r="H261" s="20">
        <v>0</v>
      </c>
      <c r="I261" s="20">
        <f>ROUND(ROUND(H261,2)*ROUND(G261,3),2)</f>
        <v>0</v>
      </c>
      <c r="O261">
        <f>(I261*21)/100</f>
        <v>0</v>
      </c>
      <c r="P261" t="s">
        <v>16</v>
      </c>
    </row>
    <row r="262" spans="1:16" x14ac:dyDescent="0.2">
      <c r="A262" s="21" t="s">
        <v>44</v>
      </c>
      <c r="E262" s="22" t="s">
        <v>41</v>
      </c>
    </row>
    <row r="263" spans="1:16" x14ac:dyDescent="0.2">
      <c r="A263" s="23" t="s">
        <v>45</v>
      </c>
      <c r="E263" s="24" t="s">
        <v>208</v>
      </c>
    </row>
    <row r="264" spans="1:16" ht="140.25" x14ac:dyDescent="0.2">
      <c r="A264" t="s">
        <v>47</v>
      </c>
      <c r="E264" s="22" t="s">
        <v>286</v>
      </c>
    </row>
    <row r="265" spans="1:16" x14ac:dyDescent="0.2">
      <c r="A265" s="11" t="s">
        <v>39</v>
      </c>
      <c r="B265" s="16" t="s">
        <v>287</v>
      </c>
      <c r="C265" s="16" t="s">
        <v>288</v>
      </c>
      <c r="D265" s="11" t="s">
        <v>41</v>
      </c>
      <c r="E265" s="17" t="s">
        <v>289</v>
      </c>
      <c r="F265" s="18" t="s">
        <v>71</v>
      </c>
      <c r="G265" s="19">
        <v>3</v>
      </c>
      <c r="H265" s="20">
        <v>0</v>
      </c>
      <c r="I265" s="20">
        <f>ROUND(ROUND(H265,2)*ROUND(G265,3),2)</f>
        <v>0</v>
      </c>
      <c r="O265">
        <f>(I265*21)/100</f>
        <v>0</v>
      </c>
      <c r="P265" t="s">
        <v>16</v>
      </c>
    </row>
    <row r="266" spans="1:16" x14ac:dyDescent="0.2">
      <c r="A266" s="21" t="s">
        <v>44</v>
      </c>
      <c r="E266" s="22" t="s">
        <v>41</v>
      </c>
    </row>
    <row r="267" spans="1:16" x14ac:dyDescent="0.2">
      <c r="A267" s="23" t="s">
        <v>45</v>
      </c>
      <c r="E267" s="24" t="s">
        <v>98</v>
      </c>
    </row>
    <row r="268" spans="1:16" ht="114.75" x14ac:dyDescent="0.2">
      <c r="A268" t="s">
        <v>47</v>
      </c>
      <c r="E268" s="22" t="s">
        <v>290</v>
      </c>
    </row>
    <row r="269" spans="1:16" x14ac:dyDescent="0.2">
      <c r="A269" s="11" t="s">
        <v>39</v>
      </c>
      <c r="B269" s="16" t="s">
        <v>291</v>
      </c>
      <c r="C269" s="16" t="s">
        <v>292</v>
      </c>
      <c r="D269" s="11" t="s">
        <v>41</v>
      </c>
      <c r="E269" s="17" t="s">
        <v>293</v>
      </c>
      <c r="F269" s="18" t="s">
        <v>71</v>
      </c>
      <c r="G269" s="19">
        <v>3</v>
      </c>
      <c r="H269" s="20">
        <v>0</v>
      </c>
      <c r="I269" s="20">
        <f>ROUND(ROUND(H269,2)*ROUND(G269,3),2)</f>
        <v>0</v>
      </c>
      <c r="O269">
        <f>(I269*21)/100</f>
        <v>0</v>
      </c>
      <c r="P269" t="s">
        <v>16</v>
      </c>
    </row>
    <row r="270" spans="1:16" x14ac:dyDescent="0.2">
      <c r="A270" s="21" t="s">
        <v>44</v>
      </c>
      <c r="E270" s="22" t="s">
        <v>41</v>
      </c>
    </row>
    <row r="271" spans="1:16" x14ac:dyDescent="0.2">
      <c r="A271" s="23" t="s">
        <v>45</v>
      </c>
      <c r="E271" s="24" t="s">
        <v>98</v>
      </c>
    </row>
    <row r="272" spans="1:16" ht="114.75" x14ac:dyDescent="0.2">
      <c r="A272" t="s">
        <v>47</v>
      </c>
      <c r="E272" s="22" t="s">
        <v>294</v>
      </c>
    </row>
    <row r="273" spans="1:16" x14ac:dyDescent="0.2">
      <c r="A273" s="11" t="s">
        <v>39</v>
      </c>
      <c r="B273" s="16" t="s">
        <v>295</v>
      </c>
      <c r="C273" s="16" t="s">
        <v>296</v>
      </c>
      <c r="D273" s="11" t="s">
        <v>41</v>
      </c>
      <c r="E273" s="17" t="s">
        <v>297</v>
      </c>
      <c r="F273" s="18" t="s">
        <v>71</v>
      </c>
      <c r="G273" s="19">
        <v>10</v>
      </c>
      <c r="H273" s="20">
        <v>0</v>
      </c>
      <c r="I273" s="20">
        <f>ROUND(ROUND(H273,2)*ROUND(G273,3),2)</f>
        <v>0</v>
      </c>
      <c r="O273">
        <f>(I273*21)/100</f>
        <v>0</v>
      </c>
      <c r="P273" t="s">
        <v>16</v>
      </c>
    </row>
    <row r="274" spans="1:16" x14ac:dyDescent="0.2">
      <c r="A274" s="21" t="s">
        <v>44</v>
      </c>
      <c r="E274" s="22" t="s">
        <v>41</v>
      </c>
    </row>
    <row r="275" spans="1:16" x14ac:dyDescent="0.2">
      <c r="A275" s="23" t="s">
        <v>45</v>
      </c>
      <c r="E275" s="24" t="s">
        <v>98</v>
      </c>
    </row>
    <row r="276" spans="1:16" ht="114.75" x14ac:dyDescent="0.2">
      <c r="A276" t="s">
        <v>47</v>
      </c>
      <c r="E276" s="22" t="s">
        <v>298</v>
      </c>
    </row>
    <row r="277" spans="1:16" x14ac:dyDescent="0.2">
      <c r="A277" s="11" t="s">
        <v>39</v>
      </c>
      <c r="B277" s="16" t="s">
        <v>299</v>
      </c>
      <c r="C277" s="16" t="s">
        <v>300</v>
      </c>
      <c r="D277" s="11" t="s">
        <v>41</v>
      </c>
      <c r="E277" s="17" t="s">
        <v>301</v>
      </c>
      <c r="F277" s="18" t="s">
        <v>71</v>
      </c>
      <c r="G277" s="19">
        <v>10</v>
      </c>
      <c r="H277" s="20">
        <v>0</v>
      </c>
      <c r="I277" s="20">
        <f>ROUND(ROUND(H277,2)*ROUND(G277,3),2)</f>
        <v>0</v>
      </c>
      <c r="O277">
        <f>(I277*21)/100</f>
        <v>0</v>
      </c>
      <c r="P277" t="s">
        <v>16</v>
      </c>
    </row>
    <row r="278" spans="1:16" x14ac:dyDescent="0.2">
      <c r="A278" s="21" t="s">
        <v>44</v>
      </c>
      <c r="E278" s="22" t="s">
        <v>41</v>
      </c>
    </row>
    <row r="279" spans="1:16" x14ac:dyDescent="0.2">
      <c r="A279" s="23" t="s">
        <v>45</v>
      </c>
      <c r="E279" s="24" t="s">
        <v>98</v>
      </c>
    </row>
    <row r="280" spans="1:16" ht="114.75" x14ac:dyDescent="0.2">
      <c r="A280" t="s">
        <v>47</v>
      </c>
      <c r="E280" s="22" t="s">
        <v>302</v>
      </c>
    </row>
    <row r="281" spans="1:16" ht="25.5" x14ac:dyDescent="0.2">
      <c r="A281" s="11" t="s">
        <v>39</v>
      </c>
      <c r="B281" s="16" t="s">
        <v>303</v>
      </c>
      <c r="C281" s="16" t="s">
        <v>304</v>
      </c>
      <c r="D281" s="11" t="s">
        <v>41</v>
      </c>
      <c r="E281" s="17" t="s">
        <v>305</v>
      </c>
      <c r="F281" s="18" t="s">
        <v>71</v>
      </c>
      <c r="G281" s="19">
        <v>2</v>
      </c>
      <c r="H281" s="20">
        <v>0</v>
      </c>
      <c r="I281" s="20">
        <f>ROUND(ROUND(H281,2)*ROUND(G281,3),2)</f>
        <v>0</v>
      </c>
      <c r="O281">
        <f>(I281*21)/100</f>
        <v>0</v>
      </c>
      <c r="P281" t="s">
        <v>16</v>
      </c>
    </row>
    <row r="282" spans="1:16" x14ac:dyDescent="0.2">
      <c r="A282" s="21" t="s">
        <v>44</v>
      </c>
      <c r="E282" s="22" t="s">
        <v>41</v>
      </c>
    </row>
    <row r="283" spans="1:16" x14ac:dyDescent="0.2">
      <c r="A283" s="23" t="s">
        <v>45</v>
      </c>
      <c r="E283" s="24" t="s">
        <v>46</v>
      </c>
    </row>
    <row r="284" spans="1:16" ht="127.5" x14ac:dyDescent="0.2">
      <c r="A284" t="s">
        <v>47</v>
      </c>
      <c r="E284" s="22" t="s">
        <v>306</v>
      </c>
    </row>
    <row r="285" spans="1:16" x14ac:dyDescent="0.2">
      <c r="A285" s="11" t="s">
        <v>39</v>
      </c>
      <c r="B285" s="16" t="s">
        <v>307</v>
      </c>
      <c r="C285" s="16" t="s">
        <v>308</v>
      </c>
      <c r="D285" s="11" t="s">
        <v>41</v>
      </c>
      <c r="E285" s="17" t="s">
        <v>309</v>
      </c>
      <c r="F285" s="18" t="s">
        <v>71</v>
      </c>
      <c r="G285" s="19">
        <v>2</v>
      </c>
      <c r="H285" s="20">
        <v>0</v>
      </c>
      <c r="I285" s="20">
        <f>ROUND(ROUND(H285,2)*ROUND(G285,3),2)</f>
        <v>0</v>
      </c>
      <c r="O285">
        <f>(I285*21)/100</f>
        <v>0</v>
      </c>
      <c r="P285" t="s">
        <v>16</v>
      </c>
    </row>
    <row r="286" spans="1:16" x14ac:dyDescent="0.2">
      <c r="A286" s="21" t="s">
        <v>44</v>
      </c>
      <c r="E286" s="22" t="s">
        <v>41</v>
      </c>
    </row>
    <row r="287" spans="1:16" x14ac:dyDescent="0.2">
      <c r="A287" s="23" t="s">
        <v>45</v>
      </c>
      <c r="E287" s="24" t="s">
        <v>46</v>
      </c>
    </row>
    <row r="288" spans="1:16" ht="178.5" x14ac:dyDescent="0.2">
      <c r="A288" t="s">
        <v>47</v>
      </c>
      <c r="E288" s="22" t="s">
        <v>310</v>
      </c>
    </row>
    <row r="289" spans="1:16" x14ac:dyDescent="0.2">
      <c r="A289" s="11" t="s">
        <v>39</v>
      </c>
      <c r="B289" s="16" t="s">
        <v>311</v>
      </c>
      <c r="C289" s="16" t="s">
        <v>312</v>
      </c>
      <c r="D289" s="11" t="s">
        <v>41</v>
      </c>
      <c r="E289" s="17" t="s">
        <v>313</v>
      </c>
      <c r="F289" s="18" t="s">
        <v>71</v>
      </c>
      <c r="G289" s="19">
        <v>6</v>
      </c>
      <c r="H289" s="20">
        <v>0</v>
      </c>
      <c r="I289" s="20">
        <f>ROUND(ROUND(H289,2)*ROUND(G289,3),2)</f>
        <v>0</v>
      </c>
      <c r="O289">
        <f>(I289*21)/100</f>
        <v>0</v>
      </c>
      <c r="P289" t="s">
        <v>16</v>
      </c>
    </row>
    <row r="290" spans="1:16" x14ac:dyDescent="0.2">
      <c r="A290" s="21" t="s">
        <v>44</v>
      </c>
      <c r="E290" s="22" t="s">
        <v>41</v>
      </c>
    </row>
    <row r="291" spans="1:16" x14ac:dyDescent="0.2">
      <c r="A291" s="23" t="s">
        <v>45</v>
      </c>
      <c r="E291" s="24" t="s">
        <v>217</v>
      </c>
    </row>
    <row r="292" spans="1:16" ht="114.75" x14ac:dyDescent="0.2">
      <c r="A292" t="s">
        <v>47</v>
      </c>
      <c r="E292" s="22" t="s">
        <v>314</v>
      </c>
    </row>
    <row r="293" spans="1:16" x14ac:dyDescent="0.2">
      <c r="A293" s="11" t="s">
        <v>39</v>
      </c>
      <c r="B293" s="16" t="s">
        <v>315</v>
      </c>
      <c r="C293" s="16" t="s">
        <v>316</v>
      </c>
      <c r="D293" s="11" t="s">
        <v>41</v>
      </c>
      <c r="E293" s="17" t="s">
        <v>317</v>
      </c>
      <c r="F293" s="18" t="s">
        <v>71</v>
      </c>
      <c r="G293" s="19">
        <v>6</v>
      </c>
      <c r="H293" s="20">
        <v>0</v>
      </c>
      <c r="I293" s="20">
        <f>ROUND(ROUND(H293,2)*ROUND(G293,3),2)</f>
        <v>0</v>
      </c>
      <c r="O293">
        <f>(I293*21)/100</f>
        <v>0</v>
      </c>
      <c r="P293" t="s">
        <v>16</v>
      </c>
    </row>
    <row r="294" spans="1:16" x14ac:dyDescent="0.2">
      <c r="A294" s="21" t="s">
        <v>44</v>
      </c>
      <c r="E294" s="22" t="s">
        <v>41</v>
      </c>
    </row>
    <row r="295" spans="1:16" x14ac:dyDescent="0.2">
      <c r="A295" s="23" t="s">
        <v>45</v>
      </c>
      <c r="E295" s="24" t="s">
        <v>217</v>
      </c>
    </row>
    <row r="296" spans="1:16" ht="140.25" x14ac:dyDescent="0.2">
      <c r="A296" t="s">
        <v>47</v>
      </c>
      <c r="E296" s="22" t="s">
        <v>318</v>
      </c>
    </row>
    <row r="297" spans="1:16" x14ac:dyDescent="0.2">
      <c r="A297" s="11" t="s">
        <v>39</v>
      </c>
      <c r="B297" s="16" t="s">
        <v>319</v>
      </c>
      <c r="C297" s="16" t="s">
        <v>320</v>
      </c>
      <c r="D297" s="11" t="s">
        <v>41</v>
      </c>
      <c r="E297" s="17" t="s">
        <v>321</v>
      </c>
      <c r="F297" s="18" t="s">
        <v>71</v>
      </c>
      <c r="G297" s="19">
        <v>2</v>
      </c>
      <c r="H297" s="20">
        <v>0</v>
      </c>
      <c r="I297" s="20">
        <f>ROUND(ROUND(H297,2)*ROUND(G297,3),2)</f>
        <v>0</v>
      </c>
      <c r="O297">
        <f>(I297*21)/100</f>
        <v>0</v>
      </c>
      <c r="P297" t="s">
        <v>16</v>
      </c>
    </row>
    <row r="298" spans="1:16" x14ac:dyDescent="0.2">
      <c r="A298" s="21" t="s">
        <v>44</v>
      </c>
      <c r="E298" s="22" t="s">
        <v>41</v>
      </c>
    </row>
    <row r="299" spans="1:16" x14ac:dyDescent="0.2">
      <c r="A299" s="23" t="s">
        <v>45</v>
      </c>
      <c r="E299" s="24" t="s">
        <v>217</v>
      </c>
    </row>
    <row r="300" spans="1:16" ht="114.75" x14ac:dyDescent="0.2">
      <c r="A300" t="s">
        <v>47</v>
      </c>
      <c r="E300" s="22" t="s">
        <v>322</v>
      </c>
    </row>
    <row r="301" spans="1:16" x14ac:dyDescent="0.2">
      <c r="A301" s="11" t="s">
        <v>39</v>
      </c>
      <c r="B301" s="16" t="s">
        <v>74</v>
      </c>
      <c r="C301" s="16" t="s">
        <v>323</v>
      </c>
      <c r="D301" s="11" t="s">
        <v>41</v>
      </c>
      <c r="E301" s="17" t="s">
        <v>324</v>
      </c>
      <c r="F301" s="18" t="s">
        <v>71</v>
      </c>
      <c r="G301" s="19">
        <v>2</v>
      </c>
      <c r="H301" s="20">
        <v>0</v>
      </c>
      <c r="I301" s="20">
        <f>ROUND(ROUND(H301,2)*ROUND(G301,3),2)</f>
        <v>0</v>
      </c>
      <c r="O301">
        <f>(I301*21)/100</f>
        <v>0</v>
      </c>
      <c r="P301" t="s">
        <v>16</v>
      </c>
    </row>
    <row r="302" spans="1:16" x14ac:dyDescent="0.2">
      <c r="A302" s="21" t="s">
        <v>44</v>
      </c>
      <c r="E302" s="22" t="s">
        <v>41</v>
      </c>
    </row>
    <row r="303" spans="1:16" x14ac:dyDescent="0.2">
      <c r="A303" s="23" t="s">
        <v>45</v>
      </c>
      <c r="E303" s="24" t="s">
        <v>217</v>
      </c>
    </row>
    <row r="304" spans="1:16" ht="140.25" x14ac:dyDescent="0.2">
      <c r="A304" t="s">
        <v>47</v>
      </c>
      <c r="E304" s="22" t="s">
        <v>325</v>
      </c>
    </row>
    <row r="305" spans="1:16" x14ac:dyDescent="0.2">
      <c r="A305" s="11" t="s">
        <v>39</v>
      </c>
      <c r="B305" s="16" t="s">
        <v>326</v>
      </c>
      <c r="C305" s="16" t="s">
        <v>327</v>
      </c>
      <c r="D305" s="11" t="s">
        <v>41</v>
      </c>
      <c r="E305" s="17" t="s">
        <v>328</v>
      </c>
      <c r="F305" s="18" t="s">
        <v>71</v>
      </c>
      <c r="G305" s="19">
        <v>1</v>
      </c>
      <c r="H305" s="20">
        <v>0</v>
      </c>
      <c r="I305" s="20">
        <f>ROUND(ROUND(H305,2)*ROUND(G305,3),2)</f>
        <v>0</v>
      </c>
      <c r="O305">
        <f>(I305*21)/100</f>
        <v>0</v>
      </c>
      <c r="P305" t="s">
        <v>16</v>
      </c>
    </row>
    <row r="306" spans="1:16" x14ac:dyDescent="0.2">
      <c r="A306" s="21" t="s">
        <v>44</v>
      </c>
      <c r="E306" s="22" t="s">
        <v>41</v>
      </c>
    </row>
    <row r="307" spans="1:16" x14ac:dyDescent="0.2">
      <c r="A307" s="23" t="s">
        <v>45</v>
      </c>
      <c r="E307" s="24" t="s">
        <v>217</v>
      </c>
    </row>
    <row r="308" spans="1:16" ht="114.75" x14ac:dyDescent="0.2">
      <c r="A308" t="s">
        <v>47</v>
      </c>
      <c r="E308" s="22" t="s">
        <v>329</v>
      </c>
    </row>
    <row r="309" spans="1:16" x14ac:dyDescent="0.2">
      <c r="A309" s="11" t="s">
        <v>39</v>
      </c>
      <c r="B309" s="16" t="s">
        <v>330</v>
      </c>
      <c r="C309" s="16" t="s">
        <v>331</v>
      </c>
      <c r="D309" s="11" t="s">
        <v>41</v>
      </c>
      <c r="E309" s="17" t="s">
        <v>332</v>
      </c>
      <c r="F309" s="18" t="s">
        <v>71</v>
      </c>
      <c r="G309" s="19">
        <v>1</v>
      </c>
      <c r="H309" s="20">
        <v>0</v>
      </c>
      <c r="I309" s="20">
        <f>ROUND(ROUND(H309,2)*ROUND(G309,3),2)</f>
        <v>0</v>
      </c>
      <c r="O309">
        <f>(I309*21)/100</f>
        <v>0</v>
      </c>
      <c r="P309" t="s">
        <v>16</v>
      </c>
    </row>
    <row r="310" spans="1:16" x14ac:dyDescent="0.2">
      <c r="A310" s="21" t="s">
        <v>44</v>
      </c>
      <c r="E310" s="22" t="s">
        <v>41</v>
      </c>
    </row>
    <row r="311" spans="1:16" x14ac:dyDescent="0.2">
      <c r="A311" s="23" t="s">
        <v>45</v>
      </c>
      <c r="E311" s="24" t="s">
        <v>217</v>
      </c>
    </row>
    <row r="312" spans="1:16" ht="140.25" x14ac:dyDescent="0.2">
      <c r="A312" t="s">
        <v>47</v>
      </c>
      <c r="E312" s="22" t="s">
        <v>333</v>
      </c>
    </row>
    <row r="313" spans="1:16" x14ac:dyDescent="0.2">
      <c r="A313" s="11" t="s">
        <v>39</v>
      </c>
      <c r="B313" s="16" t="s">
        <v>334</v>
      </c>
      <c r="C313" s="16" t="s">
        <v>335</v>
      </c>
      <c r="D313" s="11" t="s">
        <v>41</v>
      </c>
      <c r="E313" s="17" t="s">
        <v>336</v>
      </c>
      <c r="F313" s="18" t="s">
        <v>71</v>
      </c>
      <c r="G313" s="19">
        <v>2</v>
      </c>
      <c r="H313" s="20">
        <v>0</v>
      </c>
      <c r="I313" s="20">
        <f>ROUND(ROUND(H313,2)*ROUND(G313,3),2)</f>
        <v>0</v>
      </c>
      <c r="O313">
        <f>(I313*21)/100</f>
        <v>0</v>
      </c>
      <c r="P313" t="s">
        <v>16</v>
      </c>
    </row>
    <row r="314" spans="1:16" x14ac:dyDescent="0.2">
      <c r="A314" s="21" t="s">
        <v>44</v>
      </c>
      <c r="E314" s="22" t="s">
        <v>41</v>
      </c>
    </row>
    <row r="315" spans="1:16" x14ac:dyDescent="0.2">
      <c r="A315" s="23" t="s">
        <v>45</v>
      </c>
      <c r="E315" s="24" t="s">
        <v>217</v>
      </c>
    </row>
    <row r="316" spans="1:16" ht="114.75" x14ac:dyDescent="0.2">
      <c r="A316" t="s">
        <v>47</v>
      </c>
      <c r="E316" s="22" t="s">
        <v>337</v>
      </c>
    </row>
    <row r="317" spans="1:16" x14ac:dyDescent="0.2">
      <c r="A317" s="11" t="s">
        <v>39</v>
      </c>
      <c r="B317" s="16" t="s">
        <v>105</v>
      </c>
      <c r="C317" s="16" t="s">
        <v>338</v>
      </c>
      <c r="D317" s="11" t="s">
        <v>41</v>
      </c>
      <c r="E317" s="17" t="s">
        <v>339</v>
      </c>
      <c r="F317" s="18" t="s">
        <v>71</v>
      </c>
      <c r="G317" s="19">
        <v>2</v>
      </c>
      <c r="H317" s="20">
        <v>0</v>
      </c>
      <c r="I317" s="20">
        <f>ROUND(ROUND(H317,2)*ROUND(G317,3),2)</f>
        <v>0</v>
      </c>
      <c r="O317">
        <f>(I317*21)/100</f>
        <v>0</v>
      </c>
      <c r="P317" t="s">
        <v>16</v>
      </c>
    </row>
    <row r="318" spans="1:16" x14ac:dyDescent="0.2">
      <c r="A318" s="21" t="s">
        <v>44</v>
      </c>
      <c r="E318" s="22" t="s">
        <v>41</v>
      </c>
    </row>
    <row r="319" spans="1:16" x14ac:dyDescent="0.2">
      <c r="A319" s="23" t="s">
        <v>45</v>
      </c>
      <c r="E319" s="24" t="s">
        <v>217</v>
      </c>
    </row>
    <row r="320" spans="1:16" ht="114.75" x14ac:dyDescent="0.2">
      <c r="A320" t="s">
        <v>47</v>
      </c>
      <c r="E320" s="22" t="s">
        <v>340</v>
      </c>
    </row>
    <row r="321" spans="1:16" x14ac:dyDescent="0.2">
      <c r="A321" s="11" t="s">
        <v>39</v>
      </c>
      <c r="B321" s="16" t="s">
        <v>134</v>
      </c>
      <c r="C321" s="16" t="s">
        <v>341</v>
      </c>
      <c r="D321" s="11" t="s">
        <v>41</v>
      </c>
      <c r="E321" s="17" t="s">
        <v>342</v>
      </c>
      <c r="F321" s="18" t="s">
        <v>343</v>
      </c>
      <c r="G321" s="19">
        <v>980</v>
      </c>
      <c r="H321" s="20">
        <v>0</v>
      </c>
      <c r="I321" s="20">
        <f>ROUND(ROUND(H321,2)*ROUND(G321,3),2)</f>
        <v>0</v>
      </c>
      <c r="O321">
        <f>(I321*21)/100</f>
        <v>0</v>
      </c>
      <c r="P321" t="s">
        <v>16</v>
      </c>
    </row>
    <row r="322" spans="1:16" x14ac:dyDescent="0.2">
      <c r="A322" s="21" t="s">
        <v>44</v>
      </c>
      <c r="E322" s="22" t="s">
        <v>41</v>
      </c>
    </row>
    <row r="323" spans="1:16" x14ac:dyDescent="0.2">
      <c r="A323" s="23" t="s">
        <v>45</v>
      </c>
      <c r="E323" s="24" t="s">
        <v>344</v>
      </c>
    </row>
    <row r="324" spans="1:16" ht="114.75" x14ac:dyDescent="0.2">
      <c r="A324" t="s">
        <v>47</v>
      </c>
      <c r="E324" s="22" t="s">
        <v>345</v>
      </c>
    </row>
    <row r="325" spans="1:16" x14ac:dyDescent="0.2">
      <c r="A325" s="11" t="s">
        <v>39</v>
      </c>
      <c r="B325" s="16" t="s">
        <v>346</v>
      </c>
      <c r="C325" s="16" t="s">
        <v>347</v>
      </c>
      <c r="D325" s="11" t="s">
        <v>41</v>
      </c>
      <c r="E325" s="17" t="s">
        <v>348</v>
      </c>
      <c r="F325" s="18" t="s">
        <v>343</v>
      </c>
      <c r="G325" s="19">
        <v>35</v>
      </c>
      <c r="H325" s="20">
        <v>0</v>
      </c>
      <c r="I325" s="20">
        <f>ROUND(ROUND(H325,2)*ROUND(G325,3),2)</f>
        <v>0</v>
      </c>
      <c r="O325">
        <f>(I325*21)/100</f>
        <v>0</v>
      </c>
      <c r="P325" t="s">
        <v>16</v>
      </c>
    </row>
    <row r="326" spans="1:16" x14ac:dyDescent="0.2">
      <c r="A326" s="21" t="s">
        <v>44</v>
      </c>
      <c r="E326" s="22" t="s">
        <v>41</v>
      </c>
    </row>
    <row r="327" spans="1:16" x14ac:dyDescent="0.2">
      <c r="A327" s="23" t="s">
        <v>45</v>
      </c>
      <c r="E327" s="24" t="s">
        <v>344</v>
      </c>
    </row>
    <row r="328" spans="1:16" ht="102" x14ac:dyDescent="0.2">
      <c r="A328" t="s">
        <v>47</v>
      </c>
      <c r="E328" s="22" t="s">
        <v>349</v>
      </c>
    </row>
    <row r="329" spans="1:16" x14ac:dyDescent="0.2">
      <c r="A329" s="11" t="s">
        <v>39</v>
      </c>
      <c r="B329" s="16" t="s">
        <v>350</v>
      </c>
      <c r="C329" s="16" t="s">
        <v>351</v>
      </c>
      <c r="D329" s="11" t="s">
        <v>41</v>
      </c>
      <c r="E329" s="17" t="s">
        <v>352</v>
      </c>
      <c r="F329" s="18" t="s">
        <v>71</v>
      </c>
      <c r="G329" s="19">
        <v>124</v>
      </c>
      <c r="H329" s="20">
        <v>0</v>
      </c>
      <c r="I329" s="20">
        <f>ROUND(ROUND(H329,2)*ROUND(G329,3),2)</f>
        <v>0</v>
      </c>
      <c r="O329">
        <f>(I329*21)/100</f>
        <v>0</v>
      </c>
      <c r="P329" t="s">
        <v>16</v>
      </c>
    </row>
    <row r="330" spans="1:16" x14ac:dyDescent="0.2">
      <c r="A330" s="21" t="s">
        <v>44</v>
      </c>
      <c r="E330" s="22" t="s">
        <v>41</v>
      </c>
    </row>
    <row r="331" spans="1:16" x14ac:dyDescent="0.2">
      <c r="A331" s="23" t="s">
        <v>45</v>
      </c>
      <c r="E331" s="24" t="s">
        <v>344</v>
      </c>
    </row>
    <row r="332" spans="1:16" ht="140.25" x14ac:dyDescent="0.2">
      <c r="A332" t="s">
        <v>47</v>
      </c>
      <c r="E332" s="22" t="s">
        <v>353</v>
      </c>
    </row>
    <row r="333" spans="1:16" x14ac:dyDescent="0.2">
      <c r="A333" s="11" t="s">
        <v>39</v>
      </c>
      <c r="B333" s="16" t="s">
        <v>354</v>
      </c>
      <c r="C333" s="16" t="s">
        <v>355</v>
      </c>
      <c r="D333" s="11" t="s">
        <v>41</v>
      </c>
      <c r="E333" s="17" t="s">
        <v>356</v>
      </c>
      <c r="F333" s="18" t="s">
        <v>343</v>
      </c>
      <c r="G333" s="19">
        <v>960</v>
      </c>
      <c r="H333" s="20">
        <v>0</v>
      </c>
      <c r="I333" s="20">
        <f>ROUND(ROUND(H333,2)*ROUND(G333,3),2)</f>
        <v>0</v>
      </c>
      <c r="O333">
        <f>(I333*21)/100</f>
        <v>0</v>
      </c>
      <c r="P333" t="s">
        <v>16</v>
      </c>
    </row>
    <row r="334" spans="1:16" x14ac:dyDescent="0.2">
      <c r="A334" s="21" t="s">
        <v>44</v>
      </c>
      <c r="E334" s="22" t="s">
        <v>41</v>
      </c>
    </row>
    <row r="335" spans="1:16" x14ac:dyDescent="0.2">
      <c r="A335" s="23" t="s">
        <v>45</v>
      </c>
      <c r="E335" s="24" t="s">
        <v>344</v>
      </c>
    </row>
    <row r="336" spans="1:16" ht="114.75" x14ac:dyDescent="0.2">
      <c r="A336" t="s">
        <v>47</v>
      </c>
      <c r="E336" s="22" t="s">
        <v>357</v>
      </c>
    </row>
    <row r="337" spans="1:16" ht="25.5" x14ac:dyDescent="0.2">
      <c r="B337" s="37">
        <v>88</v>
      </c>
      <c r="C337" s="65" t="s">
        <v>392</v>
      </c>
      <c r="D337" s="66" t="s">
        <v>41</v>
      </c>
      <c r="E337" s="67" t="s">
        <v>393</v>
      </c>
      <c r="F337" s="68" t="s">
        <v>71</v>
      </c>
      <c r="G337" s="41">
        <v>6</v>
      </c>
      <c r="H337" s="42">
        <v>0</v>
      </c>
      <c r="I337" s="42">
        <f>ROUND(ROUND(H337,2)*ROUND(G337,3),2)</f>
        <v>0</v>
      </c>
    </row>
    <row r="338" spans="1:16" x14ac:dyDescent="0.2">
      <c r="B338" s="69"/>
      <c r="C338" s="69"/>
      <c r="D338" s="69"/>
      <c r="E338" s="70" t="s">
        <v>41</v>
      </c>
      <c r="F338" s="69"/>
      <c r="G338" s="69"/>
      <c r="H338" s="69"/>
      <c r="I338" s="69"/>
    </row>
    <row r="339" spans="1:16" x14ac:dyDescent="0.2">
      <c r="B339" s="69"/>
      <c r="C339" s="69"/>
      <c r="D339" s="69"/>
      <c r="E339" s="43" t="s">
        <v>344</v>
      </c>
      <c r="F339" s="69"/>
      <c r="G339" s="69"/>
      <c r="H339" s="69"/>
      <c r="I339" s="69"/>
    </row>
    <row r="340" spans="1:16" ht="96" x14ac:dyDescent="0.2">
      <c r="B340" s="69"/>
      <c r="C340" s="69"/>
      <c r="D340" s="69"/>
      <c r="E340" s="71" t="s">
        <v>394</v>
      </c>
      <c r="F340" s="69"/>
      <c r="G340" s="69"/>
      <c r="H340" s="69"/>
      <c r="I340" s="69"/>
    </row>
    <row r="341" spans="1:16" x14ac:dyDescent="0.2">
      <c r="A341" s="11" t="s">
        <v>39</v>
      </c>
      <c r="B341" s="16" t="s">
        <v>358</v>
      </c>
      <c r="C341" s="16" t="s">
        <v>359</v>
      </c>
      <c r="D341" s="11" t="s">
        <v>41</v>
      </c>
      <c r="E341" s="17" t="s">
        <v>360</v>
      </c>
      <c r="F341" s="18" t="s">
        <v>71</v>
      </c>
      <c r="G341" s="19">
        <v>1</v>
      </c>
      <c r="H341" s="20">
        <v>0</v>
      </c>
      <c r="I341" s="20">
        <f>ROUND(ROUND(H341,2)*ROUND(G341,3),2)</f>
        <v>0</v>
      </c>
      <c r="O341">
        <f>(I341*21)/100</f>
        <v>0</v>
      </c>
      <c r="P341" t="s">
        <v>16</v>
      </c>
    </row>
    <row r="342" spans="1:16" x14ac:dyDescent="0.2">
      <c r="A342" s="21" t="s">
        <v>44</v>
      </c>
      <c r="E342" s="22" t="s">
        <v>41</v>
      </c>
    </row>
    <row r="343" spans="1:16" x14ac:dyDescent="0.2">
      <c r="A343" s="23" t="s">
        <v>45</v>
      </c>
      <c r="E343" s="24" t="s">
        <v>344</v>
      </c>
    </row>
    <row r="344" spans="1:16" ht="76.5" x14ac:dyDescent="0.2">
      <c r="A344" t="s">
        <v>47</v>
      </c>
      <c r="E344" s="22" t="s">
        <v>361</v>
      </c>
    </row>
    <row r="345" spans="1:16" x14ac:dyDescent="0.2">
      <c r="A345" s="11" t="s">
        <v>39</v>
      </c>
      <c r="B345" s="16" t="s">
        <v>362</v>
      </c>
      <c r="C345" s="16" t="s">
        <v>363</v>
      </c>
      <c r="D345" s="11" t="s">
        <v>41</v>
      </c>
      <c r="E345" s="17" t="s">
        <v>364</v>
      </c>
      <c r="F345" s="18" t="s">
        <v>71</v>
      </c>
      <c r="G345" s="19">
        <v>3</v>
      </c>
      <c r="H345" s="20">
        <v>0</v>
      </c>
      <c r="I345" s="20">
        <f>ROUND(ROUND(H345,2)*ROUND(G345,3),2)</f>
        <v>0</v>
      </c>
      <c r="O345">
        <f>(I345*21)/100</f>
        <v>0</v>
      </c>
      <c r="P345" t="s">
        <v>16</v>
      </c>
    </row>
    <row r="346" spans="1:16" x14ac:dyDescent="0.2">
      <c r="A346" s="21" t="s">
        <v>44</v>
      </c>
      <c r="E346" s="22" t="s">
        <v>41</v>
      </c>
    </row>
    <row r="347" spans="1:16" x14ac:dyDescent="0.2">
      <c r="A347" s="23" t="s">
        <v>45</v>
      </c>
      <c r="E347" s="24" t="s">
        <v>51</v>
      </c>
    </row>
    <row r="348" spans="1:16" ht="25.5" x14ac:dyDescent="0.2">
      <c r="A348" t="s">
        <v>47</v>
      </c>
      <c r="E348" s="22" t="s">
        <v>365</v>
      </c>
    </row>
    <row r="349" spans="1:16" x14ac:dyDescent="0.2">
      <c r="A349" s="11" t="s">
        <v>39</v>
      </c>
      <c r="B349" s="16" t="s">
        <v>366</v>
      </c>
      <c r="C349" s="16" t="s">
        <v>367</v>
      </c>
      <c r="D349" s="11" t="s">
        <v>41</v>
      </c>
      <c r="E349" s="17" t="s">
        <v>368</v>
      </c>
      <c r="F349" s="18" t="s">
        <v>71</v>
      </c>
      <c r="G349" s="19">
        <v>3</v>
      </c>
      <c r="H349" s="20">
        <v>0</v>
      </c>
      <c r="I349" s="20">
        <f>ROUND(ROUND(H349,2)*ROUND(G349,3),2)</f>
        <v>0</v>
      </c>
      <c r="O349">
        <f>(I349*21)/100</f>
        <v>0</v>
      </c>
      <c r="P349" t="s">
        <v>16</v>
      </c>
    </row>
    <row r="350" spans="1:16" x14ac:dyDescent="0.2">
      <c r="A350" s="21" t="s">
        <v>44</v>
      </c>
      <c r="E350" s="22" t="s">
        <v>41</v>
      </c>
    </row>
    <row r="351" spans="1:16" x14ac:dyDescent="0.2">
      <c r="A351" s="23" t="s">
        <v>45</v>
      </c>
      <c r="E351" s="24" t="s">
        <v>51</v>
      </c>
    </row>
    <row r="352" spans="1:16" x14ac:dyDescent="0.2">
      <c r="A352" t="s">
        <v>47</v>
      </c>
      <c r="E352" s="22" t="s">
        <v>369</v>
      </c>
    </row>
    <row r="353" spans="1:18" x14ac:dyDescent="0.2">
      <c r="A353" s="11" t="s">
        <v>39</v>
      </c>
      <c r="B353" s="16" t="s">
        <v>370</v>
      </c>
      <c r="C353" s="16" t="s">
        <v>371</v>
      </c>
      <c r="D353" s="11" t="s">
        <v>41</v>
      </c>
      <c r="E353" s="17" t="s">
        <v>372</v>
      </c>
      <c r="F353" s="18" t="s">
        <v>71</v>
      </c>
      <c r="G353" s="19">
        <v>1</v>
      </c>
      <c r="H353" s="20">
        <v>0</v>
      </c>
      <c r="I353" s="20">
        <f>ROUND(ROUND(H353,2)*ROUND(G353,3),2)</f>
        <v>0</v>
      </c>
      <c r="O353">
        <f>(I353*21)/100</f>
        <v>0</v>
      </c>
      <c r="P353" t="s">
        <v>16</v>
      </c>
    </row>
    <row r="354" spans="1:18" x14ac:dyDescent="0.2">
      <c r="A354" s="21" t="s">
        <v>44</v>
      </c>
      <c r="E354" s="22" t="s">
        <v>41</v>
      </c>
    </row>
    <row r="355" spans="1:18" x14ac:dyDescent="0.2">
      <c r="A355" s="23" t="s">
        <v>45</v>
      </c>
      <c r="E355" s="24" t="s">
        <v>46</v>
      </c>
    </row>
    <row r="356" spans="1:18" ht="140.25" x14ac:dyDescent="0.2">
      <c r="A356" t="s">
        <v>47</v>
      </c>
      <c r="E356" s="22" t="s">
        <v>373</v>
      </c>
    </row>
    <row r="357" spans="1:18" ht="12.75" customHeight="1" x14ac:dyDescent="0.2">
      <c r="A357" s="3" t="s">
        <v>36</v>
      </c>
      <c r="B357" s="3"/>
      <c r="C357" s="25" t="s">
        <v>374</v>
      </c>
      <c r="D357" s="3"/>
      <c r="E357" s="14" t="s">
        <v>375</v>
      </c>
      <c r="F357" s="3"/>
      <c r="G357" s="3"/>
      <c r="H357" s="3"/>
      <c r="I357" s="26">
        <f>0+Q357</f>
        <v>0</v>
      </c>
      <c r="O357">
        <f>0+R357</f>
        <v>0</v>
      </c>
      <c r="Q357">
        <f>0+I358+I362</f>
        <v>0</v>
      </c>
      <c r="R357">
        <f>0+O358+O362</f>
        <v>0</v>
      </c>
    </row>
    <row r="358" spans="1:18" x14ac:dyDescent="0.2">
      <c r="A358" s="11" t="s">
        <v>39</v>
      </c>
      <c r="B358" s="16" t="s">
        <v>376</v>
      </c>
      <c r="C358" s="16" t="s">
        <v>377</v>
      </c>
      <c r="D358" s="11" t="s">
        <v>41</v>
      </c>
      <c r="E358" s="17" t="s">
        <v>378</v>
      </c>
      <c r="F358" s="18" t="s">
        <v>379</v>
      </c>
      <c r="G358" s="19">
        <v>4</v>
      </c>
      <c r="H358" s="20">
        <v>0</v>
      </c>
      <c r="I358" s="20">
        <f>ROUND(ROUND(H358,2)*ROUND(G358,3),2)</f>
        <v>0</v>
      </c>
      <c r="O358">
        <f>(I358*21)/100</f>
        <v>0</v>
      </c>
      <c r="P358" t="s">
        <v>16</v>
      </c>
    </row>
    <row r="359" spans="1:18" x14ac:dyDescent="0.2">
      <c r="A359" s="21" t="s">
        <v>44</v>
      </c>
      <c r="E359" s="22" t="s">
        <v>41</v>
      </c>
    </row>
    <row r="360" spans="1:18" x14ac:dyDescent="0.2">
      <c r="A360" s="23" t="s">
        <v>45</v>
      </c>
      <c r="E360" s="24" t="s">
        <v>51</v>
      </c>
    </row>
    <row r="361" spans="1:18" x14ac:dyDescent="0.2">
      <c r="A361" t="s">
        <v>47</v>
      </c>
      <c r="E361" s="22" t="s">
        <v>380</v>
      </c>
    </row>
    <row r="362" spans="1:18" x14ac:dyDescent="0.2">
      <c r="A362" s="11" t="s">
        <v>39</v>
      </c>
      <c r="B362" s="16" t="s">
        <v>381</v>
      </c>
      <c r="C362" s="16" t="s">
        <v>382</v>
      </c>
      <c r="D362" s="11" t="s">
        <v>41</v>
      </c>
      <c r="E362" s="17" t="s">
        <v>383</v>
      </c>
      <c r="F362" s="18" t="s">
        <v>379</v>
      </c>
      <c r="G362" s="19">
        <v>1</v>
      </c>
      <c r="H362" s="20">
        <v>0</v>
      </c>
      <c r="I362" s="20">
        <f>ROUND(ROUND(H362,2)*ROUND(G362,3),2)</f>
        <v>0</v>
      </c>
      <c r="O362">
        <f>(I362*21)/100</f>
        <v>0</v>
      </c>
      <c r="P362" t="s">
        <v>16</v>
      </c>
    </row>
    <row r="363" spans="1:18" x14ac:dyDescent="0.2">
      <c r="A363" s="21" t="s">
        <v>44</v>
      </c>
      <c r="E363" s="22" t="s">
        <v>41</v>
      </c>
    </row>
    <row r="364" spans="1:18" x14ac:dyDescent="0.2">
      <c r="A364" s="23" t="s">
        <v>45</v>
      </c>
      <c r="E364" s="24" t="s">
        <v>51</v>
      </c>
    </row>
    <row r="365" spans="1:18" x14ac:dyDescent="0.2">
      <c r="A365" t="s">
        <v>47</v>
      </c>
      <c r="E365" s="22" t="s">
        <v>380</v>
      </c>
    </row>
  </sheetData>
  <mergeCells count="11">
    <mergeCell ref="F6:F7"/>
    <mergeCell ref="G6:G7"/>
    <mergeCell ref="H6:I6"/>
    <mergeCell ref="C3:D3"/>
    <mergeCell ref="C4:D4"/>
    <mergeCell ref="C5:D5"/>
    <mergeCell ref="A6:A7"/>
    <mergeCell ref="B6:B7"/>
    <mergeCell ref="C6:C7"/>
    <mergeCell ref="D6:D7"/>
    <mergeCell ref="E6:E7"/>
  </mergeCells>
  <pageMargins left="0.75" right="0.75" top="1" bottom="1" header="0.5" footer="0.5"/>
  <pageSetup paperSize="9" fitToHeight="0" orientation="portrait" horizontalDpi="300" verticalDpi="3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PS 02-28-01_PS 02-28-01A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Füll David Ing.</dc:creator>
  <cp:lastModifiedBy>stara</cp:lastModifiedBy>
  <dcterms:created xsi:type="dcterms:W3CDTF">2019-11-19T10:12:35Z</dcterms:created>
  <dcterms:modified xsi:type="dcterms:W3CDTF">2019-11-20T15:37:15Z</dcterms:modified>
</cp:coreProperties>
</file>