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0" yWindow="0" windowWidth="28800" windowHeight="11835"/>
  </bookViews>
  <sheets>
    <sheet name="PS 03-28-01_PS 03-28-01A" sheetId="2" r:id="rId1"/>
  </sheets>
  <calcPr calcId="152511"/>
</workbook>
</file>

<file path=xl/calcChain.xml><?xml version="1.0" encoding="utf-8"?>
<calcChain xmlns="http://schemas.openxmlformats.org/spreadsheetml/2006/main">
  <c r="I26" i="2" l="1"/>
  <c r="I22" i="2"/>
  <c r="O22" i="2"/>
  <c r="I18" i="2"/>
  <c r="O18" i="2"/>
  <c r="I14" i="2"/>
  <c r="I10" i="2"/>
  <c r="I293" i="2"/>
  <c r="I545" i="2"/>
  <c r="I541" i="2"/>
  <c r="O497" i="2"/>
  <c r="I497" i="2"/>
  <c r="I493" i="2"/>
  <c r="I385" i="2"/>
  <c r="I381" i="2"/>
  <c r="I245" i="2"/>
  <c r="I181" i="2"/>
  <c r="I177" i="2"/>
  <c r="I38" i="2"/>
  <c r="I30" i="2"/>
  <c r="O30" i="2"/>
  <c r="I34" i="2"/>
  <c r="O34" i="2"/>
  <c r="I42" i="2"/>
  <c r="O42" i="2"/>
  <c r="I46" i="2"/>
  <c r="O46" i="2"/>
  <c r="I50" i="2"/>
  <c r="O50" i="2"/>
  <c r="I55" i="2"/>
  <c r="O55" i="2"/>
  <c r="I59" i="2"/>
  <c r="O59" i="2"/>
  <c r="I63" i="2"/>
  <c r="O63" i="2"/>
  <c r="I67" i="2"/>
  <c r="O67" i="2"/>
  <c r="I71" i="2"/>
  <c r="O71" i="2"/>
  <c r="I75" i="2"/>
  <c r="O75" i="2"/>
  <c r="I79" i="2"/>
  <c r="O79" i="2"/>
  <c r="I83" i="2"/>
  <c r="O83" i="2"/>
  <c r="I88" i="2"/>
  <c r="Q87" i="2"/>
  <c r="I87" i="2"/>
  <c r="I92" i="2"/>
  <c r="O92" i="2"/>
  <c r="I96" i="2"/>
  <c r="O96" i="2"/>
  <c r="I100" i="2"/>
  <c r="O100" i="2"/>
  <c r="I104" i="2"/>
  <c r="O104" i="2"/>
  <c r="I108" i="2"/>
  <c r="O108" i="2"/>
  <c r="I112" i="2"/>
  <c r="O112" i="2"/>
  <c r="I116" i="2"/>
  <c r="O116" i="2"/>
  <c r="I120" i="2"/>
  <c r="O120" i="2"/>
  <c r="I125" i="2"/>
  <c r="O125" i="2"/>
  <c r="I129" i="2"/>
  <c r="O129" i="2"/>
  <c r="I133" i="2"/>
  <c r="Q124" i="2"/>
  <c r="I124" i="2"/>
  <c r="O133" i="2"/>
  <c r="I137" i="2"/>
  <c r="O137" i="2"/>
  <c r="I141" i="2"/>
  <c r="O141" i="2"/>
  <c r="I145" i="2"/>
  <c r="O145" i="2"/>
  <c r="I149" i="2"/>
  <c r="O149" i="2"/>
  <c r="I153" i="2"/>
  <c r="O153" i="2"/>
  <c r="I157" i="2"/>
  <c r="O157" i="2"/>
  <c r="I161" i="2"/>
  <c r="O161" i="2"/>
  <c r="I165" i="2"/>
  <c r="O165" i="2"/>
  <c r="I169" i="2"/>
  <c r="O169" i="2"/>
  <c r="I173" i="2"/>
  <c r="O173" i="2"/>
  <c r="I185" i="2"/>
  <c r="O185" i="2"/>
  <c r="I189" i="2"/>
  <c r="O189" i="2"/>
  <c r="I193" i="2"/>
  <c r="O193" i="2"/>
  <c r="I197" i="2"/>
  <c r="O197" i="2"/>
  <c r="I201" i="2"/>
  <c r="O201" i="2"/>
  <c r="I205" i="2"/>
  <c r="O205" i="2"/>
  <c r="I209" i="2"/>
  <c r="O209" i="2"/>
  <c r="I213" i="2"/>
  <c r="O213" i="2"/>
  <c r="I217" i="2"/>
  <c r="O217" i="2"/>
  <c r="I221" i="2"/>
  <c r="O221" i="2"/>
  <c r="I225" i="2"/>
  <c r="O225" i="2"/>
  <c r="I229" i="2"/>
  <c r="O229" i="2"/>
  <c r="I233" i="2"/>
  <c r="O233" i="2"/>
  <c r="I237" i="2"/>
  <c r="O237" i="2"/>
  <c r="I241" i="2"/>
  <c r="O241" i="2"/>
  <c r="I249" i="2"/>
  <c r="O249" i="2"/>
  <c r="I253" i="2"/>
  <c r="O253" i="2"/>
  <c r="I257" i="2"/>
  <c r="O257" i="2"/>
  <c r="I261" i="2"/>
  <c r="O261" i="2"/>
  <c r="I265" i="2"/>
  <c r="O265" i="2"/>
  <c r="I269" i="2"/>
  <c r="O269" i="2"/>
  <c r="I273" i="2"/>
  <c r="O273" i="2"/>
  <c r="I277" i="2"/>
  <c r="O277" i="2"/>
  <c r="I281" i="2"/>
  <c r="O281" i="2"/>
  <c r="I285" i="2"/>
  <c r="O285" i="2"/>
  <c r="I289" i="2"/>
  <c r="O289" i="2"/>
  <c r="I297" i="2"/>
  <c r="O297" i="2"/>
  <c r="I301" i="2"/>
  <c r="O301" i="2"/>
  <c r="I305" i="2"/>
  <c r="O305" i="2"/>
  <c r="I309" i="2"/>
  <c r="O309" i="2"/>
  <c r="I313" i="2"/>
  <c r="O313" i="2"/>
  <c r="I317" i="2"/>
  <c r="O317" i="2"/>
  <c r="I321" i="2"/>
  <c r="O321" i="2"/>
  <c r="I325" i="2"/>
  <c r="O325" i="2"/>
  <c r="I329" i="2"/>
  <c r="O329" i="2"/>
  <c r="I333" i="2"/>
  <c r="O333" i="2"/>
  <c r="I337" i="2"/>
  <c r="O337" i="2"/>
  <c r="I341" i="2"/>
  <c r="O341" i="2"/>
  <c r="I345" i="2"/>
  <c r="O345" i="2"/>
  <c r="I349" i="2"/>
  <c r="O349" i="2"/>
  <c r="I353" i="2"/>
  <c r="O353" i="2"/>
  <c r="I357" i="2"/>
  <c r="O357" i="2"/>
  <c r="I361" i="2"/>
  <c r="O361" i="2"/>
  <c r="I365" i="2"/>
  <c r="O365" i="2"/>
  <c r="I369" i="2"/>
  <c r="O369" i="2"/>
  <c r="I373" i="2"/>
  <c r="O373" i="2"/>
  <c r="I377" i="2"/>
  <c r="O377" i="2"/>
  <c r="I389" i="2"/>
  <c r="O381" i="2"/>
  <c r="I393" i="2"/>
  <c r="O385" i="2"/>
  <c r="I397" i="2"/>
  <c r="O389" i="2"/>
  <c r="I401" i="2"/>
  <c r="O393" i="2"/>
  <c r="I405" i="2"/>
  <c r="O397" i="2"/>
  <c r="I409" i="2"/>
  <c r="O401" i="2"/>
  <c r="I413" i="2"/>
  <c r="O405" i="2"/>
  <c r="I417" i="2"/>
  <c r="O409" i="2"/>
  <c r="I421" i="2"/>
  <c r="O413" i="2"/>
  <c r="I425" i="2"/>
  <c r="O417" i="2"/>
  <c r="I429" i="2"/>
  <c r="O421" i="2"/>
  <c r="I433" i="2"/>
  <c r="O425" i="2"/>
  <c r="I437" i="2"/>
  <c r="O429" i="2"/>
  <c r="I441" i="2"/>
  <c r="O433" i="2"/>
  <c r="I445" i="2"/>
  <c r="O437" i="2"/>
  <c r="I449" i="2"/>
  <c r="O441" i="2"/>
  <c r="I453" i="2"/>
  <c r="O445" i="2"/>
  <c r="I457" i="2"/>
  <c r="O449" i="2"/>
  <c r="I461" i="2"/>
  <c r="O453" i="2"/>
  <c r="I465" i="2"/>
  <c r="O457" i="2"/>
  <c r="I469" i="2"/>
  <c r="O461" i="2"/>
  <c r="I473" i="2"/>
  <c r="O465" i="2"/>
  <c r="I477" i="2"/>
  <c r="O469" i="2"/>
  <c r="I481" i="2"/>
  <c r="O473" i="2"/>
  <c r="I485" i="2"/>
  <c r="O477" i="2"/>
  <c r="I489" i="2"/>
  <c r="O481" i="2"/>
  <c r="I501" i="2"/>
  <c r="O485" i="2"/>
  <c r="I505" i="2"/>
  <c r="O489" i="2"/>
  <c r="I509" i="2"/>
  <c r="O493" i="2"/>
  <c r="I513" i="2"/>
  <c r="O505" i="2"/>
  <c r="I517" i="2"/>
  <c r="O509" i="2"/>
  <c r="I521" i="2"/>
  <c r="O513" i="2"/>
  <c r="I525" i="2"/>
  <c r="O517" i="2"/>
  <c r="I529" i="2"/>
  <c r="O521" i="2"/>
  <c r="I533" i="2"/>
  <c r="O525" i="2"/>
  <c r="I537" i="2"/>
  <c r="O529" i="2"/>
  <c r="I549" i="2"/>
  <c r="O533" i="2"/>
  <c r="I553" i="2"/>
  <c r="O537" i="2"/>
  <c r="I557" i="2"/>
  <c r="O541" i="2"/>
  <c r="O549" i="2"/>
  <c r="I561" i="2"/>
  <c r="O553" i="2"/>
  <c r="I565" i="2"/>
  <c r="O557" i="2"/>
  <c r="I569" i="2"/>
  <c r="O561" i="2"/>
  <c r="I573" i="2"/>
  <c r="O565" i="2"/>
  <c r="I577" i="2"/>
  <c r="O569" i="2"/>
  <c r="I581" i="2"/>
  <c r="O573" i="2"/>
  <c r="I586" i="2"/>
  <c r="Q577" i="2"/>
  <c r="I585" i="2"/>
  <c r="I590" i="2"/>
  <c r="O582" i="2"/>
  <c r="Q54" i="2"/>
  <c r="I54" i="2"/>
  <c r="R54" i="2"/>
  <c r="O54" i="2"/>
  <c r="O578" i="2"/>
  <c r="R577" i="2"/>
  <c r="O577" i="2"/>
  <c r="O501" i="2"/>
  <c r="O88" i="2"/>
  <c r="R87" i="2"/>
  <c r="O87" i="2"/>
  <c r="O545" i="2"/>
  <c r="R124" i="2"/>
  <c r="O124" i="2"/>
  <c r="Q9" i="2"/>
  <c r="I9" i="2"/>
  <c r="I3" i="2"/>
  <c r="O10" i="2"/>
  <c r="R9" i="2"/>
  <c r="O9" i="2"/>
  <c r="O2" i="2"/>
</calcChain>
</file>

<file path=xl/sharedStrings.xml><?xml version="1.0" encoding="utf-8"?>
<sst xmlns="http://schemas.openxmlformats.org/spreadsheetml/2006/main" count="1883" uniqueCount="616">
  <si>
    <t>Firma: SUDOP BRNO, spol. s r.o.</t>
  </si>
  <si>
    <t>ASPE10</t>
  </si>
  <si>
    <t>S</t>
  </si>
  <si>
    <t>Příloha k formuláři pro ocenění nabídky</t>
  </si>
  <si>
    <t xml:space="preserve">Stavba: </t>
  </si>
  <si>
    <t>18060</t>
  </si>
  <si>
    <t>O</t>
  </si>
  <si>
    <t>Objekt:</t>
  </si>
  <si>
    <t>PS 03-28-01</t>
  </si>
  <si>
    <t>Žst. Střelice, staniční zabezpečovací zařízení</t>
  </si>
  <si>
    <t>O1</t>
  </si>
  <si>
    <t>Rozpočet:</t>
  </si>
  <si>
    <t>0,00</t>
  </si>
  <si>
    <t>15,00</t>
  </si>
  <si>
    <t>21,00</t>
  </si>
  <si>
    <t>3</t>
  </si>
  <si>
    <t>2</t>
  </si>
  <si>
    <t>PS 03-28-01A</t>
  </si>
  <si>
    <t>část A, žst. Střelice, definitivní SZZ</t>
  </si>
  <si>
    <t>Typ</t>
  </si>
  <si>
    <t>0</t>
  </si>
  <si>
    <t>Poř. číslo</t>
  </si>
  <si>
    <t>1</t>
  </si>
  <si>
    <t>Kód položky</t>
  </si>
  <si>
    <t>Varianta</t>
  </si>
  <si>
    <t>Název položky</t>
  </si>
  <si>
    <t>4</t>
  </si>
  <si>
    <t>MJ</t>
  </si>
  <si>
    <t>5</t>
  </si>
  <si>
    <t>Množství</t>
  </si>
  <si>
    <t>6</t>
  </si>
  <si>
    <t>Cena</t>
  </si>
  <si>
    <t>Jednotková</t>
  </si>
  <si>
    <t>9</t>
  </si>
  <si>
    <t>Celkem</t>
  </si>
  <si>
    <t>10</t>
  </si>
  <si>
    <t>SD</t>
  </si>
  <si>
    <t>100</t>
  </si>
  <si>
    <t>ZEMNÍ PRÁCE</t>
  </si>
  <si>
    <t>P</t>
  </si>
  <si>
    <t>132938</t>
  </si>
  <si>
    <t/>
  </si>
  <si>
    <t>HLOUBENÍ RÝH DO 2M PAŽ. I NEPAŽ. TŘ.III, ODVOZ DO 20KM</t>
  </si>
  <si>
    <t>M3</t>
  </si>
  <si>
    <t>PP</t>
  </si>
  <si>
    <t>VV</t>
  </si>
  <si>
    <t>Podle polohopisných výkresů</t>
  </si>
  <si>
    <t>TS</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</si>
  <si>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</si>
  <si>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132939</t>
  </si>
  <si>
    <t>PŘÍPLATEK ZA DALŠÍ 1KM DOPRAVY ZEMINY</t>
  </si>
  <si>
    <t>Podle Technické zprávy</t>
  </si>
  <si>
    <t>Položka zahrnuje příplatek k vodorovnému přemístění zeminy za každý další 1km nad 20km</t>
  </si>
  <si>
    <t>133938</t>
  </si>
  <si>
    <t>HLOUBENÍ ŠACHET ZAPAŽ. I NEPAŽ. TŘ.III, ODVOZ DO 20KM</t>
  </si>
  <si>
    <t>133939</t>
  </si>
  <si>
    <t>14113</t>
  </si>
  <si>
    <t>PROTLAČOVÁNÍ OCELOVÉHO POTRUBÍ DN DO 200MM</t>
  </si>
  <si>
    <t>M</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</si>
  <si>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</si>
  <si>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17411</t>
  </si>
  <si>
    <t>ZÁSYP JAM A RÝH SE ZHUTNĚNÍM</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</si>
  <si>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</si>
  <si>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7</t>
  </si>
  <si>
    <t>18215</t>
  </si>
  <si>
    <t>ÚPRAVA POVRCHŮ SROVNÁNÍM ÚZEMÍ V TL. DO 0,5M</t>
  </si>
  <si>
    <t>M2</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</si>
  <si>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</si>
  <si>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8</t>
  </si>
  <si>
    <t>SUDOP BRNO R</t>
  </si>
  <si>
    <t>ATYPICKÝ ZÁKLAD PRO NÁVĚSTIDLO NEBO VÝSTRAŽNÍK</t>
  </si>
  <si>
    <t>KUS</t>
  </si>
  <si>
    <t>Položka obsahuje kompletní atypický základ z betonu včetně ocelové výztuže, výkop jámy a pažení.</t>
  </si>
  <si>
    <t>70</t>
  </si>
  <si>
    <t>ZEMNÍ KABELIZACE</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</si>
  <si>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</si>
  <si>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</si>
  <si>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</si>
  <si>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</si>
  <si>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701005</t>
  </si>
  <si>
    <t>VYHLEDÁVACÍ MARKER ZEMNÍ S MOŽNOSTÍ ZÁPISU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</si>
  <si>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</si>
  <si>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</si>
  <si>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702111</t>
  </si>
  <si>
    <t>KABELOVÝ ŽLAB ZEMNÍ VČETNĚ KRYTU SVĚTLÉ ŠÍŘKY DO 120MM</t>
  </si>
  <si>
    <t>Položka obsahuje: Úplné zřízení a osazení plastových žlabů, s položením a zakrytím žlabu těsně vedle sebe. Urovnání dna rýhy bez provedení zemních prací. Dále obsahuje cenu za pom. mechanismy včetně všech ostatních vedlejších nákladů.</t>
  </si>
  <si>
    <t>12</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</si>
  <si>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</si>
  <si>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</si>
  <si>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</si>
  <si>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</si>
  <si>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702222</t>
  </si>
  <si>
    <t>KABELOVÁ CHRÁNIČKA ZEMNÍ UV STABILNÍ DN PŘES 100 DO 200 MM</t>
  </si>
  <si>
    <t>1. Položka obsahuje: 
– přípravu podkladu pro osazení 
2. Položka neobsahuje: 
X 
3. Způsob měření: 
Měří se metr délkový.</t>
  </si>
  <si>
    <t>14</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</si>
  <si>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</si>
  <si>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</si>
  <si>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</si>
  <si>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15</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</si>
  <si>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</si>
  <si>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</si>
  <si>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</si>
  <si>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</si>
  <si>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16</t>
  </si>
  <si>
    <t>703763</t>
  </si>
  <si>
    <t>KABELOVÁ UCPÁVKA VODĚ ODOLNÁ PRO VNITŘNÍ PRŮMĚR OTVORU 105 - 185MM</t>
  </si>
  <si>
    <t>Položka obsahuje: Příprava betonové směsi s přísadou vodního skla a ucpání otvoru do poloviny tloušťky základové zdi. Ohraničení otvoru asfaltovou hlínou, zalití ohraničeného místa asfaltem. Včetně roztavení asfaltu. Dále obsahuje cenu za pom. mechanismy včetně všech ostatních vedlejších nákladů.</t>
  </si>
  <si>
    <t>74</t>
  </si>
  <si>
    <t>ELEKTROMONTÁŽE</t>
  </si>
  <si>
    <t>17</t>
  </si>
  <si>
    <t>741911</t>
  </si>
  <si>
    <t>UZEMŇOVACÍ VODIČ V ZEMI FEZN DO 120MM2</t>
  </si>
  <si>
    <t>Podle Technické zprávy a polohopisných výkresů</t>
  </si>
  <si>
    <t>Položka obsahuje: Dodávku, dopravu a montáž kabelové šachty do terénu včetně výkopu, záhozu a pažení jámy pro šachtu v zemině tř.4, úpravy povrchu terénu v okolí šachty. Položka rovněž obsahuje zhotovení podkladní betonové desky pod šachtu z betonu C12/15 - tl.10cm včetně podkladních vrstev a odtokové trubky a dále zásyp šachty betonovou směsí ve výkopu do výšky 70cm. Dále obsahuje cenu za pom. mechanismy včetně všech ostatních vedlejších nákladů.</t>
  </si>
  <si>
    <t>18</t>
  </si>
  <si>
    <t>741C02</t>
  </si>
  <si>
    <t>UZEMŇOVACÍ SVORKA</t>
  </si>
  <si>
    <t>Dodávka, montáž hromosvodu a práce</t>
  </si>
  <si>
    <t>19</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</si>
  <si>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</si>
  <si>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</si>
  <si>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</si>
  <si>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20</t>
  </si>
  <si>
    <t>742G11</t>
  </si>
  <si>
    <t>KABEL NN DVOU- A TŘÍŽÍLOVÝ CUS PLASTOVOU IZOLACÍ DO 2,5 MM2</t>
  </si>
  <si>
    <t>Položka obsahuje : Dodávku a montáž kabelu včetně dovozu, manipulace a uložení kabelu (do země, do chráničky, na rošty, pod omítku a pod.). Dále obsahuje cenu za pom. mechanismy včetně všech ostatních vedlejších nákladů</t>
  </si>
  <si>
    <t>21</t>
  </si>
  <si>
    <t>742G12</t>
  </si>
  <si>
    <t>KABEL NN DVOU- A TŘÍŽÍLOVÝ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</si>
  <si>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</si>
  <si>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22</t>
  </si>
  <si>
    <t>742H12</t>
  </si>
  <si>
    <t>KABEL NN ČTYŘ- A PĚTIŽÍLOVÝ CU S PLASTOVOU IZOLACÍ OD 4 DO 16 MM2</t>
  </si>
  <si>
    <t>23</t>
  </si>
  <si>
    <t>742L11</t>
  </si>
  <si>
    <t>UKONČENÍ DVOU AŽ PĚTIŽILOVÉHO KABELU V ROZVADĚČI NEBO NA PŘÍSTROJI DO 2,5 MM2</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</si>
  <si>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</si>
  <si>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24</t>
  </si>
  <si>
    <t>742L12</t>
  </si>
  <si>
    <t>UKONČENÍ DVOU AŽ PĚTIŽÍLOVÉHO KABELU V ROZVADĚČI NEBO NA PŘÍSTROJI OD 4 DO 16 MM2</t>
  </si>
  <si>
    <t>25</t>
  </si>
  <si>
    <t>R741FBN</t>
  </si>
  <si>
    <t>ZEMNÍCÍ JÍMKA PLASTOVÁ S VÝKEM</t>
  </si>
  <si>
    <t>Položka obsahuje: Dodávku a montáž zemnící jímky vč. příslušenství a pomocného materiálu, vyhotovéní a dodání. Dále obsahuje cenu za pom. mechanismy včetně všech ostatních vedlejších nákladů.</t>
  </si>
  <si>
    <t>75</t>
  </si>
  <si>
    <t>MONTÁŽ SDĚLOVACÍ A ZABEZPEČOVACÍ TECHNIKY</t>
  </si>
  <si>
    <t>26</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</si>
  <si>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</si>
  <si>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</si>
  <si>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</si>
  <si>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</si>
  <si>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27</t>
  </si>
  <si>
    <t>75A141</t>
  </si>
  <si>
    <t>KABEL METALICKÝ DVOUPLÁŠŤOVÝ PŘES 12 PÁRŮ - DODÁVKA</t>
  </si>
  <si>
    <t>28</t>
  </si>
  <si>
    <t>75A151</t>
  </si>
  <si>
    <t>KABEL METALICKÝ SE STÍNĚNÍM DO 12 PÁRŮ - DODÁVKA</t>
  </si>
  <si>
    <t>29</t>
  </si>
  <si>
    <t>75A161</t>
  </si>
  <si>
    <t>KABEL METALICKÝ SE STÍNĚNÍM PŘES 12 PÁRŮ - DODÁVKA</t>
  </si>
  <si>
    <t>30</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</si>
  <si>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</si>
  <si>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</si>
  <si>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</si>
  <si>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31</t>
  </si>
  <si>
    <t>75A227</t>
  </si>
  <si>
    <t>ZATAŽENÍ A SPOJKOVÁNÍ KABELŮ PŘES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</si>
  <si>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</si>
  <si>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</si>
  <si>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75A237</t>
  </si>
  <si>
    <t>ZATAŽENÍ A SPOJKOVÁNÍ KABELŮ SE STÍNĚNÍM DO 12 PÁRŮ - MONTÁŽ</t>
  </si>
  <si>
    <t>33</t>
  </si>
  <si>
    <t>75A247</t>
  </si>
  <si>
    <t>ZATAŽENÍ A SPOJKOVÁNÍ KABELŮ SE STÍNĚNÍM PŘES 12 PÁRŮ - MONTÁŽ</t>
  </si>
  <si>
    <t>34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</si>
  <si>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</si>
  <si>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</si>
  <si>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</si>
  <si>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35</t>
  </si>
  <si>
    <t>75A312</t>
  </si>
  <si>
    <t>KABELOVÁ FORMA (UKONČENÍ KABELŮ) PRO KABELY ZABEZPEČOVACÍ PŘES 12 PÁRŮ</t>
  </si>
  <si>
    <t>36</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</si>
  <si>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</si>
  <si>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</si>
  <si>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</si>
  <si>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37</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</si>
  <si>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</si>
  <si>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</si>
  <si>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</si>
  <si>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38</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</si>
  <si>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</si>
  <si>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</si>
  <si>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</si>
  <si>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39</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</si>
  <si>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</si>
  <si>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</si>
  <si>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</si>
  <si>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40</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</si>
  <si>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</si>
  <si>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</si>
  <si>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</si>
  <si>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41</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</si>
  <si>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</si>
  <si>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</si>
  <si>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</si>
  <si>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42</t>
  </si>
  <si>
    <t>75B311</t>
  </si>
  <si>
    <t>PULT NOUZOVÉ OBSLUHY - DODÁVKA</t>
  </si>
  <si>
    <t>1. Položka obsahuje: 
 – dodání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</si>
  <si>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43</t>
  </si>
  <si>
    <t>75B317</t>
  </si>
  <si>
    <t>PULT NOUZOVÉ OBSLUHY - MONTÁŽ</t>
  </si>
  <si>
    <t>1. Položka obsahuje: 
 – usazení pultu nouzové obsluhy na místo určení, zapojení 
 – montáž dodaného zařízení se všemi pomocnými a doplňujícími pracemi a součástmi, případné použití mechanizmů 
2. Položka neobsahuje: 
 X 
3. Způsob měření: 
Udává se počet kusů kompletní konstrukce nebo práce.</t>
  </si>
  <si>
    <t>44</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</si>
  <si>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</si>
  <si>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</si>
  <si>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</si>
  <si>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45</t>
  </si>
  <si>
    <t>75B497</t>
  </si>
  <si>
    <t>SKŘÍŇ KABELOVÁ - MONTÁŽ</t>
  </si>
  <si>
    <t>1. Položka obsahuje: 
 – usazení skříně kabelové vnitřní na místě určení, zapojení 
 – montáž dodaného zařízení se všemi pomocnými a doplňujícími pracemi a součástmi, případné použití mechanizmů 
2. Položka neobsahuje: 
 X 
3. Způsob měření: 
Udává se počet kusů kompletní konstrukce nebo práce.</t>
  </si>
  <si>
    <t>46</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</si>
  <si>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</si>
  <si>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</si>
  <si>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</si>
  <si>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47</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</si>
  <si>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</si>
  <si>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</si>
  <si>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</si>
  <si>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48</t>
  </si>
  <si>
    <t>75B521</t>
  </si>
  <si>
    <t>ELEKTRONICKÁ VAZBA S PROVÁDĚCÍMI POČÍTAČI PRO ZABEZPEČENÍ VÝHYBKOVÉ JEDNOTKY - DODÁVKA</t>
  </si>
  <si>
    <t>v. j.</t>
  </si>
  <si>
    <t>Podle TZ a situačního schéma</t>
  </si>
  <si>
    <t>1. Položka obsahuje: 
 – dodání kompletního vnitřního zařízení pro zabezpečení výhybkové jednotky vč. přepěťových ochran,souvisejících prvků a potřebného pomocného materiálu a jeho dopravy na místo určení, instalace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</si>
  <si>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49</t>
  </si>
  <si>
    <t>75B527</t>
  </si>
  <si>
    <t>ELEKTRONICKÁ VAZBA S PROVÁDĚCÍMI POČÍTAČI PRO ZABEZPEČENÍ VÝHYBKOVÉ JEDNOTKY - MONTÁŽ</t>
  </si>
  <si>
    <t>1. Položka obsahuje: 
 – upevnění zařízení do stojanu (skříně), zapojení, instalace individuálního SW, přezkoušení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</si>
  <si>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50</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</si>
  <si>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</si>
  <si>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</si>
  <si>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2. Položka neobsahuje: 
 X 
3. Způsob měření: 
Udává se počet kusů kompletní konstrukce nebo práce.</t>
  </si>
  <si>
    <t>51</t>
  </si>
  <si>
    <t>75B537</t>
  </si>
  <si>
    <t>SKŘÍŇ ELEKTRONICKÝCH VAZEB S PROVÁDĚCÍMI POČÍTAČI - MONTÁŽ</t>
  </si>
  <si>
    <t>1. Položka obsahuje: 
 – usazení skříně elektronických vazeb s prováděcími počítači na místě určení, zapojení 
 – montáž dodaného zařízení se všemi pomocnými a doplňujícími pracemi a součástmi, případné použití mechanizmů 
2. Položka neobsahuje: 
 X 
3. Způsob měření: 
Udává se počet kusů kompletní konstrukce nebo práce.</t>
  </si>
  <si>
    <t>52</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</si>
  <si>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</si>
  <si>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</si>
  <si>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</si>
  <si>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53</t>
  </si>
  <si>
    <t>75B547</t>
  </si>
  <si>
    <t>SKŘÍŇ (STOJAN) VOLNÉ VAZBY - MONTÁŽ</t>
  </si>
  <si>
    <t>1. Položka obsahuje: 
 – usazení skříně (stojanu) volné vazby vystrojené na místě určení, zapojení 
 – montáž dodaného zařízení se všemi pomocnými a doplňujícími pracemi a součástmi, případné použití mechanizmů 
2. Položka neobsahuje: 
 X 
3. Způsob měření: 
Udává se počet kusů kompletní konstrukce nebo práce.</t>
  </si>
  <si>
    <t>54</t>
  </si>
  <si>
    <t>75B631</t>
  </si>
  <si>
    <t>KOMPLETNÍ NAPÁJECÍ ZDROJ (50 HZ) DO 10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</si>
  <si>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</si>
  <si>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55</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</si>
  <si>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</si>
  <si>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</si>
  <si>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</si>
  <si>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56</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</si>
  <si>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</si>
  <si>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</si>
  <si>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</si>
  <si>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57</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</si>
  <si>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</si>
  <si>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</si>
  <si>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</si>
  <si>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58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</si>
  <si>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</si>
  <si>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</si>
  <si>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</si>
  <si>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59</t>
  </si>
  <si>
    <t>75B667</t>
  </si>
  <si>
    <t>SKŘÍŇ NAPÁJECÍ - MONTÁŽ</t>
  </si>
  <si>
    <t>1. Položka obsahuje: 
 – osazení skříně napájecí na místě určení, zapojení, regulace obvodů a přezkoušení funkce 
 – montáž dodaného zařízení se všemi pomocnými a doplňujícími pracemi a součástmi, případné použití mechanizmů 
2. Položka neobsahuje: 
 X 
3. Způsob měření: 
Udává se počet kusů kompletní konstrukce nebo práce.</t>
  </si>
  <si>
    <t>60</t>
  </si>
  <si>
    <t>75B671</t>
  </si>
  <si>
    <t>ODDĚLOVACÍ TRANSFORMÁTOR - DODÁVKA</t>
  </si>
  <si>
    <t>Podle blokového schéma napájení</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</si>
  <si>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</si>
  <si>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61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</si>
  <si>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</si>
  <si>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</si>
  <si>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</si>
  <si>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62</t>
  </si>
  <si>
    <t>75B6A1</t>
  </si>
  <si>
    <t>USMĚRŇOVAČ 24 V/50 A - DODÁVKA</t>
  </si>
  <si>
    <t>Podle Technické zprávy a situačního schema</t>
  </si>
  <si>
    <t>Dodání kompletního usměrňovače podle typu včetně potřebného pomocného materiálu a jeho dopravy na místo určení.Usměrňovače se měří v kusech (ks).Položka obsahuje náklady na pořízení příslušného usměrňovače, na dopravu do místa určení.</t>
  </si>
  <si>
    <t>63</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</si>
  <si>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</si>
  <si>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</si>
  <si>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</si>
  <si>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64</t>
  </si>
  <si>
    <t>75B6K1</t>
  </si>
  <si>
    <t>BEZÚDRŽBOVÁ BATERIE 24 V/100 AH - DODÁVKA</t>
  </si>
  <si>
    <t>65</t>
  </si>
  <si>
    <t>75B6T7</t>
  </si>
  <si>
    <t>BATERIE - MONTÁŽ</t>
  </si>
  <si>
    <t>Podle TZ</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</si>
  <si>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</si>
  <si>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66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</si>
  <si>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</si>
  <si>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</si>
  <si>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</si>
  <si>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67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</si>
  <si>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</si>
  <si>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</si>
  <si>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</si>
  <si>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68</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</si>
  <si>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</si>
  <si>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</si>
  <si>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</si>
  <si>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69</t>
  </si>
  <si>
    <t>75B857</t>
  </si>
  <si>
    <t>SKŘÍŇ DOZ - MONTÁŽ</t>
  </si>
  <si>
    <t>1. Položka obsahuje: 
 – usazení skříně DOZ na místě určení, zapojení 
 – montáž dodaného zařízení se všemi pomocnými a doplňujícími pracemi a součástmi, případné použití mechanizmů 
2. Položka neobsahuje: 
 X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</si>
  <si>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</si>
  <si>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</si>
  <si>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</si>
  <si>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</si>
  <si>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</si>
  <si>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</si>
  <si>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</si>
  <si>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72</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</si>
  <si>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</si>
  <si>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</si>
  <si>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</si>
  <si>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73</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</si>
  <si>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</si>
  <si>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</si>
  <si>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</si>
  <si>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</si>
  <si>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</si>
  <si>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 pořízení příslušného programového vybavení 
2. Položka neobsahuje: 
 X 
3. Způsob měření: 
Udává se počet kusů kompletní konstrukce nebo práce.</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</si>
  <si>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</si>
  <si>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</si>
  <si>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</si>
  <si>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76</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</si>
  <si>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</si>
  <si>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</si>
  <si>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</si>
  <si>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77</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</si>
  <si>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</si>
  <si>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</si>
  <si>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</si>
  <si>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78</t>
  </si>
  <si>
    <t>75B981</t>
  </si>
  <si>
    <t>SW PRO GRAFICKO-TECHNOLOGICKOU NADSTAVBU - DODÁVKA</t>
  </si>
  <si>
    <t>1. Položka obsahuje: 
 – dodání základního SW pro graficko-technologickou nadstavbu podle typu určeného položkou 
 – pořízení příslušného programového vybavení 
2. Položka neobsahuje: 
 X 
3. Způsob měření: 
Udává se počet kusů kompletní konstrukce nebo práce.</t>
  </si>
  <si>
    <t>79</t>
  </si>
  <si>
    <t>75B987</t>
  </si>
  <si>
    <t>SW PRO GRAFICKO-TECHNOLOGICKOU NADSTAVBU - MONTÁŽ</t>
  </si>
  <si>
    <t>1. Položka obsahuje: 
 – tvorba a instalace SW pro graficko-technologickou nadstavbu dané položkou podle specifikace místa použití 
 – tvorbu a instalaci příslušného programového vybavení 
2. Položka neobsahuje: 
 X 
3. Způsob měření: 
SW pro graficko-technologickou nadstavbu se měří v kusech, počet kusů se určuje podle počtu staničních a traťových kolejí.</t>
  </si>
  <si>
    <t>80</t>
  </si>
  <si>
    <t>75C111</t>
  </si>
  <si>
    <t>PŘESTAVNÍK ELEKTROMOTORICKÝ - DODÁVKA</t>
  </si>
  <si>
    <t>Podle situačního schéma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</si>
  <si>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</si>
  <si>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81</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</si>
  <si>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</si>
  <si>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</si>
  <si>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</si>
  <si>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82</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</si>
  <si>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</si>
  <si>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</si>
  <si>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</si>
  <si>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83</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</si>
  <si>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</si>
  <si>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</si>
  <si>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</si>
  <si>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84</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</si>
  <si>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</si>
  <si>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</si>
  <si>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</si>
  <si>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85</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</si>
  <si>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</si>
  <si>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</si>
  <si>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</si>
  <si>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86</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</si>
  <si>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</si>
  <si>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</si>
  <si>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</si>
  <si>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87</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</si>
  <si>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</si>
  <si>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</si>
  <si>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</si>
  <si>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88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</si>
  <si>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</si>
  <si>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</si>
  <si>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</si>
  <si>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89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</si>
  <si>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</si>
  <si>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</si>
  <si>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</si>
  <si>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90</t>
  </si>
  <si>
    <t>75C571</t>
  </si>
  <si>
    <t>PROMĚNNÝ UKAZATEL RYCHLOSTI (4 SVĚTELNÉ ZNAKY) - DODÁVKA</t>
  </si>
  <si>
    <t>1. Položka obsahuje: 
 – dodávka ukazatele rychlosti (4 světelné znaky) podle jeho typu a potřebného pomocného materiálu a dopravy do staveništního skladu 
 – dodávku ukazatele rychlosti (4 světelné znaky) včetně pomocného materiálu, dopravu do místa určení 
2. Položka neobsahuje: 
 X 
3. Způsob měření: 
Udává se počet kusů kompletní konstrukce nebo práce.</t>
  </si>
  <si>
    <t>91</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</si>
  <si>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</si>
  <si>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</si>
  <si>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</si>
  <si>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92</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</si>
  <si>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</si>
  <si>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</si>
  <si>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</si>
  <si>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93</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</si>
  <si>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</si>
  <si>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</si>
  <si>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</si>
  <si>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94</t>
  </si>
  <si>
    <t>75C641</t>
  </si>
  <si>
    <t>NÁVĚSTIDLO OD ČTYŘ SVĚTEL NA LÁVKU, ZASTŘEŠENÍ, KONSTRUKCI - DODÁVKA</t>
  </si>
  <si>
    <t>1. Položka obsahuje: 
 – dodávka návěstidla od čtyř světel na lávku podle jeho typu a potřebného pomocného materiálu a dopravy do staveništního skladu 
 – dodávku návěstidla od čtyř světel na lávku včetně pomocného materiálu, dopravu do místa určení 
2. Položka neobsahuje: 
 X 
3. Způsob měření: 
Udává se počet kusů kompletní konstrukce nebo práce.</t>
  </si>
  <si>
    <t>95</t>
  </si>
  <si>
    <t>75C647</t>
  </si>
  <si>
    <t>NÁVĚSTIDLO OD ČTYŘ SVĚTEL NA LÁVKU, ZASTŘEŠENÍ, KONSTRUKCI - MONTÁŽ</t>
  </si>
  <si>
    <t>1. Položka obsahuje: 
 – sestavení návěstidla, označení označovacími štítky 
 – montáž návěstidla od čtyř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</si>
  <si>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96</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</si>
  <si>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</si>
  <si>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</si>
  <si>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</si>
  <si>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97</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</si>
  <si>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</si>
  <si>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</si>
  <si>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</si>
  <si>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98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</si>
  <si>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</si>
  <si>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</si>
  <si>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</si>
  <si>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99</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</si>
  <si>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</si>
  <si>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</si>
  <si>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</si>
  <si>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</si>
  <si>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</si>
  <si>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</si>
  <si>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101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</si>
  <si>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</si>
  <si>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</si>
  <si>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</si>
  <si>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102</t>
  </si>
  <si>
    <t>75C911</t>
  </si>
  <si>
    <t>SNÍMAČ POČÍTAČE NÁPRAV - DODÁVKA</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</si>
  <si>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</si>
  <si>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103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</si>
  <si>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</si>
  <si>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</si>
  <si>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</si>
  <si>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104</t>
  </si>
  <si>
    <t>75C921</t>
  </si>
  <si>
    <t>SKŘÍŇ S POČÍTAČI NÁPRAV 24 BODŮ/14 ÚSEKŮ - DODÁVKA</t>
  </si>
  <si>
    <t>Podle SUPB a dispozice</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</si>
  <si>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</si>
  <si>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105</t>
  </si>
  <si>
    <t>75C927</t>
  </si>
  <si>
    <t>SKŘÍŇ S POČÍTAČI NÁPRAV 24 BODŮ/14 ÚSEKŮ - MONTÁŽ</t>
  </si>
  <si>
    <t>– montáž skříně s počítači náprav 8 bodů/7 úseků, zapojení,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</si>
  <si>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106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</si>
  <si>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</si>
  <si>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</si>
  <si>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</si>
  <si>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107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</si>
  <si>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</si>
  <si>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</si>
  <si>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</si>
  <si>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</si>
  <si>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</si>
  <si>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</si>
  <si>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</si>
  <si>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109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</si>
  <si>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</si>
  <si>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</si>
  <si>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</si>
  <si>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110</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</si>
  <si>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</si>
  <si>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</si>
  <si>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</si>
  <si>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111</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</si>
  <si>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</si>
  <si>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</si>
  <si>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2. Položka neobsahuje: 
 X 
3. Způsob měření: 
Udává se počet kusů kompletní konstrukce nebo práce.</t>
  </si>
  <si>
    <t>112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</si>
  <si>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</si>
  <si>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</si>
  <si>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</si>
  <si>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</si>
  <si>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</si>
  <si>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</si>
  <si>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</si>
  <si>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114</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</si>
  <si>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</si>
  <si>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</si>
  <si>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</si>
  <si>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115</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</si>
  <si>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</si>
  <si>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</si>
  <si>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</si>
  <si>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116</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</si>
  <si>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</si>
  <si>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</si>
  <si>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</si>
  <si>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117</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</si>
  <si>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</si>
  <si>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</si>
  <si>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</si>
  <si>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118</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</si>
  <si>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</si>
  <si>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</si>
  <si>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</si>
  <si>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</si>
  <si>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</si>
  <si>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119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</si>
  <si>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</si>
  <si>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</si>
  <si>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</si>
  <si>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120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</si>
  <si>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</si>
  <si>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</si>
  <si>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</si>
  <si>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121</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</si>
  <si>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</si>
  <si>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</si>
  <si>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</si>
  <si>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122</t>
  </si>
  <si>
    <t>75E1C7</t>
  </si>
  <si>
    <t>PROTOKOL UTZ</t>
  </si>
  <si>
    <t>1. Položka obsahuje: 
 – protokol autorizovanou osobou podle požadavku ČSN, včetně hodnocení 
2. Položka neobsahuje: 
 X 
3. Způsob měření: 
Udává se počet kusů kompletní konstrukce nebo práce.</t>
  </si>
  <si>
    <t>123</t>
  </si>
  <si>
    <t>75I222</t>
  </si>
  <si>
    <t>KABEL ZEMNÍDVOUPLÁŠŤOVÝ BEZ PANCÍŘE PRŮMĚRU ŽÍLY 0,8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</si>
  <si>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</si>
  <si>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</si>
  <si>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124</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</si>
  <si>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</si>
  <si>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</si>
  <si>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</si>
  <si>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125</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</si>
  <si>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</si>
  <si>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</si>
  <si>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</si>
  <si>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</si>
  <si>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126</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</si>
  <si>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</si>
  <si>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</si>
  <si>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</si>
  <si>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127</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</si>
  <si>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</si>
  <si>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</si>
  <si>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</si>
  <si>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128</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</si>
  <si>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</si>
  <si>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</si>
  <si>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</si>
  <si>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</si>
  <si>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129</t>
  </si>
  <si>
    <t>R75B517</t>
  </si>
  <si>
    <t>Dodávka doplnění skříně o systém VNPN</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</si>
  <si>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</si>
  <si>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130</t>
  </si>
  <si>
    <t>R75B577</t>
  </si>
  <si>
    <t>Montáž doplnění skříně o systém VNPN</t>
  </si>
  <si>
    <t>Upevnění zařízení do skříně, připojení pospojování, zapojení.Montáže vnitřního zařízení se měří  v kusech (ks).Položka obsahuje všechny náklady na montáž dodaného zařízení se všemi pomocnými a doplňujícími pracemi a součástmi, případné použití mechanizmů, náklady na mzdy</t>
  </si>
  <si>
    <t>990</t>
  </si>
  <si>
    <t>ODPADOVÉ HOSPODÁŘSTVÍ</t>
  </si>
  <si>
    <t>131</t>
  </si>
  <si>
    <t>170101-O</t>
  </si>
  <si>
    <t>Beton z demolic</t>
  </si>
  <si>
    <t>T</t>
  </si>
  <si>
    <t>Položka obsahuje cenu za uložení materiálu na skládku</t>
  </si>
  <si>
    <t>132</t>
  </si>
  <si>
    <t>170504</t>
  </si>
  <si>
    <t>Výkopová zemina</t>
  </si>
  <si>
    <t>PROTLAČOVÁNÍ POTRUBÍ Z PLAST HMOT DN DO 200MM</t>
  </si>
  <si>
    <t>14173</t>
  </si>
  <si>
    <t>položka zahrnuje dodávku protlačovaného potrubí a veškeré pomocné práce (startovací zařízení, startovací a cílová jáma, opěrné a vodící bloky a pod.)</t>
  </si>
  <si>
    <t>75B211</t>
  </si>
  <si>
    <t>75B217</t>
  </si>
  <si>
    <t>JEDNOTNÉ OVLÁDACÍ PRACOVIŠTĚ (JOP), TECHNOLOGIE, NEZÁLOHOVANÉ - DODÁVKA</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</si>
  <si>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</si>
  <si>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</si>
  <si>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</si>
  <si>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KOMPLETNÍ NAPÁJECÍ ZDROJ (50 HZ) DO 50 KVA - DODÁVKA</t>
  </si>
  <si>
    <t>75B601</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</si>
  <si>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</si>
  <si>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75C331</t>
  </si>
  <si>
    <t>75C337</t>
  </si>
  <si>
    <t>POMOCNÉ STAVĚDLO (SE ČTYŘMI ŘADIČI) - DODÁVKA</t>
  </si>
  <si>
    <t>POMOCNÉ STAVĚDLO (SE ČTYŘMI ŘADIČI) - MONTÁŽ</t>
  </si>
  <si>
    <t>1. Položka obsahuje:
– dodávka pomocného stavědla (se čtyřmi řadiči) včetně potřebného pomocného materiálu a jeho dopravy do staveništního skladu
– dodávku pomocného stavědla (se čtyřmi řadiči) včetně pomocného materiálu, na dopravu do staveništního skladu
2. Položka neobsahuje:
X
3. Způsob měření:
Udává se počet kusů kompletní konstrukce nebo práce.</t>
  </si>
  <si>
    <t>1. Položka obsahuje:
– montáž pomocného stavědla (se čtyřmi řadiči), zapojení kabelových forem (včetně měření a zapojení po měření), přezkoušení
– montáž pomocného stavědla (se čtyřmi řadiči) se všemi pomocnými a doplňujícími pracemi a součástmi, případné použití mechanizmů, včetně dopravy ze skladu k místu montáže
2. Položka neobsahuje:
X
3. Způsob měření:
Udává se počet kusů kompletní konstrukce nebo práce.</t>
  </si>
  <si>
    <t>75D161</t>
  </si>
  <si>
    <t>75D167</t>
  </si>
  <si>
    <t>RELÉOVÝ DOMEK (DO 9 M2) PREFABRIKOVANÝ, IZOLOVANÝ, S KLIMATIZACÍ A VNITŘNÍ KABELIZACÍ - DODÁVKA</t>
  </si>
  <si>
    <t>RELÉOVÝ DOMEK (DO 9 M2) PREFABRIKOVANÝ - MONTÁŽ</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</si>
  <si>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
SFDI</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</si>
  <si>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</si>
  <si>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75E157</t>
  </si>
  <si>
    <t>75E197</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</si>
  <si>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</si>
  <si>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</si>
  <si>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PS 03-28-01A_a</t>
  </si>
  <si>
    <t>oprava č.1 ze dne 19.11.2019</t>
  </si>
  <si>
    <t>Elektrizace trati vč. PEÚ Brno - Zastávka u Brna 1.etapa - po připomínkách</t>
  </si>
  <si>
    <t>BEZÚDRŽBOVÁ BATERIE 24 V/160 AH - DODÁVKA</t>
  </si>
  <si>
    <t>75B6L1</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</si>
  <si>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</si>
  <si>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HLOUBENÍ RÝH DO 2M PAŽ. I NEPAŽ. TŘ.I, ODVOZ DO 20KM</t>
  </si>
  <si>
    <t>HLOUBENÍ ŠACHET ZAPAŽ. I NEPAŽ. TŘ.I, ODVOZ DO 20KM</t>
  </si>
  <si>
    <t>PŘEZKOUŠENÍ A REGULACE NÁVĚSTIDEL</t>
  </si>
  <si>
    <t>PŘÍPRAVA A CELKOVÉ ZKOUŠKY PŘEJEZDOVÉHO ZABEZPEČOVACÍHO ZAŘÍZENÍ PRO JEDNU KOLEJ</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</si>
</sst>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8" x14ac:knownFonts="1">
    <font>
      <sz val="10"/>
      <name val="Arial"/>
    </font>
    <font>
      <sz val="10"/>
      <name val="Arial"/>
      <family val="2"/>
      <charset val="238"/>
    </font>
    <font>
      <b/>
      <sz val="16"/>
      <color indexed="8"/>
      <name val="Arial"/>
      <family val="2"/>
      <charset val="238"/>
    </font>
    <font>
      <b/>
      <sz val="10"/>
      <name val="Arial"/>
      <family val="2"/>
      <charset val="238"/>
    </font>
    <font>
      <sz val="10"/>
      <color indexed="9"/>
      <name val="Arial"/>
      <family val="2"/>
      <charset val="238"/>
    </font>
    <font>
      <b/>
      <sz val="11"/>
      <name val="Arial"/>
      <family val="2"/>
      <charset val="238"/>
    </font>
    <font>
      <i/>
      <sz val="10"/>
      <name val="Arial"/>
      <family val="2"/>
      <charset val="238"/>
    </font>
    <font>
      <sz val="10"/>
      <name val="Arial"/>
      <family val="2"/>
      <charset val="238"/>
    </font>
    <font>
      <strike/>
      <sz val="10"/>
      <name val="Arial"/>
      <family val="2"/>
      <charset val="238"/>
    </font>
    <font>
      <i/>
      <strike/>
      <sz val="10"/>
      <name val="Arial"/>
      <family val="2"/>
      <charset val="238"/>
    </font>
    <font>
      <sz val="10"/>
      <name val="Arial CE"/>
      <family val="2"/>
      <charset val="238"/>
    </font>
    <font>
      <i/>
      <sz val="11"/>
      <color rgb="FF7F7F7F"/>
      <name val="Calibri"/>
      <family val="2"/>
      <charset val="238"/>
      <scheme val="minor"/>
    </font>
    <font>
      <sz val="10"/>
      <color rgb="FFFF0000"/>
      <name val="Arial"/>
      <family val="2"/>
      <charset val="238"/>
    </font>
    <font>
      <sz val="9"/>
      <color rgb="FFFF0000"/>
      <name val="Arial CE"/>
      <family val="2"/>
      <charset val="238"/>
    </font>
    <font>
      <sz val="9"/>
      <color rgb="FFFF0000"/>
      <name val="Arial"/>
      <family val="2"/>
    </font>
    <font>
      <sz val="10"/>
      <color rgb="FFFF0000"/>
      <name val="Arial CE"/>
      <family val="2"/>
      <charset val="238"/>
    </font>
    <font>
      <i/>
      <sz val="10"/>
      <color rgb="FFFF0000"/>
      <name val="Arial"/>
      <family val="2"/>
      <charset val="238"/>
    </font>
    <font>
      <sz val="9"/>
      <color rgb="FFFF0000"/>
      <name val="Arial"/>
      <family val="2"/>
      <charset val="1"/>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9">
    <border>
      <left/>
      <right/>
      <top/>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0" fillId="0" borderId="0"/>
    <xf numFmtId="0" fontId="11" fillId="0" borderId="0" applyNumberFormat="0" applyFill="0" applyBorder="0" applyAlignment="0" applyProtection="0"/>
  </cellStyleXfs>
  <cellXfs count="89">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0" fillId="2" borderId="1" xfId="0" applyFill="1" applyBorder="1">
      <alignment vertical="center"/>
    </xf>
    <xf numFmtId="0" fontId="0" fillId="2" borderId="2" xfId="0" applyFill="1" applyBorder="1">
      <alignment vertical="center"/>
    </xf>
    <xf numFmtId="0" fontId="0" fillId="2" borderId="3" xfId="0" applyFill="1" applyBorder="1">
      <alignment vertical="center"/>
    </xf>
    <xf numFmtId="0" fontId="5" fillId="2" borderId="0" xfId="0" applyFont="1" applyFill="1">
      <alignment vertical="center"/>
    </xf>
    <xf numFmtId="0" fontId="5" fillId="2" borderId="0" xfId="0" applyFont="1" applyFill="1" applyAlignment="1">
      <alignment horizontal="left" vertical="center"/>
    </xf>
    <xf numFmtId="0" fontId="4" fillId="3" borderId="4" xfId="0" applyFont="1" applyFill="1" applyBorder="1" applyAlignment="1">
      <alignment horizontal="center" vertical="center" wrapText="1"/>
    </xf>
    <xf numFmtId="0" fontId="5" fillId="2" borderId="1" xfId="0" applyFont="1" applyFill="1" applyBorder="1">
      <alignment vertical="center"/>
    </xf>
    <xf numFmtId="0" fontId="5" fillId="2" borderId="1" xfId="0" applyFont="1" applyFill="1" applyBorder="1" applyAlignment="1">
      <alignment horizontal="left" vertical="center"/>
    </xf>
    <xf numFmtId="0" fontId="0" fillId="0" borderId="4" xfId="0" applyBorder="1">
      <alignment vertical="center"/>
    </xf>
    <xf numFmtId="0" fontId="0" fillId="2" borderId="5" xfId="0" applyFill="1" applyBorder="1">
      <alignment vertical="center"/>
    </xf>
    <xf numFmtId="0" fontId="3" fillId="2" borderId="5" xfId="0" applyFont="1" applyFill="1" applyBorder="1" applyAlignment="1">
      <alignment horizontal="right" vertical="center"/>
    </xf>
    <xf numFmtId="0" fontId="3" fillId="2" borderId="5" xfId="0" applyFont="1" applyFill="1" applyBorder="1" applyAlignment="1">
      <alignment vertical="center" wrapText="1"/>
    </xf>
    <xf numFmtId="4" fontId="3" fillId="2" borderId="5" xfId="0" applyNumberFormat="1" applyFont="1" applyFill="1" applyBorder="1" applyAlignment="1">
      <alignment horizontal="center" vertical="center"/>
    </xf>
    <xf numFmtId="0" fontId="0" fillId="0" borderId="4" xfId="0" applyBorder="1" applyAlignment="1">
      <alignment horizontal="right" vertical="center"/>
    </xf>
    <xf numFmtId="0" fontId="0" fillId="0" borderId="4" xfId="0" applyBorder="1" applyAlignment="1">
      <alignment vertical="center" wrapText="1"/>
    </xf>
    <xf numFmtId="0" fontId="0" fillId="0" borderId="4" xfId="0" applyBorder="1" applyAlignment="1">
      <alignment horizontal="center" vertical="center"/>
    </xf>
    <xf numFmtId="164" fontId="0" fillId="0" borderId="4" xfId="0" applyNumberFormat="1" applyBorder="1" applyAlignment="1">
      <alignment horizontal="center" vertical="center"/>
    </xf>
    <xf numFmtId="4" fontId="0" fillId="0" borderId="4" xfId="0" applyNumberFormat="1" applyBorder="1" applyAlignment="1">
      <alignment horizontal="center" vertical="center"/>
    </xf>
    <xf numFmtId="0" fontId="0" fillId="0" borderId="3" xfId="0" applyBorder="1" applyAlignment="1">
      <alignment vertical="top"/>
    </xf>
    <xf numFmtId="0" fontId="0" fillId="0" borderId="4" xfId="0" applyBorder="1" applyAlignment="1">
      <alignment horizontal="left" vertical="center" wrapText="1"/>
    </xf>
    <xf numFmtId="0" fontId="0" fillId="0" borderId="0" xfId="0" applyAlignment="1">
      <alignment vertical="top"/>
    </xf>
    <xf numFmtId="0" fontId="6" fillId="0" borderId="4" xfId="0" applyFont="1" applyBorder="1" applyAlignment="1">
      <alignment horizontal="left" vertical="center" wrapText="1"/>
    </xf>
    <xf numFmtId="0" fontId="3" fillId="2" borderId="1" xfId="0" applyFont="1" applyFill="1" applyBorder="1" applyAlignment="1">
      <alignment horizontal="right" vertical="center"/>
    </xf>
    <xf numFmtId="4" fontId="3" fillId="2" borderId="1" xfId="0" applyNumberFormat="1" applyFont="1" applyFill="1" applyBorder="1" applyAlignment="1">
      <alignment horizontal="center" vertical="center"/>
    </xf>
    <xf numFmtId="4" fontId="0" fillId="2" borderId="4" xfId="0" applyNumberFormat="1" applyFill="1" applyBorder="1" applyAlignment="1">
      <alignment horizontal="center" vertical="center"/>
    </xf>
    <xf numFmtId="0" fontId="7" fillId="0" borderId="4" xfId="0" applyFont="1" applyFill="1" applyBorder="1">
      <alignment vertical="center"/>
    </xf>
    <xf numFmtId="0" fontId="7" fillId="0" borderId="0" xfId="0" applyFont="1" applyFill="1">
      <alignment vertical="center"/>
    </xf>
    <xf numFmtId="0" fontId="7" fillId="0" borderId="3" xfId="0" applyFont="1" applyFill="1" applyBorder="1" applyAlignment="1">
      <alignment vertical="top"/>
    </xf>
    <xf numFmtId="0" fontId="7" fillId="0" borderId="0" xfId="0" applyFont="1" applyFill="1" applyAlignment="1">
      <alignment vertical="top"/>
    </xf>
    <xf numFmtId="0" fontId="12" fillId="2" borderId="1" xfId="0" applyFont="1" applyFill="1" applyBorder="1">
      <alignment vertical="center"/>
    </xf>
    <xf numFmtId="0" fontId="8" fillId="4" borderId="4" xfId="0" applyFont="1" applyFill="1" applyBorder="1" applyAlignment="1">
      <alignment horizontal="right" vertical="center"/>
    </xf>
    <xf numFmtId="0" fontId="8" fillId="4" borderId="4" xfId="0" applyFont="1" applyFill="1" applyBorder="1">
      <alignment vertical="center"/>
    </xf>
    <xf numFmtId="0" fontId="8" fillId="4" borderId="4" xfId="0" applyFont="1" applyFill="1" applyBorder="1" applyAlignment="1">
      <alignment vertical="center" wrapText="1"/>
    </xf>
    <xf numFmtId="0" fontId="8" fillId="4" borderId="4" xfId="0" applyFont="1" applyFill="1" applyBorder="1" applyAlignment="1">
      <alignment horizontal="center" vertical="center"/>
    </xf>
    <xf numFmtId="164" fontId="8" fillId="4" borderId="4" xfId="0" applyNumberFormat="1" applyFont="1" applyFill="1" applyBorder="1" applyAlignment="1">
      <alignment horizontal="center" vertical="center"/>
    </xf>
    <xf numFmtId="4" fontId="8" fillId="4" borderId="4" xfId="0" applyNumberFormat="1" applyFont="1" applyFill="1" applyBorder="1" applyAlignment="1">
      <alignment horizontal="center" vertical="center"/>
    </xf>
    <xf numFmtId="0" fontId="8" fillId="4" borderId="0" xfId="0" applyFont="1" applyFill="1">
      <alignment vertical="center"/>
    </xf>
    <xf numFmtId="0" fontId="8" fillId="4" borderId="4" xfId="0" applyFont="1" applyFill="1" applyBorder="1" applyAlignment="1">
      <alignment horizontal="left" vertical="center" wrapText="1"/>
    </xf>
    <xf numFmtId="0" fontId="9" fillId="4" borderId="4" xfId="0" applyFont="1" applyFill="1" applyBorder="1" applyAlignment="1">
      <alignment horizontal="left" vertical="center" wrapText="1"/>
    </xf>
    <xf numFmtId="0" fontId="13" fillId="0" borderId="0" xfId="1" applyFont="1" applyBorder="1"/>
    <xf numFmtId="0" fontId="0" fillId="0" borderId="6" xfId="0" applyBorder="1" applyAlignment="1">
      <alignment vertical="center" wrapText="1"/>
    </xf>
    <xf numFmtId="0" fontId="14" fillId="0" borderId="4" xfId="0" quotePrefix="1" applyNumberFormat="1" applyFont="1" applyBorder="1" applyAlignment="1" applyProtection="1">
      <alignment wrapText="1"/>
    </xf>
    <xf numFmtId="49" fontId="15" fillId="0" borderId="4" xfId="0" applyNumberFormat="1" applyFont="1" applyFill="1" applyBorder="1" applyAlignment="1" applyProtection="1">
      <alignment horizontal="left"/>
    </xf>
    <xf numFmtId="0" fontId="16" fillId="0" borderId="4" xfId="0" applyFont="1" applyBorder="1" applyAlignment="1">
      <alignment horizontal="left" vertical="center" wrapText="1"/>
    </xf>
    <xf numFmtId="0" fontId="12" fillId="0" borderId="4" xfId="0" applyFont="1" applyBorder="1" applyAlignment="1">
      <alignment horizontal="center" vertical="center"/>
    </xf>
    <xf numFmtId="164" fontId="12" fillId="0" borderId="4" xfId="0" applyNumberFormat="1" applyFont="1" applyBorder="1" applyAlignment="1">
      <alignment horizontal="center" vertical="center"/>
    </xf>
    <xf numFmtId="4" fontId="12" fillId="0" borderId="4" xfId="0" applyNumberFormat="1" applyFont="1" applyBorder="1" applyAlignment="1">
      <alignment horizontal="center" vertical="center"/>
    </xf>
    <xf numFmtId="0" fontId="12" fillId="0" borderId="4" xfId="0" applyFont="1" applyBorder="1" applyAlignment="1">
      <alignment horizontal="right" vertical="center"/>
    </xf>
    <xf numFmtId="0" fontId="12" fillId="0" borderId="4" xfId="0" applyFont="1" applyBorder="1">
      <alignment vertical="center"/>
    </xf>
    <xf numFmtId="0" fontId="12" fillId="0" borderId="4" xfId="0" applyFont="1" applyBorder="1" applyAlignment="1">
      <alignment vertical="center" wrapText="1"/>
    </xf>
    <xf numFmtId="0" fontId="12" fillId="0" borderId="0" xfId="0" applyFont="1">
      <alignment vertical="center"/>
    </xf>
    <xf numFmtId="0" fontId="12" fillId="0" borderId="4" xfId="0" applyFont="1" applyBorder="1" applyAlignment="1">
      <alignment horizontal="left" vertical="center" wrapText="1"/>
    </xf>
    <xf numFmtId="0" fontId="13" fillId="0" borderId="0" xfId="2" applyNumberFormat="1" applyFont="1" applyBorder="1" applyAlignment="1" applyProtection="1"/>
    <xf numFmtId="0" fontId="12" fillId="0" borderId="7" xfId="0" applyFont="1" applyBorder="1">
      <alignment vertical="center"/>
    </xf>
    <xf numFmtId="0" fontId="12" fillId="0" borderId="8" xfId="0" applyFont="1" applyBorder="1" applyAlignment="1">
      <alignment horizontal="center" vertical="center"/>
    </xf>
    <xf numFmtId="0" fontId="13" fillId="0" borderId="4" xfId="2" applyNumberFormat="1" applyFont="1" applyBorder="1" applyAlignment="1" applyProtection="1"/>
    <xf numFmtId="0" fontId="15" fillId="0" borderId="4" xfId="2" applyNumberFormat="1" applyFont="1" applyBorder="1" applyAlignment="1" applyProtection="1">
      <alignment wrapText="1"/>
    </xf>
    <xf numFmtId="0" fontId="17" fillId="0" borderId="4" xfId="0" applyFont="1" applyBorder="1" applyAlignment="1" applyProtection="1">
      <alignment wrapText="1"/>
    </xf>
    <xf numFmtId="0" fontId="12" fillId="0" borderId="3" xfId="0" applyFont="1" applyBorder="1" applyAlignment="1">
      <alignment vertical="top"/>
    </xf>
    <xf numFmtId="0" fontId="12" fillId="0" borderId="0" xfId="0" applyFont="1" applyAlignment="1">
      <alignment vertical="top"/>
    </xf>
    <xf numFmtId="0" fontId="17" fillId="0" borderId="4" xfId="0" applyFont="1" applyBorder="1" applyAlignment="1" applyProtection="1">
      <alignment horizontal="left" vertical="top" wrapText="1"/>
    </xf>
    <xf numFmtId="49" fontId="12" fillId="0" borderId="4" xfId="0" applyNumberFormat="1" applyFont="1" applyBorder="1" applyAlignment="1">
      <alignment horizontal="right" vertical="center"/>
    </xf>
    <xf numFmtId="0" fontId="12" fillId="2" borderId="4" xfId="0" applyFont="1" applyFill="1" applyBorder="1" applyAlignment="1">
      <alignment horizontal="center" vertical="center"/>
    </xf>
    <xf numFmtId="0" fontId="12" fillId="0" borderId="4" xfId="0" applyFont="1" applyFill="1" applyBorder="1" applyAlignment="1">
      <alignment horizontal="right" vertical="center"/>
    </xf>
    <xf numFmtId="0" fontId="12" fillId="0" borderId="4" xfId="0" applyFont="1" applyFill="1" applyBorder="1">
      <alignment vertical="center"/>
    </xf>
    <xf numFmtId="0" fontId="12" fillId="0" borderId="4" xfId="0" applyFont="1" applyFill="1" applyBorder="1" applyAlignment="1">
      <alignment vertical="center" wrapText="1"/>
    </xf>
    <xf numFmtId="0" fontId="12" fillId="0" borderId="4" xfId="0" applyFont="1" applyFill="1" applyBorder="1" applyAlignment="1">
      <alignment horizontal="center" vertical="center"/>
    </xf>
    <xf numFmtId="164" fontId="12" fillId="0" borderId="4" xfId="0" applyNumberFormat="1" applyFont="1" applyFill="1" applyBorder="1" applyAlignment="1">
      <alignment horizontal="center" vertical="center"/>
    </xf>
    <xf numFmtId="4" fontId="12" fillId="0" borderId="4" xfId="0" applyNumberFormat="1" applyFont="1" applyFill="1" applyBorder="1" applyAlignment="1">
      <alignment horizontal="center" vertical="center"/>
    </xf>
    <xf numFmtId="0" fontId="12" fillId="0" borderId="0" xfId="0" applyFont="1" applyFill="1">
      <alignment vertical="center"/>
    </xf>
    <xf numFmtId="0" fontId="12" fillId="0" borderId="4"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 fillId="0" borderId="4" xfId="0" applyFont="1" applyFill="1" applyBorder="1" applyAlignment="1">
      <alignment horizontal="right" vertical="center"/>
    </xf>
    <xf numFmtId="0" fontId="1" fillId="0" borderId="4" xfId="0" applyFont="1" applyFill="1" applyBorder="1">
      <alignment vertical="center"/>
    </xf>
    <xf numFmtId="0" fontId="1" fillId="0" borderId="4" xfId="0" applyFont="1" applyFill="1" applyBorder="1" applyAlignment="1">
      <alignment vertical="center" wrapText="1"/>
    </xf>
    <xf numFmtId="0" fontId="1" fillId="0" borderId="4" xfId="0" applyFont="1" applyFill="1" applyBorder="1" applyAlignment="1">
      <alignment horizontal="center" vertical="center"/>
    </xf>
    <xf numFmtId="4" fontId="1" fillId="0" borderId="4" xfId="0" applyNumberFormat="1" applyFont="1" applyFill="1" applyBorder="1" applyAlignment="1">
      <alignment horizontal="center" vertical="center"/>
    </xf>
    <xf numFmtId="0" fontId="1" fillId="0" borderId="0" xfId="0" applyFont="1" applyFill="1">
      <alignment vertical="center"/>
    </xf>
    <xf numFmtId="0" fontId="1" fillId="0" borderId="4" xfId="0" applyFont="1" applyFill="1" applyBorder="1" applyAlignment="1">
      <alignment horizontal="left" vertical="center" wrapText="1"/>
    </xf>
    <xf numFmtId="0" fontId="6" fillId="0" borderId="4" xfId="0" applyFont="1" applyFill="1" applyBorder="1" applyAlignment="1">
      <alignment horizontal="left" vertical="center" wrapText="1"/>
    </xf>
    <xf numFmtId="164" fontId="1" fillId="0" borderId="4" xfId="0" applyNumberFormat="1" applyFont="1" applyFill="1" applyBorder="1" applyAlignment="1">
      <alignment horizontal="center" vertical="center"/>
    </xf>
    <xf numFmtId="0" fontId="4" fillId="3" borderId="4" xfId="0" applyFont="1" applyFill="1" applyBorder="1" applyAlignment="1">
      <alignment horizontal="center" vertical="center" wrapText="1"/>
    </xf>
    <xf numFmtId="0" fontId="5" fillId="2" borderId="0" xfId="0" applyFont="1" applyFill="1" applyAlignment="1">
      <alignment horizontal="right" vertical="center"/>
    </xf>
    <xf numFmtId="0" fontId="0" fillId="2" borderId="0" xfId="0" applyFill="1">
      <alignment vertical="center"/>
    </xf>
    <xf numFmtId="0" fontId="5" fillId="2" borderId="1" xfId="0" applyFont="1" applyFill="1" applyBorder="1" applyAlignment="1">
      <alignment horizontal="right" vertical="center"/>
    </xf>
    <xf numFmtId="0" fontId="0" fillId="2" borderId="1" xfId="0" applyFill="1" applyBorder="1">
      <alignment vertical="center"/>
    </xf>
  </cellXfs>
  <cellStyles count="3">
    <cellStyle name="Normální" xfId="0" builtinId="0"/>
    <cellStyle name="normální_POL.XLS" xfId="1"/>
    <cellStyle name="Vysvětlující text" xfId="2"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06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3"/>
  <sheetViews>
    <sheetView tabSelected="1" topLeftCell="B1" zoomScaleNormal="100" workbookViewId="0">
      <pane ySplit="8" topLeftCell="A542"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v>
      </c>
      <c r="B1" s="1"/>
      <c r="C1" s="1"/>
      <c r="D1" s="1"/>
      <c r="E1" s="1" t="s">
        <v>0</v>
      </c>
      <c r="F1" s="1"/>
      <c r="G1" s="1"/>
      <c r="H1" s="1"/>
      <c r="I1" s="1"/>
      <c r="P1" t="s">
        <v>15</v>
      </c>
    </row>
    <row r="2" spans="1:18" ht="24.95" customHeight="1" x14ac:dyDescent="0.2">
      <c r="B2" s="1"/>
      <c r="C2" s="1"/>
      <c r="D2" s="1"/>
      <c r="E2" s="2" t="s">
        <v>3</v>
      </c>
      <c r="F2" s="1"/>
      <c r="G2" s="1"/>
      <c r="H2" s="32" t="s">
        <v>607</v>
      </c>
      <c r="I2" s="3"/>
      <c r="O2">
        <f>0+O9+O54+O87+O124+O577</f>
        <v>0</v>
      </c>
      <c r="P2" t="s">
        <v>15</v>
      </c>
    </row>
    <row r="3" spans="1:18" ht="15" customHeight="1" x14ac:dyDescent="0.2">
      <c r="A3" t="s">
        <v>2</v>
      </c>
      <c r="B3" s="6" t="s">
        <v>4</v>
      </c>
      <c r="C3" s="85" t="s">
        <v>5</v>
      </c>
      <c r="D3" s="86"/>
      <c r="E3" s="7" t="s">
        <v>608</v>
      </c>
      <c r="F3" s="1"/>
      <c r="G3" s="4"/>
      <c r="H3" s="65" t="s">
        <v>606</v>
      </c>
      <c r="I3" s="27">
        <f>0+I9+I54+I87+I124+I585</f>
        <v>0</v>
      </c>
      <c r="O3" t="s">
        <v>12</v>
      </c>
      <c r="P3" t="s">
        <v>16</v>
      </c>
    </row>
    <row r="4" spans="1:18" ht="15" customHeight="1" x14ac:dyDescent="0.2">
      <c r="A4" t="s">
        <v>6</v>
      </c>
      <c r="B4" s="6" t="s">
        <v>7</v>
      </c>
      <c r="C4" s="85" t="s">
        <v>8</v>
      </c>
      <c r="D4" s="86"/>
      <c r="E4" s="7" t="s">
        <v>9</v>
      </c>
      <c r="F4" s="1"/>
      <c r="G4" s="1"/>
      <c r="H4" s="5"/>
      <c r="I4" s="5"/>
      <c r="O4" t="s">
        <v>13</v>
      </c>
      <c r="P4" t="s">
        <v>16</v>
      </c>
    </row>
    <row r="5" spans="1:18" ht="12.75" customHeight="1" x14ac:dyDescent="0.2">
      <c r="A5" t="s">
        <v>10</v>
      </c>
      <c r="B5" s="9" t="s">
        <v>11</v>
      </c>
      <c r="C5" s="87" t="s">
        <v>17</v>
      </c>
      <c r="D5" s="88"/>
      <c r="E5" s="10" t="s">
        <v>18</v>
      </c>
      <c r="F5" s="3"/>
      <c r="G5" s="3"/>
      <c r="H5" s="3"/>
      <c r="I5" s="3"/>
      <c r="O5" t="s">
        <v>14</v>
      </c>
      <c r="P5" t="s">
        <v>16</v>
      </c>
    </row>
    <row r="6" spans="1:18" ht="12.75" customHeight="1" x14ac:dyDescent="0.2">
      <c r="A6" s="84" t="s">
        <v>19</v>
      </c>
      <c r="B6" s="84" t="s">
        <v>21</v>
      </c>
      <c r="C6" s="84" t="s">
        <v>23</v>
      </c>
      <c r="D6" s="84" t="s">
        <v>24</v>
      </c>
      <c r="E6" s="84" t="s">
        <v>25</v>
      </c>
      <c r="F6" s="84" t="s">
        <v>27</v>
      </c>
      <c r="G6" s="84" t="s">
        <v>29</v>
      </c>
      <c r="H6" s="84" t="s">
        <v>31</v>
      </c>
      <c r="I6" s="84"/>
    </row>
    <row r="7" spans="1:18" ht="12.75" customHeight="1" x14ac:dyDescent="0.2">
      <c r="A7" s="84"/>
      <c r="B7" s="84"/>
      <c r="C7" s="84"/>
      <c r="D7" s="84"/>
      <c r="E7" s="84"/>
      <c r="F7" s="84"/>
      <c r="G7" s="84"/>
      <c r="H7" s="8" t="s">
        <v>32</v>
      </c>
      <c r="I7" s="8" t="s">
        <v>34</v>
      </c>
    </row>
    <row r="8" spans="1:18" ht="12.75" customHeight="1" x14ac:dyDescent="0.2">
      <c r="A8" s="8" t="s">
        <v>20</v>
      </c>
      <c r="B8" s="8" t="s">
        <v>22</v>
      </c>
      <c r="C8" s="8" t="s">
        <v>16</v>
      </c>
      <c r="D8" s="8" t="s">
        <v>15</v>
      </c>
      <c r="E8" s="8" t="s">
        <v>26</v>
      </c>
      <c r="F8" s="8" t="s">
        <v>28</v>
      </c>
      <c r="G8" s="8" t="s">
        <v>30</v>
      </c>
      <c r="H8" s="8" t="s">
        <v>33</v>
      </c>
      <c r="I8" s="8" t="s">
        <v>35</v>
      </c>
    </row>
    <row r="9" spans="1:18" ht="12.75" customHeight="1" x14ac:dyDescent="0.2">
      <c r="A9" s="12" t="s">
        <v>36</v>
      </c>
      <c r="B9" s="12"/>
      <c r="C9" s="13" t="s">
        <v>37</v>
      </c>
      <c r="D9" s="12"/>
      <c r="E9" s="14" t="s">
        <v>38</v>
      </c>
      <c r="F9" s="12"/>
      <c r="G9" s="12"/>
      <c r="H9" s="12"/>
      <c r="I9" s="15">
        <f>0+Q9</f>
        <v>0</v>
      </c>
      <c r="O9">
        <f>0+R9</f>
        <v>0</v>
      </c>
      <c r="Q9">
        <f>0+I10+I18+I22+I30+I34+I42+I46+I50</f>
        <v>0</v>
      </c>
      <c r="R9">
        <f>0+O10+O18+O22+O30+O34+O42+O46+O50</f>
        <v>0</v>
      </c>
    </row>
    <row r="10" spans="1:18" x14ac:dyDescent="0.2">
      <c r="A10" s="11" t="s">
        <v>39</v>
      </c>
      <c r="B10" s="33" t="s">
        <v>22</v>
      </c>
      <c r="C10" s="33" t="s">
        <v>40</v>
      </c>
      <c r="D10" s="34" t="s">
        <v>41</v>
      </c>
      <c r="E10" s="35" t="s">
        <v>42</v>
      </c>
      <c r="F10" s="36" t="s">
        <v>43</v>
      </c>
      <c r="G10" s="37">
        <v>895</v>
      </c>
      <c r="H10" s="38">
        <v>0</v>
      </c>
      <c r="I10" s="38">
        <f>ROUND(ROUND(H10,2)*ROUND(G10,3),2)</f>
        <v>0</v>
      </c>
      <c r="O10">
        <f>(I10*21)/100</f>
        <v>0</v>
      </c>
      <c r="P10" t="s">
        <v>16</v>
      </c>
    </row>
    <row r="11" spans="1:18" x14ac:dyDescent="0.2">
      <c r="A11" s="21" t="s">
        <v>44</v>
      </c>
      <c r="B11" s="39"/>
      <c r="C11" s="39"/>
      <c r="D11" s="39"/>
      <c r="E11" s="40" t="s">
        <v>41</v>
      </c>
      <c r="F11" s="39"/>
      <c r="G11" s="39"/>
      <c r="H11" s="39"/>
      <c r="I11" s="39"/>
    </row>
    <row r="12" spans="1:18" x14ac:dyDescent="0.2">
      <c r="A12" s="23" t="s">
        <v>45</v>
      </c>
      <c r="B12" s="39"/>
      <c r="C12" s="39"/>
      <c r="D12" s="39"/>
      <c r="E12" s="41" t="s">
        <v>46</v>
      </c>
      <c r="F12" s="39"/>
      <c r="G12" s="39"/>
      <c r="H12" s="39"/>
      <c r="I12" s="39"/>
    </row>
    <row r="13" spans="1:18" ht="63.75" x14ac:dyDescent="0.2">
      <c r="A13" t="s">
        <v>47</v>
      </c>
      <c r="B13" s="39"/>
      <c r="C13" s="39"/>
      <c r="D13" s="39"/>
      <c r="E13" s="40" t="s">
        <v>48</v>
      </c>
      <c r="F13" s="39"/>
      <c r="G13" s="39"/>
      <c r="H13" s="39"/>
      <c r="I13" s="39"/>
    </row>
    <row r="14" spans="1:18" x14ac:dyDescent="0.2">
      <c r="B14" s="66">
        <v>144</v>
      </c>
      <c r="C14" s="66">
        <v>132738</v>
      </c>
      <c r="D14" s="67" t="s">
        <v>41</v>
      </c>
      <c r="E14" s="68" t="s">
        <v>612</v>
      </c>
      <c r="F14" s="69" t="s">
        <v>43</v>
      </c>
      <c r="G14" s="70">
        <v>895</v>
      </c>
      <c r="H14" s="71">
        <v>0</v>
      </c>
      <c r="I14" s="71">
        <f>ROUND(ROUND(H14,2)*ROUND(G14,3),2)</f>
        <v>0</v>
      </c>
    </row>
    <row r="15" spans="1:18" x14ac:dyDescent="0.2">
      <c r="B15" s="72"/>
      <c r="C15" s="72"/>
      <c r="D15" s="72"/>
      <c r="E15" s="73"/>
      <c r="F15" s="72"/>
      <c r="G15" s="72"/>
      <c r="H15" s="72"/>
      <c r="I15" s="72"/>
    </row>
    <row r="16" spans="1:18" x14ac:dyDescent="0.2">
      <c r="B16" s="72"/>
      <c r="C16" s="72"/>
      <c r="D16" s="72"/>
      <c r="E16" s="74" t="s">
        <v>46</v>
      </c>
      <c r="F16" s="72"/>
      <c r="G16" s="72"/>
      <c r="H16" s="72"/>
      <c r="I16" s="72"/>
    </row>
    <row r="17" spans="1:16" ht="63.75" x14ac:dyDescent="0.2">
      <c r="B17" s="72"/>
      <c r="C17" s="72"/>
      <c r="D17" s="72"/>
      <c r="E17" s="73" t="s">
        <v>48</v>
      </c>
      <c r="F17" s="72"/>
      <c r="G17" s="72"/>
      <c r="H17" s="72"/>
      <c r="I17" s="72"/>
    </row>
    <row r="18" spans="1:16" x14ac:dyDescent="0.2">
      <c r="A18" s="11" t="s">
        <v>39</v>
      </c>
      <c r="B18" s="75" t="s">
        <v>16</v>
      </c>
      <c r="C18" s="75" t="s">
        <v>49</v>
      </c>
      <c r="D18" s="76" t="s">
        <v>41</v>
      </c>
      <c r="E18" s="77" t="s">
        <v>50</v>
      </c>
      <c r="F18" s="78" t="s">
        <v>43</v>
      </c>
      <c r="G18" s="83">
        <v>8950</v>
      </c>
      <c r="H18" s="79">
        <v>0</v>
      </c>
      <c r="I18" s="79">
        <f>ROUND(ROUND(H18,2)*ROUND(G18,3),2)</f>
        <v>0</v>
      </c>
      <c r="O18">
        <f>(I18*21)/100</f>
        <v>0</v>
      </c>
      <c r="P18" t="s">
        <v>16</v>
      </c>
    </row>
    <row r="19" spans="1:16" x14ac:dyDescent="0.2">
      <c r="A19" s="21" t="s">
        <v>44</v>
      </c>
      <c r="B19" s="80"/>
      <c r="C19" s="80"/>
      <c r="D19" s="80"/>
      <c r="E19" s="81" t="s">
        <v>41</v>
      </c>
      <c r="F19" s="80"/>
      <c r="G19" s="80"/>
      <c r="H19" s="80"/>
      <c r="I19" s="80"/>
    </row>
    <row r="20" spans="1:16" x14ac:dyDescent="0.2">
      <c r="A20" s="23" t="s">
        <v>45</v>
      </c>
      <c r="B20" s="80"/>
      <c r="C20" s="80"/>
      <c r="D20" s="80"/>
      <c r="E20" s="82" t="s">
        <v>46</v>
      </c>
      <c r="F20" s="80"/>
      <c r="G20" s="80"/>
      <c r="H20" s="80"/>
      <c r="I20" s="80"/>
    </row>
    <row r="21" spans="1:16" ht="25.5" x14ac:dyDescent="0.2">
      <c r="A21" t="s">
        <v>47</v>
      </c>
      <c r="B21" s="80"/>
      <c r="C21" s="80"/>
      <c r="D21" s="80"/>
      <c r="E21" s="81" t="s">
        <v>52</v>
      </c>
      <c r="F21" s="80"/>
      <c r="G21" s="80"/>
      <c r="H21" s="80"/>
      <c r="I21" s="80"/>
    </row>
    <row r="22" spans="1:16" s="29" customFormat="1" x14ac:dyDescent="0.2">
      <c r="A22" s="28" t="s">
        <v>39</v>
      </c>
      <c r="B22" s="33" t="s">
        <v>15</v>
      </c>
      <c r="C22" s="33" t="s">
        <v>53</v>
      </c>
      <c r="D22" s="34" t="s">
        <v>41</v>
      </c>
      <c r="E22" s="35" t="s">
        <v>54</v>
      </c>
      <c r="F22" s="36" t="s">
        <v>43</v>
      </c>
      <c r="G22" s="37">
        <v>36</v>
      </c>
      <c r="H22" s="38">
        <v>0</v>
      </c>
      <c r="I22" s="38">
        <f>ROUND(ROUND(H22,2)*ROUND(G22,3),2)</f>
        <v>0</v>
      </c>
      <c r="O22" s="29">
        <f>(I22*21)/100</f>
        <v>0</v>
      </c>
      <c r="P22" s="29" t="s">
        <v>16</v>
      </c>
    </row>
    <row r="23" spans="1:16" s="29" customFormat="1" x14ac:dyDescent="0.2">
      <c r="A23" s="30" t="s">
        <v>44</v>
      </c>
      <c r="B23" s="39"/>
      <c r="C23" s="39"/>
      <c r="D23" s="39"/>
      <c r="E23" s="40" t="s">
        <v>41</v>
      </c>
      <c r="F23" s="39"/>
      <c r="G23" s="39"/>
      <c r="H23" s="39"/>
      <c r="I23" s="39"/>
    </row>
    <row r="24" spans="1:16" s="29" customFormat="1" x14ac:dyDescent="0.2">
      <c r="A24" s="31" t="s">
        <v>45</v>
      </c>
      <c r="B24" s="39"/>
      <c r="C24" s="39"/>
      <c r="D24" s="39"/>
      <c r="E24" s="41" t="s">
        <v>46</v>
      </c>
      <c r="F24" s="39"/>
      <c r="G24" s="39"/>
      <c r="H24" s="39"/>
      <c r="I24" s="39"/>
    </row>
    <row r="25" spans="1:16" s="29" customFormat="1" ht="63.75" x14ac:dyDescent="0.2">
      <c r="A25" s="29" t="s">
        <v>47</v>
      </c>
      <c r="B25" s="39"/>
      <c r="C25" s="39"/>
      <c r="D25" s="39"/>
      <c r="E25" s="40" t="s">
        <v>48</v>
      </c>
      <c r="F25" s="39"/>
      <c r="G25" s="39"/>
      <c r="H25" s="39"/>
      <c r="I25" s="39"/>
    </row>
    <row r="26" spans="1:16" s="29" customFormat="1" x14ac:dyDescent="0.2">
      <c r="B26" s="66">
        <v>145</v>
      </c>
      <c r="C26" s="66">
        <v>133738</v>
      </c>
      <c r="D26" s="67" t="s">
        <v>41</v>
      </c>
      <c r="E26" s="68" t="s">
        <v>613</v>
      </c>
      <c r="F26" s="69" t="s">
        <v>43</v>
      </c>
      <c r="G26" s="70">
        <v>36</v>
      </c>
      <c r="H26" s="71">
        <v>0</v>
      </c>
      <c r="I26" s="71">
        <f>ROUND(ROUND(H26,2)*ROUND(G26,3),2)</f>
        <v>0</v>
      </c>
    </row>
    <row r="27" spans="1:16" s="29" customFormat="1" x14ac:dyDescent="0.2">
      <c r="B27" s="72"/>
      <c r="C27" s="72"/>
      <c r="D27" s="72"/>
      <c r="E27" s="73" t="s">
        <v>41</v>
      </c>
      <c r="F27" s="72"/>
      <c r="G27" s="72"/>
      <c r="H27" s="72"/>
      <c r="I27" s="72"/>
    </row>
    <row r="28" spans="1:16" s="29" customFormat="1" x14ac:dyDescent="0.2">
      <c r="B28" s="72"/>
      <c r="C28" s="72"/>
      <c r="D28" s="72"/>
      <c r="E28" s="74" t="s">
        <v>46</v>
      </c>
      <c r="F28" s="72"/>
      <c r="G28" s="72"/>
      <c r="H28" s="72"/>
      <c r="I28" s="72"/>
    </row>
    <row r="29" spans="1:16" s="29" customFormat="1" ht="63.75" x14ac:dyDescent="0.2">
      <c r="B29" s="72"/>
      <c r="C29" s="72"/>
      <c r="D29" s="72"/>
      <c r="E29" s="73" t="s">
        <v>48</v>
      </c>
      <c r="F29" s="72"/>
      <c r="G29" s="72"/>
      <c r="H29" s="72"/>
      <c r="I29" s="72"/>
    </row>
    <row r="30" spans="1:16" x14ac:dyDescent="0.2">
      <c r="A30" s="11" t="s">
        <v>39</v>
      </c>
      <c r="B30" s="16" t="s">
        <v>26</v>
      </c>
      <c r="C30" s="16" t="s">
        <v>55</v>
      </c>
      <c r="D30" s="11" t="s">
        <v>41</v>
      </c>
      <c r="E30" s="17" t="s">
        <v>50</v>
      </c>
      <c r="F30" s="18" t="s">
        <v>43</v>
      </c>
      <c r="G30" s="19">
        <v>360</v>
      </c>
      <c r="H30" s="20">
        <v>0</v>
      </c>
      <c r="I30" s="20">
        <f>ROUND(ROUND(H30,2)*ROUND(G30,3),2)</f>
        <v>0</v>
      </c>
      <c r="O30">
        <f>(I30*21)/100</f>
        <v>0</v>
      </c>
      <c r="P30" t="s">
        <v>16</v>
      </c>
    </row>
    <row r="31" spans="1:16" x14ac:dyDescent="0.2">
      <c r="A31" s="21" t="s">
        <v>44</v>
      </c>
      <c r="E31" s="22" t="s">
        <v>41</v>
      </c>
    </row>
    <row r="32" spans="1:16" x14ac:dyDescent="0.2">
      <c r="A32" s="23" t="s">
        <v>45</v>
      </c>
      <c r="E32" s="24" t="s">
        <v>51</v>
      </c>
    </row>
    <row r="33" spans="1:16" ht="25.5" x14ac:dyDescent="0.2">
      <c r="A33" t="s">
        <v>47</v>
      </c>
      <c r="E33" s="22" t="s">
        <v>52</v>
      </c>
    </row>
    <row r="34" spans="1:16" x14ac:dyDescent="0.2">
      <c r="A34" s="11" t="s">
        <v>39</v>
      </c>
      <c r="B34" s="33" t="s">
        <v>28</v>
      </c>
      <c r="C34" s="33" t="s">
        <v>56</v>
      </c>
      <c r="D34" s="34" t="s">
        <v>41</v>
      </c>
      <c r="E34" s="35" t="s">
        <v>57</v>
      </c>
      <c r="F34" s="36" t="s">
        <v>58</v>
      </c>
      <c r="G34" s="37">
        <v>240</v>
      </c>
      <c r="H34" s="38">
        <v>0</v>
      </c>
      <c r="I34" s="38">
        <f>ROUND(ROUND(H34,2)*ROUND(G34,3),2)</f>
        <v>0</v>
      </c>
      <c r="O34">
        <f>(I34*21)/100</f>
        <v>0</v>
      </c>
      <c r="P34" t="s">
        <v>16</v>
      </c>
    </row>
    <row r="35" spans="1:16" x14ac:dyDescent="0.2">
      <c r="A35" s="21" t="s">
        <v>44</v>
      </c>
      <c r="B35" s="39"/>
      <c r="C35" s="39"/>
      <c r="D35" s="39"/>
      <c r="E35" s="40" t="s">
        <v>41</v>
      </c>
      <c r="F35" s="39"/>
      <c r="G35" s="39"/>
      <c r="H35" s="39"/>
      <c r="I35" s="39"/>
    </row>
    <row r="36" spans="1:16" x14ac:dyDescent="0.2">
      <c r="A36" s="23" t="s">
        <v>45</v>
      </c>
      <c r="B36" s="39"/>
      <c r="C36" s="39"/>
      <c r="D36" s="39"/>
      <c r="E36" s="41" t="s">
        <v>46</v>
      </c>
      <c r="F36" s="39"/>
      <c r="G36" s="39"/>
      <c r="H36" s="39"/>
      <c r="I36" s="39"/>
    </row>
    <row r="37" spans="1:16" ht="51" x14ac:dyDescent="0.2">
      <c r="A37" t="s">
        <v>47</v>
      </c>
      <c r="B37" s="39"/>
      <c r="C37" s="39"/>
      <c r="D37" s="39"/>
      <c r="E37" s="40" t="s">
        <v>59</v>
      </c>
      <c r="F37" s="39"/>
      <c r="G37" s="39"/>
      <c r="H37" s="39"/>
      <c r="I37" s="39"/>
    </row>
    <row r="38" spans="1:16" x14ac:dyDescent="0.2">
      <c r="B38" s="50">
        <v>133</v>
      </c>
      <c r="C38" s="45" t="s">
        <v>579</v>
      </c>
      <c r="D38" s="11" t="s">
        <v>41</v>
      </c>
      <c r="E38" s="42" t="s">
        <v>578</v>
      </c>
      <c r="F38" s="47" t="s">
        <v>58</v>
      </c>
      <c r="G38" s="48">
        <v>240</v>
      </c>
      <c r="H38" s="49">
        <v>0</v>
      </c>
      <c r="I38" s="49">
        <f>ROUND(ROUND(H38,2)*ROUND(G38,3),2)</f>
        <v>0</v>
      </c>
    </row>
    <row r="39" spans="1:16" x14ac:dyDescent="0.2">
      <c r="E39" s="22" t="s">
        <v>41</v>
      </c>
    </row>
    <row r="40" spans="1:16" x14ac:dyDescent="0.2">
      <c r="E40" s="46" t="s">
        <v>46</v>
      </c>
    </row>
    <row r="41" spans="1:16" ht="24" x14ac:dyDescent="0.2">
      <c r="E41" s="44" t="s">
        <v>580</v>
      </c>
    </row>
    <row r="42" spans="1:16" x14ac:dyDescent="0.2">
      <c r="A42" s="11" t="s">
        <v>39</v>
      </c>
      <c r="B42" s="16" t="s">
        <v>30</v>
      </c>
      <c r="C42" s="16" t="s">
        <v>60</v>
      </c>
      <c r="D42" s="11" t="s">
        <v>41</v>
      </c>
      <c r="E42" s="43" t="s">
        <v>61</v>
      </c>
      <c r="F42" s="18" t="s">
        <v>43</v>
      </c>
      <c r="G42" s="19">
        <v>935</v>
      </c>
      <c r="H42" s="20">
        <v>0</v>
      </c>
      <c r="I42" s="20">
        <f>ROUND(ROUND(H42,2)*ROUND(G42,3),2)</f>
        <v>0</v>
      </c>
      <c r="O42">
        <f>(I42*21)/100</f>
        <v>0</v>
      </c>
      <c r="P42" t="s">
        <v>16</v>
      </c>
    </row>
    <row r="43" spans="1:16" x14ac:dyDescent="0.2">
      <c r="A43" s="21" t="s">
        <v>44</v>
      </c>
      <c r="E43" s="22" t="s">
        <v>41</v>
      </c>
    </row>
    <row r="44" spans="1:16" x14ac:dyDescent="0.2">
      <c r="A44" s="23" t="s">
        <v>45</v>
      </c>
      <c r="E44" s="24" t="s">
        <v>46</v>
      </c>
    </row>
    <row r="45" spans="1:16" ht="51" x14ac:dyDescent="0.2">
      <c r="A45" t="s">
        <v>47</v>
      </c>
      <c r="E45" s="22" t="s">
        <v>62</v>
      </c>
    </row>
    <row r="46" spans="1:16" x14ac:dyDescent="0.2">
      <c r="A46" s="11" t="s">
        <v>39</v>
      </c>
      <c r="B46" s="16" t="s">
        <v>63</v>
      </c>
      <c r="C46" s="16" t="s">
        <v>64</v>
      </c>
      <c r="D46" s="11" t="s">
        <v>41</v>
      </c>
      <c r="E46" s="17" t="s">
        <v>65</v>
      </c>
      <c r="F46" s="18" t="s">
        <v>66</v>
      </c>
      <c r="G46" s="19">
        <v>935</v>
      </c>
      <c r="H46" s="20">
        <v>0</v>
      </c>
      <c r="I46" s="20">
        <f>ROUND(ROUND(H46,2)*ROUND(G46,3),2)</f>
        <v>0</v>
      </c>
      <c r="O46">
        <f>(I46*21)/100</f>
        <v>0</v>
      </c>
      <c r="P46" t="s">
        <v>16</v>
      </c>
    </row>
    <row r="47" spans="1:16" x14ac:dyDescent="0.2">
      <c r="A47" s="21" t="s">
        <v>44</v>
      </c>
      <c r="E47" s="22" t="s">
        <v>41</v>
      </c>
    </row>
    <row r="48" spans="1:16" x14ac:dyDescent="0.2">
      <c r="A48" s="23" t="s">
        <v>45</v>
      </c>
      <c r="E48" s="24" t="s">
        <v>46</v>
      </c>
    </row>
    <row r="49" spans="1:18" ht="63.75" x14ac:dyDescent="0.2">
      <c r="A49" t="s">
        <v>47</v>
      </c>
      <c r="E49" s="22" t="s">
        <v>67</v>
      </c>
    </row>
    <row r="50" spans="1:18" x14ac:dyDescent="0.2">
      <c r="A50" s="11" t="s">
        <v>39</v>
      </c>
      <c r="B50" s="16" t="s">
        <v>68</v>
      </c>
      <c r="C50" s="16" t="s">
        <v>69</v>
      </c>
      <c r="D50" s="11" t="s">
        <v>41</v>
      </c>
      <c r="E50" s="17" t="s">
        <v>70</v>
      </c>
      <c r="F50" s="18" t="s">
        <v>71</v>
      </c>
      <c r="G50" s="19">
        <v>9</v>
      </c>
      <c r="H50" s="20">
        <v>0</v>
      </c>
      <c r="I50" s="20">
        <f>ROUND(ROUND(H50,2)*ROUND(G50,3),2)</f>
        <v>0</v>
      </c>
      <c r="O50">
        <f>(I50*21)/100</f>
        <v>0</v>
      </c>
      <c r="P50" t="s">
        <v>16</v>
      </c>
    </row>
    <row r="51" spans="1:18" x14ac:dyDescent="0.2">
      <c r="A51" s="21" t="s">
        <v>44</v>
      </c>
      <c r="E51" s="22" t="s">
        <v>41</v>
      </c>
    </row>
    <row r="52" spans="1:18" x14ac:dyDescent="0.2">
      <c r="A52" s="23" t="s">
        <v>45</v>
      </c>
      <c r="E52" s="24" t="s">
        <v>46</v>
      </c>
    </row>
    <row r="53" spans="1:18" ht="25.5" x14ac:dyDescent="0.2">
      <c r="A53" t="s">
        <v>47</v>
      </c>
      <c r="E53" s="22" t="s">
        <v>72</v>
      </c>
    </row>
    <row r="54" spans="1:18" ht="12.75" customHeight="1" x14ac:dyDescent="0.2">
      <c r="A54" s="3" t="s">
        <v>36</v>
      </c>
      <c r="B54" s="3"/>
      <c r="C54" s="25" t="s">
        <v>73</v>
      </c>
      <c r="D54" s="3"/>
      <c r="E54" s="14" t="s">
        <v>74</v>
      </c>
      <c r="F54" s="3"/>
      <c r="G54" s="3"/>
      <c r="H54" s="3"/>
      <c r="I54" s="26">
        <f>0+Q54</f>
        <v>0</v>
      </c>
      <c r="O54">
        <f>0+R54</f>
        <v>0</v>
      </c>
      <c r="Q54">
        <f>0+I55+I59+I63+I67+I71+I75+I79+I83</f>
        <v>0</v>
      </c>
      <c r="R54">
        <f>0+O55+O59+O63+O67+O71+O75+O79+O83</f>
        <v>0</v>
      </c>
    </row>
    <row r="55" spans="1:18" ht="25.5" x14ac:dyDescent="0.2">
      <c r="A55" s="11" t="s">
        <v>39</v>
      </c>
      <c r="B55" s="16" t="s">
        <v>33</v>
      </c>
      <c r="C55" s="16" t="s">
        <v>75</v>
      </c>
      <c r="D55" s="11" t="s">
        <v>41</v>
      </c>
      <c r="E55" s="17" t="s">
        <v>76</v>
      </c>
      <c r="F55" s="18" t="s">
        <v>71</v>
      </c>
      <c r="G55" s="19">
        <v>2600</v>
      </c>
      <c r="H55" s="20">
        <v>0</v>
      </c>
      <c r="I55" s="20">
        <f>ROUND(ROUND(H55,2)*ROUND(G55,3),2)</f>
        <v>0</v>
      </c>
      <c r="O55">
        <f>(I55*21)/100</f>
        <v>0</v>
      </c>
      <c r="P55" t="s">
        <v>16</v>
      </c>
    </row>
    <row r="56" spans="1:18" x14ac:dyDescent="0.2">
      <c r="A56" s="21" t="s">
        <v>44</v>
      </c>
      <c r="E56" s="22" t="s">
        <v>41</v>
      </c>
    </row>
    <row r="57" spans="1:18" x14ac:dyDescent="0.2">
      <c r="A57" s="23" t="s">
        <v>45</v>
      </c>
      <c r="E57" s="24" t="s">
        <v>77</v>
      </c>
    </row>
    <row r="58" spans="1:18" ht="76.5" x14ac:dyDescent="0.2">
      <c r="A58" t="s">
        <v>47</v>
      </c>
      <c r="E58" s="22" t="s">
        <v>78</v>
      </c>
    </row>
    <row r="59" spans="1:18" x14ac:dyDescent="0.2">
      <c r="A59" s="11" t="s">
        <v>39</v>
      </c>
      <c r="B59" s="16" t="s">
        <v>35</v>
      </c>
      <c r="C59" s="16" t="s">
        <v>79</v>
      </c>
      <c r="D59" s="11" t="s">
        <v>41</v>
      </c>
      <c r="E59" s="17" t="s">
        <v>80</v>
      </c>
      <c r="F59" s="18" t="s">
        <v>71</v>
      </c>
      <c r="G59" s="19">
        <v>200</v>
      </c>
      <c r="H59" s="20">
        <v>0</v>
      </c>
      <c r="I59" s="20">
        <f>ROUND(ROUND(H59,2)*ROUND(G59,3),2)</f>
        <v>0</v>
      </c>
      <c r="O59">
        <f>(I59*21)/100</f>
        <v>0</v>
      </c>
      <c r="P59" t="s">
        <v>16</v>
      </c>
    </row>
    <row r="60" spans="1:18" x14ac:dyDescent="0.2">
      <c r="A60" s="21" t="s">
        <v>44</v>
      </c>
      <c r="E60" s="22" t="s">
        <v>41</v>
      </c>
    </row>
    <row r="61" spans="1:18" x14ac:dyDescent="0.2">
      <c r="A61" s="23" t="s">
        <v>45</v>
      </c>
      <c r="E61" s="24" t="s">
        <v>46</v>
      </c>
    </row>
    <row r="62" spans="1:18" ht="114.75" x14ac:dyDescent="0.2">
      <c r="A62" t="s">
        <v>47</v>
      </c>
      <c r="E62" s="22" t="s">
        <v>81</v>
      </c>
    </row>
    <row r="63" spans="1:18" x14ac:dyDescent="0.2">
      <c r="A63" s="11" t="s">
        <v>39</v>
      </c>
      <c r="B63" s="16" t="s">
        <v>82</v>
      </c>
      <c r="C63" s="16" t="s">
        <v>83</v>
      </c>
      <c r="D63" s="11" t="s">
        <v>41</v>
      </c>
      <c r="E63" s="17" t="s">
        <v>84</v>
      </c>
      <c r="F63" s="18" t="s">
        <v>58</v>
      </c>
      <c r="G63" s="19">
        <v>540</v>
      </c>
      <c r="H63" s="20">
        <v>0</v>
      </c>
      <c r="I63" s="20">
        <f>ROUND(ROUND(H63,2)*ROUND(G63,3),2)</f>
        <v>0</v>
      </c>
      <c r="O63">
        <f>(I63*21)/100</f>
        <v>0</v>
      </c>
      <c r="P63" t="s">
        <v>16</v>
      </c>
    </row>
    <row r="64" spans="1:18" x14ac:dyDescent="0.2">
      <c r="A64" s="21" t="s">
        <v>44</v>
      </c>
      <c r="E64" s="22" t="s">
        <v>41</v>
      </c>
    </row>
    <row r="65" spans="1:16" x14ac:dyDescent="0.2">
      <c r="A65" s="23" t="s">
        <v>45</v>
      </c>
      <c r="E65" s="24" t="s">
        <v>46</v>
      </c>
    </row>
    <row r="66" spans="1:16" ht="51" x14ac:dyDescent="0.2">
      <c r="A66" t="s">
        <v>47</v>
      </c>
      <c r="E66" s="22" t="s">
        <v>85</v>
      </c>
    </row>
    <row r="67" spans="1:16" ht="25.5" x14ac:dyDescent="0.2">
      <c r="A67" s="11" t="s">
        <v>39</v>
      </c>
      <c r="B67" s="16" t="s">
        <v>86</v>
      </c>
      <c r="C67" s="16" t="s">
        <v>87</v>
      </c>
      <c r="D67" s="11" t="s">
        <v>41</v>
      </c>
      <c r="E67" s="17" t="s">
        <v>88</v>
      </c>
      <c r="F67" s="18" t="s">
        <v>58</v>
      </c>
      <c r="G67" s="19">
        <v>545</v>
      </c>
      <c r="H67" s="20">
        <v>0</v>
      </c>
      <c r="I67" s="20">
        <f>ROUND(ROUND(H67,2)*ROUND(G67,3),2)</f>
        <v>0</v>
      </c>
      <c r="O67">
        <f>(I67*21)/100</f>
        <v>0</v>
      </c>
      <c r="P67" t="s">
        <v>16</v>
      </c>
    </row>
    <row r="68" spans="1:16" x14ac:dyDescent="0.2">
      <c r="A68" s="21" t="s">
        <v>44</v>
      </c>
      <c r="E68" s="22" t="s">
        <v>41</v>
      </c>
    </row>
    <row r="69" spans="1:16" x14ac:dyDescent="0.2">
      <c r="A69" s="23" t="s">
        <v>45</v>
      </c>
      <c r="E69" s="24" t="s">
        <v>46</v>
      </c>
    </row>
    <row r="70" spans="1:16" ht="114.75" x14ac:dyDescent="0.2">
      <c r="A70" t="s">
        <v>47</v>
      </c>
      <c r="E70" s="22" t="s">
        <v>89</v>
      </c>
    </row>
    <row r="71" spans="1:16" x14ac:dyDescent="0.2">
      <c r="A71" s="11" t="s">
        <v>39</v>
      </c>
      <c r="B71" s="16" t="s">
        <v>90</v>
      </c>
      <c r="C71" s="16" t="s">
        <v>91</v>
      </c>
      <c r="D71" s="11" t="s">
        <v>41</v>
      </c>
      <c r="E71" s="17" t="s">
        <v>92</v>
      </c>
      <c r="F71" s="18" t="s">
        <v>58</v>
      </c>
      <c r="G71" s="19">
        <v>2268</v>
      </c>
      <c r="H71" s="20">
        <v>0</v>
      </c>
      <c r="I71" s="20">
        <f>ROUND(ROUND(H71,2)*ROUND(G71,3),2)</f>
        <v>0</v>
      </c>
      <c r="O71">
        <f>(I71*21)/100</f>
        <v>0</v>
      </c>
      <c r="P71" t="s">
        <v>16</v>
      </c>
    </row>
    <row r="72" spans="1:16" x14ac:dyDescent="0.2">
      <c r="A72" s="21" t="s">
        <v>44</v>
      </c>
      <c r="E72" s="22" t="s">
        <v>41</v>
      </c>
    </row>
    <row r="73" spans="1:16" x14ac:dyDescent="0.2">
      <c r="A73" s="23" t="s">
        <v>45</v>
      </c>
      <c r="E73" s="24" t="s">
        <v>46</v>
      </c>
    </row>
    <row r="74" spans="1:16" ht="76.5" x14ac:dyDescent="0.2">
      <c r="A74" t="s">
        <v>47</v>
      </c>
      <c r="E74" s="22" t="s">
        <v>93</v>
      </c>
    </row>
    <row r="75" spans="1:16" x14ac:dyDescent="0.2">
      <c r="A75" s="11" t="s">
        <v>39</v>
      </c>
      <c r="B75" s="16" t="s">
        <v>94</v>
      </c>
      <c r="C75" s="16" t="s">
        <v>95</v>
      </c>
      <c r="D75" s="11" t="s">
        <v>41</v>
      </c>
      <c r="E75" s="17" t="s">
        <v>96</v>
      </c>
      <c r="F75" s="18" t="s">
        <v>58</v>
      </c>
      <c r="G75" s="19">
        <v>2125</v>
      </c>
      <c r="H75" s="20">
        <v>0</v>
      </c>
      <c r="I75" s="20">
        <f>ROUND(ROUND(H75,2)*ROUND(G75,3),2)</f>
        <v>0</v>
      </c>
      <c r="O75">
        <f>(I75*21)/100</f>
        <v>0</v>
      </c>
      <c r="P75" t="s">
        <v>16</v>
      </c>
    </row>
    <row r="76" spans="1:16" x14ac:dyDescent="0.2">
      <c r="A76" s="21" t="s">
        <v>44</v>
      </c>
      <c r="E76" s="22" t="s">
        <v>41</v>
      </c>
    </row>
    <row r="77" spans="1:16" x14ac:dyDescent="0.2">
      <c r="A77" s="23" t="s">
        <v>45</v>
      </c>
      <c r="E77" s="24" t="s">
        <v>46</v>
      </c>
    </row>
    <row r="78" spans="1:16" ht="38.25" x14ac:dyDescent="0.2">
      <c r="A78" t="s">
        <v>47</v>
      </c>
      <c r="E78" s="22" t="s">
        <v>97</v>
      </c>
    </row>
    <row r="79" spans="1:16" ht="25.5" x14ac:dyDescent="0.2">
      <c r="A79" s="11" t="s">
        <v>39</v>
      </c>
      <c r="B79" s="16" t="s">
        <v>98</v>
      </c>
      <c r="C79" s="16" t="s">
        <v>99</v>
      </c>
      <c r="D79" s="11" t="s">
        <v>41</v>
      </c>
      <c r="E79" s="17" t="s">
        <v>100</v>
      </c>
      <c r="F79" s="18" t="s">
        <v>71</v>
      </c>
      <c r="G79" s="19">
        <v>25</v>
      </c>
      <c r="H79" s="20">
        <v>0</v>
      </c>
      <c r="I79" s="20">
        <f>ROUND(ROUND(H79,2)*ROUND(G79,3),2)</f>
        <v>0</v>
      </c>
      <c r="O79">
        <f>(I79*21)/100</f>
        <v>0</v>
      </c>
      <c r="P79" t="s">
        <v>16</v>
      </c>
    </row>
    <row r="80" spans="1:16" x14ac:dyDescent="0.2">
      <c r="A80" s="21" t="s">
        <v>44</v>
      </c>
      <c r="E80" s="22" t="s">
        <v>41</v>
      </c>
    </row>
    <row r="81" spans="1:18" x14ac:dyDescent="0.2">
      <c r="A81" s="23" t="s">
        <v>45</v>
      </c>
      <c r="E81" s="24" t="s">
        <v>101</v>
      </c>
    </row>
    <row r="82" spans="1:18" ht="38.25" x14ac:dyDescent="0.2">
      <c r="A82" t="s">
        <v>47</v>
      </c>
      <c r="E82" s="22" t="s">
        <v>102</v>
      </c>
    </row>
    <row r="83" spans="1:18" ht="25.5" x14ac:dyDescent="0.2">
      <c r="A83" s="11" t="s">
        <v>39</v>
      </c>
      <c r="B83" s="16" t="s">
        <v>103</v>
      </c>
      <c r="C83" s="16" t="s">
        <v>104</v>
      </c>
      <c r="D83" s="11" t="s">
        <v>41</v>
      </c>
      <c r="E83" s="17" t="s">
        <v>105</v>
      </c>
      <c r="F83" s="18" t="s">
        <v>71</v>
      </c>
      <c r="G83" s="19">
        <v>5</v>
      </c>
      <c r="H83" s="20">
        <v>0</v>
      </c>
      <c r="I83" s="20">
        <f>ROUND(ROUND(H83,2)*ROUND(G83,3),2)</f>
        <v>0</v>
      </c>
      <c r="O83">
        <f>(I83*21)/100</f>
        <v>0</v>
      </c>
      <c r="P83" t="s">
        <v>16</v>
      </c>
    </row>
    <row r="84" spans="1:18" x14ac:dyDescent="0.2">
      <c r="A84" s="21" t="s">
        <v>44</v>
      </c>
      <c r="E84" s="22" t="s">
        <v>41</v>
      </c>
    </row>
    <row r="85" spans="1:18" x14ac:dyDescent="0.2">
      <c r="A85" s="23" t="s">
        <v>45</v>
      </c>
      <c r="E85" s="24" t="s">
        <v>46</v>
      </c>
    </row>
    <row r="86" spans="1:18" ht="51" x14ac:dyDescent="0.2">
      <c r="A86" t="s">
        <v>47</v>
      </c>
      <c r="E86" s="22" t="s">
        <v>106</v>
      </c>
    </row>
    <row r="87" spans="1:18" ht="12.75" customHeight="1" x14ac:dyDescent="0.2">
      <c r="A87" s="3" t="s">
        <v>36</v>
      </c>
      <c r="B87" s="3"/>
      <c r="C87" s="25" t="s">
        <v>107</v>
      </c>
      <c r="D87" s="3"/>
      <c r="E87" s="14" t="s">
        <v>108</v>
      </c>
      <c r="F87" s="3"/>
      <c r="G87" s="3"/>
      <c r="H87" s="3"/>
      <c r="I87" s="26">
        <f>0+Q87</f>
        <v>0</v>
      </c>
      <c r="O87">
        <f>0+R87</f>
        <v>0</v>
      </c>
      <c r="Q87">
        <f>0+I88+I92+I96+I100+I104+I108+I112+I116+I120</f>
        <v>0</v>
      </c>
      <c r="R87">
        <f>0+O88+O92+O96+O100+O104+O108+O112+O116+O120</f>
        <v>0</v>
      </c>
    </row>
    <row r="88" spans="1:18" x14ac:dyDescent="0.2">
      <c r="A88" s="11" t="s">
        <v>39</v>
      </c>
      <c r="B88" s="16" t="s">
        <v>109</v>
      </c>
      <c r="C88" s="16" t="s">
        <v>110</v>
      </c>
      <c r="D88" s="11" t="s">
        <v>41</v>
      </c>
      <c r="E88" s="17" t="s">
        <v>111</v>
      </c>
      <c r="F88" s="18" t="s">
        <v>58</v>
      </c>
      <c r="G88" s="19">
        <v>130</v>
      </c>
      <c r="H88" s="20">
        <v>0</v>
      </c>
      <c r="I88" s="20">
        <f>ROUND(ROUND(H88,2)*ROUND(G88,3),2)</f>
        <v>0</v>
      </c>
      <c r="O88">
        <f>(I88*21)/100</f>
        <v>0</v>
      </c>
      <c r="P88" t="s">
        <v>16</v>
      </c>
    </row>
    <row r="89" spans="1:18" x14ac:dyDescent="0.2">
      <c r="A89" s="21" t="s">
        <v>44</v>
      </c>
      <c r="E89" s="22" t="s">
        <v>41</v>
      </c>
    </row>
    <row r="90" spans="1:18" x14ac:dyDescent="0.2">
      <c r="A90" s="23" t="s">
        <v>45</v>
      </c>
      <c r="E90" s="24" t="s">
        <v>112</v>
      </c>
    </row>
    <row r="91" spans="1:18" ht="76.5" x14ac:dyDescent="0.2">
      <c r="A91" t="s">
        <v>47</v>
      </c>
      <c r="E91" s="22" t="s">
        <v>113</v>
      </c>
    </row>
    <row r="92" spans="1:18" x14ac:dyDescent="0.2">
      <c r="A92" s="11" t="s">
        <v>39</v>
      </c>
      <c r="B92" s="16" t="s">
        <v>114</v>
      </c>
      <c r="C92" s="16" t="s">
        <v>115</v>
      </c>
      <c r="D92" s="11" t="s">
        <v>41</v>
      </c>
      <c r="E92" s="17" t="s">
        <v>116</v>
      </c>
      <c r="F92" s="18" t="s">
        <v>71</v>
      </c>
      <c r="G92" s="19">
        <v>1</v>
      </c>
      <c r="H92" s="20">
        <v>0</v>
      </c>
      <c r="I92" s="20">
        <f>ROUND(ROUND(H92,2)*ROUND(G92,3),2)</f>
        <v>0</v>
      </c>
      <c r="O92">
        <f>(I92*21)/100</f>
        <v>0</v>
      </c>
      <c r="P92" t="s">
        <v>16</v>
      </c>
    </row>
    <row r="93" spans="1:18" x14ac:dyDescent="0.2">
      <c r="A93" s="21" t="s">
        <v>44</v>
      </c>
      <c r="E93" s="22" t="s">
        <v>41</v>
      </c>
    </row>
    <row r="94" spans="1:18" x14ac:dyDescent="0.2">
      <c r="A94" s="23" t="s">
        <v>45</v>
      </c>
      <c r="E94" s="24" t="s">
        <v>112</v>
      </c>
    </row>
    <row r="95" spans="1:18" x14ac:dyDescent="0.2">
      <c r="A95" t="s">
        <v>47</v>
      </c>
      <c r="E95" s="22" t="s">
        <v>117</v>
      </c>
    </row>
    <row r="96" spans="1:18" x14ac:dyDescent="0.2">
      <c r="A96" s="11" t="s">
        <v>39</v>
      </c>
      <c r="B96" s="16" t="s">
        <v>118</v>
      </c>
      <c r="C96" s="16" t="s">
        <v>119</v>
      </c>
      <c r="D96" s="11" t="s">
        <v>41</v>
      </c>
      <c r="E96" s="17" t="s">
        <v>120</v>
      </c>
      <c r="F96" s="18" t="s">
        <v>71</v>
      </c>
      <c r="G96" s="19">
        <v>1</v>
      </c>
      <c r="H96" s="20">
        <v>0</v>
      </c>
      <c r="I96" s="20">
        <f>ROUND(ROUND(H96,2)*ROUND(G96,3),2)</f>
        <v>0</v>
      </c>
      <c r="O96">
        <f>(I96*21)/100</f>
        <v>0</v>
      </c>
      <c r="P96" t="s">
        <v>16</v>
      </c>
    </row>
    <row r="97" spans="1:16" x14ac:dyDescent="0.2">
      <c r="A97" s="21" t="s">
        <v>44</v>
      </c>
      <c r="E97" s="22" t="s">
        <v>41</v>
      </c>
    </row>
    <row r="98" spans="1:16" x14ac:dyDescent="0.2">
      <c r="A98" s="23" t="s">
        <v>45</v>
      </c>
      <c r="E98" s="24" t="s">
        <v>112</v>
      </c>
    </row>
    <row r="99" spans="1:16" ht="102" x14ac:dyDescent="0.2">
      <c r="A99" t="s">
        <v>47</v>
      </c>
      <c r="E99" s="22" t="s">
        <v>121</v>
      </c>
    </row>
    <row r="100" spans="1:16" x14ac:dyDescent="0.2">
      <c r="A100" s="11" t="s">
        <v>39</v>
      </c>
      <c r="B100" s="16" t="s">
        <v>122</v>
      </c>
      <c r="C100" s="16" t="s">
        <v>123</v>
      </c>
      <c r="D100" s="11" t="s">
        <v>41</v>
      </c>
      <c r="E100" s="17" t="s">
        <v>124</v>
      </c>
      <c r="F100" s="18" t="s">
        <v>58</v>
      </c>
      <c r="G100" s="19">
        <v>410</v>
      </c>
      <c r="H100" s="20">
        <v>0</v>
      </c>
      <c r="I100" s="20">
        <f>ROUND(ROUND(H100,2)*ROUND(G100,3),2)</f>
        <v>0</v>
      </c>
      <c r="O100">
        <f>(I100*21)/100</f>
        <v>0</v>
      </c>
      <c r="P100" t="s">
        <v>16</v>
      </c>
    </row>
    <row r="101" spans="1:16" x14ac:dyDescent="0.2">
      <c r="A101" s="21" t="s">
        <v>44</v>
      </c>
      <c r="E101" s="22" t="s">
        <v>41</v>
      </c>
    </row>
    <row r="102" spans="1:16" x14ac:dyDescent="0.2">
      <c r="A102" s="23" t="s">
        <v>45</v>
      </c>
      <c r="E102" s="24" t="s">
        <v>77</v>
      </c>
    </row>
    <row r="103" spans="1:16" ht="38.25" x14ac:dyDescent="0.2">
      <c r="A103" t="s">
        <v>47</v>
      </c>
      <c r="E103" s="22" t="s">
        <v>125</v>
      </c>
    </row>
    <row r="104" spans="1:16" x14ac:dyDescent="0.2">
      <c r="A104" s="11" t="s">
        <v>39</v>
      </c>
      <c r="B104" s="16" t="s">
        <v>126</v>
      </c>
      <c r="C104" s="16" t="s">
        <v>127</v>
      </c>
      <c r="D104" s="11" t="s">
        <v>41</v>
      </c>
      <c r="E104" s="17" t="s">
        <v>128</v>
      </c>
      <c r="F104" s="18" t="s">
        <v>58</v>
      </c>
      <c r="G104" s="19">
        <v>640</v>
      </c>
      <c r="H104" s="20">
        <v>0</v>
      </c>
      <c r="I104" s="20">
        <f>ROUND(ROUND(H104,2)*ROUND(G104,3),2)</f>
        <v>0</v>
      </c>
      <c r="O104">
        <f>(I104*21)/100</f>
        <v>0</v>
      </c>
      <c r="P104" t="s">
        <v>16</v>
      </c>
    </row>
    <row r="105" spans="1:16" x14ac:dyDescent="0.2">
      <c r="A105" s="21" t="s">
        <v>44</v>
      </c>
      <c r="E105" s="22" t="s">
        <v>41</v>
      </c>
    </row>
    <row r="106" spans="1:16" x14ac:dyDescent="0.2">
      <c r="A106" s="23" t="s">
        <v>45</v>
      </c>
      <c r="E106" s="24" t="s">
        <v>77</v>
      </c>
    </row>
    <row r="107" spans="1:16" ht="89.25" x14ac:dyDescent="0.2">
      <c r="A107" t="s">
        <v>47</v>
      </c>
      <c r="E107" s="22" t="s">
        <v>129</v>
      </c>
    </row>
    <row r="108" spans="1:16" ht="25.5" x14ac:dyDescent="0.2">
      <c r="A108" s="11" t="s">
        <v>39</v>
      </c>
      <c r="B108" s="16" t="s">
        <v>130</v>
      </c>
      <c r="C108" s="16" t="s">
        <v>131</v>
      </c>
      <c r="D108" s="11" t="s">
        <v>41</v>
      </c>
      <c r="E108" s="17" t="s">
        <v>132</v>
      </c>
      <c r="F108" s="18" t="s">
        <v>58</v>
      </c>
      <c r="G108" s="19">
        <v>720</v>
      </c>
      <c r="H108" s="20">
        <v>0</v>
      </c>
      <c r="I108" s="20">
        <f>ROUND(ROUND(H108,2)*ROUND(G108,3),2)</f>
        <v>0</v>
      </c>
      <c r="O108">
        <f>(I108*21)/100</f>
        <v>0</v>
      </c>
      <c r="P108" t="s">
        <v>16</v>
      </c>
    </row>
    <row r="109" spans="1:16" x14ac:dyDescent="0.2">
      <c r="A109" s="21" t="s">
        <v>44</v>
      </c>
      <c r="E109" s="22" t="s">
        <v>41</v>
      </c>
    </row>
    <row r="110" spans="1:16" x14ac:dyDescent="0.2">
      <c r="A110" s="23" t="s">
        <v>45</v>
      </c>
      <c r="E110" s="24" t="s">
        <v>77</v>
      </c>
    </row>
    <row r="111" spans="1:16" ht="89.25" x14ac:dyDescent="0.2">
      <c r="A111" t="s">
        <v>47</v>
      </c>
      <c r="E111" s="22" t="s">
        <v>129</v>
      </c>
    </row>
    <row r="112" spans="1:16" ht="25.5" x14ac:dyDescent="0.2">
      <c r="A112" s="11" t="s">
        <v>39</v>
      </c>
      <c r="B112" s="16" t="s">
        <v>133</v>
      </c>
      <c r="C112" s="16" t="s">
        <v>134</v>
      </c>
      <c r="D112" s="11" t="s">
        <v>41</v>
      </c>
      <c r="E112" s="17" t="s">
        <v>135</v>
      </c>
      <c r="F112" s="18" t="s">
        <v>71</v>
      </c>
      <c r="G112" s="19">
        <v>6</v>
      </c>
      <c r="H112" s="20">
        <v>0</v>
      </c>
      <c r="I112" s="20">
        <f>ROUND(ROUND(H112,2)*ROUND(G112,3),2)</f>
        <v>0</v>
      </c>
      <c r="O112">
        <f>(I112*21)/100</f>
        <v>0</v>
      </c>
      <c r="P112" t="s">
        <v>16</v>
      </c>
    </row>
    <row r="113" spans="1:18" x14ac:dyDescent="0.2">
      <c r="A113" s="21" t="s">
        <v>44</v>
      </c>
      <c r="E113" s="22" t="s">
        <v>41</v>
      </c>
    </row>
    <row r="114" spans="1:18" x14ac:dyDescent="0.2">
      <c r="A114" s="23" t="s">
        <v>45</v>
      </c>
      <c r="E114" s="24" t="s">
        <v>77</v>
      </c>
    </row>
    <row r="115" spans="1:18" ht="63.75" x14ac:dyDescent="0.2">
      <c r="A115" t="s">
        <v>47</v>
      </c>
      <c r="E115" s="22" t="s">
        <v>136</v>
      </c>
    </row>
    <row r="116" spans="1:18" ht="25.5" x14ac:dyDescent="0.2">
      <c r="A116" s="11" t="s">
        <v>39</v>
      </c>
      <c r="B116" s="16" t="s">
        <v>137</v>
      </c>
      <c r="C116" s="16" t="s">
        <v>138</v>
      </c>
      <c r="D116" s="11" t="s">
        <v>41</v>
      </c>
      <c r="E116" s="17" t="s">
        <v>139</v>
      </c>
      <c r="F116" s="18" t="s">
        <v>71</v>
      </c>
      <c r="G116" s="19">
        <v>22</v>
      </c>
      <c r="H116" s="20">
        <v>0</v>
      </c>
      <c r="I116" s="20">
        <f>ROUND(ROUND(H116,2)*ROUND(G116,3),2)</f>
        <v>0</v>
      </c>
      <c r="O116">
        <f>(I116*21)/100</f>
        <v>0</v>
      </c>
      <c r="P116" t="s">
        <v>16</v>
      </c>
    </row>
    <row r="117" spans="1:18" x14ac:dyDescent="0.2">
      <c r="A117" s="21" t="s">
        <v>44</v>
      </c>
      <c r="E117" s="22" t="s">
        <v>41</v>
      </c>
    </row>
    <row r="118" spans="1:18" x14ac:dyDescent="0.2">
      <c r="A118" s="23" t="s">
        <v>45</v>
      </c>
      <c r="E118" s="24" t="s">
        <v>77</v>
      </c>
    </row>
    <row r="119" spans="1:18" ht="63.75" x14ac:dyDescent="0.2">
      <c r="A119" t="s">
        <v>47</v>
      </c>
      <c r="E119" s="22" t="s">
        <v>136</v>
      </c>
    </row>
    <row r="120" spans="1:18" x14ac:dyDescent="0.2">
      <c r="A120" s="11" t="s">
        <v>39</v>
      </c>
      <c r="B120" s="16" t="s">
        <v>140</v>
      </c>
      <c r="C120" s="16" t="s">
        <v>141</v>
      </c>
      <c r="D120" s="11" t="s">
        <v>41</v>
      </c>
      <c r="E120" s="17" t="s">
        <v>142</v>
      </c>
      <c r="F120" s="18" t="s">
        <v>71</v>
      </c>
      <c r="G120" s="19">
        <v>1</v>
      </c>
      <c r="H120" s="20">
        <v>0</v>
      </c>
      <c r="I120" s="20">
        <f>ROUND(ROUND(H120,2)*ROUND(G120,3),2)</f>
        <v>0</v>
      </c>
      <c r="O120">
        <f>(I120*21)/100</f>
        <v>0</v>
      </c>
      <c r="P120" t="s">
        <v>16</v>
      </c>
    </row>
    <row r="121" spans="1:18" x14ac:dyDescent="0.2">
      <c r="A121" s="21" t="s">
        <v>44</v>
      </c>
      <c r="E121" s="22" t="s">
        <v>41</v>
      </c>
    </row>
    <row r="122" spans="1:18" x14ac:dyDescent="0.2">
      <c r="A122" s="23" t="s">
        <v>45</v>
      </c>
      <c r="E122" s="24" t="s">
        <v>46</v>
      </c>
    </row>
    <row r="123" spans="1:18" ht="38.25" x14ac:dyDescent="0.2">
      <c r="A123" t="s">
        <v>47</v>
      </c>
      <c r="E123" s="22" t="s">
        <v>143</v>
      </c>
    </row>
    <row r="124" spans="1:18" ht="12.75" customHeight="1" x14ac:dyDescent="0.2">
      <c r="A124" s="3" t="s">
        <v>36</v>
      </c>
      <c r="B124" s="3"/>
      <c r="C124" s="25" t="s">
        <v>144</v>
      </c>
      <c r="D124" s="3"/>
      <c r="E124" s="14" t="s">
        <v>145</v>
      </c>
      <c r="F124" s="3"/>
      <c r="G124" s="3"/>
      <c r="H124" s="3"/>
      <c r="I124" s="26">
        <f>0+Q124</f>
        <v>0</v>
      </c>
      <c r="O124">
        <f>0+R124</f>
        <v>0</v>
      </c>
      <c r="Q124">
        <f>0+I125+I129+I133+I137+I141+I145+I149+I153+I157+I161+I165+I169+I173+I185+I189+I193+I197+I201+I205+I209+I213+I217+I221+I225+I229+I233+I237+I241+I249+I253+I257+I261+I265+I269+I273+I277+I281+I285+I289+I297+I301+I305+I309+I313+I317+I321+I325+I329+I333+I337+I341+I345+I349+I353+I357+I361+I365+I369+I373+I377+I389+I393+I397+I401+I405+I409+I413+I417+I421+I425+I429+I433+I437+I441+I445+I449+I453+I457+I461+I465+I469+I473+I477+I481+I485+I489+I501+I505+I509+I513+I517+I521+I525+I529+I533+I537+I549+I553+I557+I561+I565+I569+I573+I577+I581</f>
        <v>0</v>
      </c>
      <c r="R124">
        <f>0+O125+O129+O133+O137+O141+O145+O149+O153+O157+O161+O165+O169+O173+O185+O189+O193+O197+O201+O205+O209+O213+O217+O221+O225+O229+O233+O237+O241+O249+O253+O257+O261+O265+O269+O273+O277+O281+O285+O289+O297+O301+O305+O309+O313+O317+O321+O325+O329+O333+O337+O341+O345+O349+O353+O357+O361+O365+O369+O373+O377+O381+O385+O389+O393+O397+O401+O405+O409+O413+O417+O421+O425+O429+O433+O437+O441+O445+O449+O453+O457+O461+O465+O469+O473+O477+O481+O485+O489+O501+O505+O509+O513+O517+O521+O525+O529+O533+O537+O549+O553+O557+O561+O565+O569+O573</f>
        <v>0</v>
      </c>
    </row>
    <row r="125" spans="1:18" x14ac:dyDescent="0.2">
      <c r="A125" s="11" t="s">
        <v>39</v>
      </c>
      <c r="B125" s="16" t="s">
        <v>146</v>
      </c>
      <c r="C125" s="16" t="s">
        <v>147</v>
      </c>
      <c r="D125" s="11" t="s">
        <v>41</v>
      </c>
      <c r="E125" s="17" t="s">
        <v>148</v>
      </c>
      <c r="F125" s="18" t="s">
        <v>149</v>
      </c>
      <c r="G125" s="19">
        <v>54.314999999999998</v>
      </c>
      <c r="H125" s="20">
        <v>0</v>
      </c>
      <c r="I125" s="20">
        <f>ROUND(ROUND(H125,2)*ROUND(G125,3),2)</f>
        <v>0</v>
      </c>
      <c r="O125">
        <f>(I125*21)/100</f>
        <v>0</v>
      </c>
      <c r="P125" t="s">
        <v>16</v>
      </c>
    </row>
    <row r="126" spans="1:18" x14ac:dyDescent="0.2">
      <c r="A126" s="21" t="s">
        <v>44</v>
      </c>
      <c r="E126" s="22" t="s">
        <v>41</v>
      </c>
    </row>
    <row r="127" spans="1:18" x14ac:dyDescent="0.2">
      <c r="A127" s="23" t="s">
        <v>45</v>
      </c>
      <c r="E127" s="24" t="s">
        <v>77</v>
      </c>
    </row>
    <row r="128" spans="1:18" ht="76.5" x14ac:dyDescent="0.2">
      <c r="A128" t="s">
        <v>47</v>
      </c>
      <c r="E128" s="22" t="s">
        <v>150</v>
      </c>
    </row>
    <row r="129" spans="1:16" x14ac:dyDescent="0.2">
      <c r="A129" s="11" t="s">
        <v>39</v>
      </c>
      <c r="B129" s="16" t="s">
        <v>151</v>
      </c>
      <c r="C129" s="16" t="s">
        <v>152</v>
      </c>
      <c r="D129" s="11" t="s">
        <v>41</v>
      </c>
      <c r="E129" s="17" t="s">
        <v>153</v>
      </c>
      <c r="F129" s="18" t="s">
        <v>149</v>
      </c>
      <c r="G129" s="19">
        <v>37.4</v>
      </c>
      <c r="H129" s="20">
        <v>0</v>
      </c>
      <c r="I129" s="20">
        <f>ROUND(ROUND(H129,2)*ROUND(G129,3),2)</f>
        <v>0</v>
      </c>
      <c r="O129">
        <f>(I129*21)/100</f>
        <v>0</v>
      </c>
      <c r="P129" t="s">
        <v>16</v>
      </c>
    </row>
    <row r="130" spans="1:16" x14ac:dyDescent="0.2">
      <c r="A130" s="21" t="s">
        <v>44</v>
      </c>
      <c r="E130" s="22" t="s">
        <v>41</v>
      </c>
    </row>
    <row r="131" spans="1:16" x14ac:dyDescent="0.2">
      <c r="A131" s="23" t="s">
        <v>45</v>
      </c>
      <c r="E131" s="24" t="s">
        <v>77</v>
      </c>
    </row>
    <row r="132" spans="1:16" ht="76.5" x14ac:dyDescent="0.2">
      <c r="A132" t="s">
        <v>47</v>
      </c>
      <c r="E132" s="22" t="s">
        <v>150</v>
      </c>
    </row>
    <row r="133" spans="1:16" x14ac:dyDescent="0.2">
      <c r="A133" s="11" t="s">
        <v>39</v>
      </c>
      <c r="B133" s="16" t="s">
        <v>154</v>
      </c>
      <c r="C133" s="16" t="s">
        <v>155</v>
      </c>
      <c r="D133" s="11" t="s">
        <v>41</v>
      </c>
      <c r="E133" s="17" t="s">
        <v>156</v>
      </c>
      <c r="F133" s="18" t="s">
        <v>149</v>
      </c>
      <c r="G133" s="19">
        <v>55.395000000000003</v>
      </c>
      <c r="H133" s="20">
        <v>0</v>
      </c>
      <c r="I133" s="20">
        <f>ROUND(ROUND(H133,2)*ROUND(G133,3),2)</f>
        <v>0</v>
      </c>
      <c r="O133">
        <f>(I133*21)/100</f>
        <v>0</v>
      </c>
      <c r="P133" t="s">
        <v>16</v>
      </c>
    </row>
    <row r="134" spans="1:16" x14ac:dyDescent="0.2">
      <c r="A134" s="21" t="s">
        <v>44</v>
      </c>
      <c r="E134" s="22" t="s">
        <v>41</v>
      </c>
    </row>
    <row r="135" spans="1:16" x14ac:dyDescent="0.2">
      <c r="A135" s="23" t="s">
        <v>45</v>
      </c>
      <c r="E135" s="24" t="s">
        <v>77</v>
      </c>
    </row>
    <row r="136" spans="1:16" ht="76.5" x14ac:dyDescent="0.2">
      <c r="A136" t="s">
        <v>47</v>
      </c>
      <c r="E136" s="22" t="s">
        <v>150</v>
      </c>
    </row>
    <row r="137" spans="1:16" x14ac:dyDescent="0.2">
      <c r="A137" s="11" t="s">
        <v>39</v>
      </c>
      <c r="B137" s="16" t="s">
        <v>157</v>
      </c>
      <c r="C137" s="16" t="s">
        <v>158</v>
      </c>
      <c r="D137" s="11" t="s">
        <v>41</v>
      </c>
      <c r="E137" s="17" t="s">
        <v>159</v>
      </c>
      <c r="F137" s="18" t="s">
        <v>149</v>
      </c>
      <c r="G137" s="19">
        <v>545.66999999999996</v>
      </c>
      <c r="H137" s="20">
        <v>0</v>
      </c>
      <c r="I137" s="20">
        <f>ROUND(ROUND(H137,2)*ROUND(G137,3),2)</f>
        <v>0</v>
      </c>
      <c r="O137">
        <f>(I137*21)/100</f>
        <v>0</v>
      </c>
      <c r="P137" t="s">
        <v>16</v>
      </c>
    </row>
    <row r="138" spans="1:16" x14ac:dyDescent="0.2">
      <c r="A138" s="21" t="s">
        <v>44</v>
      </c>
      <c r="E138" s="22" t="s">
        <v>41</v>
      </c>
    </row>
    <row r="139" spans="1:16" x14ac:dyDescent="0.2">
      <c r="A139" s="23" t="s">
        <v>45</v>
      </c>
      <c r="E139" s="24" t="s">
        <v>77</v>
      </c>
    </row>
    <row r="140" spans="1:16" ht="76.5" x14ac:dyDescent="0.2">
      <c r="A140" t="s">
        <v>47</v>
      </c>
      <c r="E140" s="22" t="s">
        <v>150</v>
      </c>
    </row>
    <row r="141" spans="1:16" x14ac:dyDescent="0.2">
      <c r="A141" s="11" t="s">
        <v>39</v>
      </c>
      <c r="B141" s="16" t="s">
        <v>160</v>
      </c>
      <c r="C141" s="16" t="s">
        <v>161</v>
      </c>
      <c r="D141" s="11" t="s">
        <v>41</v>
      </c>
      <c r="E141" s="17" t="s">
        <v>162</v>
      </c>
      <c r="F141" s="18" t="s">
        <v>149</v>
      </c>
      <c r="G141" s="19">
        <v>54.314999999999998</v>
      </c>
      <c r="H141" s="20">
        <v>0</v>
      </c>
      <c r="I141" s="20">
        <f>ROUND(ROUND(H141,2)*ROUND(G141,3),2)</f>
        <v>0</v>
      </c>
      <c r="O141">
        <f>(I141*21)/100</f>
        <v>0</v>
      </c>
      <c r="P141" t="s">
        <v>16</v>
      </c>
    </row>
    <row r="142" spans="1:16" x14ac:dyDescent="0.2">
      <c r="A142" s="21" t="s">
        <v>44</v>
      </c>
      <c r="E142" s="22" t="s">
        <v>41</v>
      </c>
    </row>
    <row r="143" spans="1:16" x14ac:dyDescent="0.2">
      <c r="A143" s="23" t="s">
        <v>45</v>
      </c>
      <c r="E143" s="24" t="s">
        <v>77</v>
      </c>
    </row>
    <row r="144" spans="1:16" ht="216.75" x14ac:dyDescent="0.2">
      <c r="A144" t="s">
        <v>47</v>
      </c>
      <c r="E144" s="22" t="s">
        <v>163</v>
      </c>
    </row>
    <row r="145" spans="1:16" x14ac:dyDescent="0.2">
      <c r="A145" s="11" t="s">
        <v>39</v>
      </c>
      <c r="B145" s="16" t="s">
        <v>164</v>
      </c>
      <c r="C145" s="16" t="s">
        <v>165</v>
      </c>
      <c r="D145" s="11" t="s">
        <v>41</v>
      </c>
      <c r="E145" s="17" t="s">
        <v>166</v>
      </c>
      <c r="F145" s="18" t="s">
        <v>149</v>
      </c>
      <c r="G145" s="19">
        <v>37.4</v>
      </c>
      <c r="H145" s="20">
        <v>0</v>
      </c>
      <c r="I145" s="20">
        <f>ROUND(ROUND(H145,2)*ROUND(G145,3),2)</f>
        <v>0</v>
      </c>
      <c r="O145">
        <f>(I145*21)/100</f>
        <v>0</v>
      </c>
      <c r="P145" t="s">
        <v>16</v>
      </c>
    </row>
    <row r="146" spans="1:16" x14ac:dyDescent="0.2">
      <c r="A146" s="21" t="s">
        <v>44</v>
      </c>
      <c r="E146" s="22" t="s">
        <v>41</v>
      </c>
    </row>
    <row r="147" spans="1:16" x14ac:dyDescent="0.2">
      <c r="A147" s="23" t="s">
        <v>45</v>
      </c>
      <c r="E147" s="24" t="s">
        <v>77</v>
      </c>
    </row>
    <row r="148" spans="1:16" ht="216.75" x14ac:dyDescent="0.2">
      <c r="A148" t="s">
        <v>47</v>
      </c>
      <c r="E148" s="22" t="s">
        <v>167</v>
      </c>
    </row>
    <row r="149" spans="1:16" x14ac:dyDescent="0.2">
      <c r="A149" s="11" t="s">
        <v>39</v>
      </c>
      <c r="B149" s="16" t="s">
        <v>168</v>
      </c>
      <c r="C149" s="16" t="s">
        <v>169</v>
      </c>
      <c r="D149" s="11" t="s">
        <v>41</v>
      </c>
      <c r="E149" s="17" t="s">
        <v>170</v>
      </c>
      <c r="F149" s="18" t="s">
        <v>149</v>
      </c>
      <c r="G149" s="19">
        <v>55.395000000000003</v>
      </c>
      <c r="H149" s="20">
        <v>0</v>
      </c>
      <c r="I149" s="20">
        <f>ROUND(ROUND(H149,2)*ROUND(G149,3),2)</f>
        <v>0</v>
      </c>
      <c r="O149">
        <f>(I149*21)/100</f>
        <v>0</v>
      </c>
      <c r="P149" t="s">
        <v>16</v>
      </c>
    </row>
    <row r="150" spans="1:16" x14ac:dyDescent="0.2">
      <c r="A150" s="21" t="s">
        <v>44</v>
      </c>
      <c r="E150" s="22" t="s">
        <v>41</v>
      </c>
    </row>
    <row r="151" spans="1:16" x14ac:dyDescent="0.2">
      <c r="A151" s="23" t="s">
        <v>45</v>
      </c>
      <c r="E151" s="24" t="s">
        <v>77</v>
      </c>
    </row>
    <row r="152" spans="1:16" ht="216.75" x14ac:dyDescent="0.2">
      <c r="A152" t="s">
        <v>47</v>
      </c>
      <c r="E152" s="22" t="s">
        <v>167</v>
      </c>
    </row>
    <row r="153" spans="1:16" x14ac:dyDescent="0.2">
      <c r="A153" s="11" t="s">
        <v>39</v>
      </c>
      <c r="B153" s="16" t="s">
        <v>171</v>
      </c>
      <c r="C153" s="16" t="s">
        <v>172</v>
      </c>
      <c r="D153" s="11" t="s">
        <v>41</v>
      </c>
      <c r="E153" s="17" t="s">
        <v>173</v>
      </c>
      <c r="F153" s="18" t="s">
        <v>149</v>
      </c>
      <c r="G153" s="19">
        <v>545.66999999999996</v>
      </c>
      <c r="H153" s="20">
        <v>0</v>
      </c>
      <c r="I153" s="20">
        <f>ROUND(ROUND(H153,2)*ROUND(G153,3),2)</f>
        <v>0</v>
      </c>
      <c r="O153">
        <f>(I153*21)/100</f>
        <v>0</v>
      </c>
      <c r="P153" t="s">
        <v>16</v>
      </c>
    </row>
    <row r="154" spans="1:16" x14ac:dyDescent="0.2">
      <c r="A154" s="21" t="s">
        <v>44</v>
      </c>
      <c r="E154" s="22" t="s">
        <v>41</v>
      </c>
    </row>
    <row r="155" spans="1:16" x14ac:dyDescent="0.2">
      <c r="A155" s="23" t="s">
        <v>45</v>
      </c>
      <c r="E155" s="24" t="s">
        <v>77</v>
      </c>
    </row>
    <row r="156" spans="1:16" ht="216.75" x14ac:dyDescent="0.2">
      <c r="A156" t="s">
        <v>47</v>
      </c>
      <c r="E156" s="22" t="s">
        <v>167</v>
      </c>
    </row>
    <row r="157" spans="1:16" ht="25.5" x14ac:dyDescent="0.2">
      <c r="A157" s="11" t="s">
        <v>39</v>
      </c>
      <c r="B157" s="16" t="s">
        <v>174</v>
      </c>
      <c r="C157" s="16" t="s">
        <v>175</v>
      </c>
      <c r="D157" s="11" t="s">
        <v>41</v>
      </c>
      <c r="E157" s="17" t="s">
        <v>176</v>
      </c>
      <c r="F157" s="18" t="s">
        <v>71</v>
      </c>
      <c r="G157" s="19">
        <v>248</v>
      </c>
      <c r="H157" s="20">
        <v>0</v>
      </c>
      <c r="I157" s="20">
        <f>ROUND(ROUND(H157,2)*ROUND(G157,3),2)</f>
        <v>0</v>
      </c>
      <c r="O157">
        <f>(I157*21)/100</f>
        <v>0</v>
      </c>
      <c r="P157" t="s">
        <v>16</v>
      </c>
    </row>
    <row r="158" spans="1:16" x14ac:dyDescent="0.2">
      <c r="A158" s="21" t="s">
        <v>44</v>
      </c>
      <c r="E158" s="22" t="s">
        <v>41</v>
      </c>
    </row>
    <row r="159" spans="1:16" x14ac:dyDescent="0.2">
      <c r="A159" s="23" t="s">
        <v>45</v>
      </c>
      <c r="E159" s="24" t="s">
        <v>77</v>
      </c>
    </row>
    <row r="160" spans="1:16" ht="114.75" x14ac:dyDescent="0.2">
      <c r="A160" t="s">
        <v>47</v>
      </c>
      <c r="E160" s="22" t="s">
        <v>177</v>
      </c>
    </row>
    <row r="161" spans="1:16" ht="25.5" x14ac:dyDescent="0.2">
      <c r="A161" s="11" t="s">
        <v>39</v>
      </c>
      <c r="B161" s="16" t="s">
        <v>178</v>
      </c>
      <c r="C161" s="16" t="s">
        <v>179</v>
      </c>
      <c r="D161" s="11" t="s">
        <v>41</v>
      </c>
      <c r="E161" s="17" t="s">
        <v>180</v>
      </c>
      <c r="F161" s="18" t="s">
        <v>71</v>
      </c>
      <c r="G161" s="19">
        <v>52</v>
      </c>
      <c r="H161" s="20">
        <v>0</v>
      </c>
      <c r="I161" s="20">
        <f>ROUND(ROUND(H161,2)*ROUND(G161,3),2)</f>
        <v>0</v>
      </c>
      <c r="O161">
        <f>(I161*21)/100</f>
        <v>0</v>
      </c>
      <c r="P161" t="s">
        <v>16</v>
      </c>
    </row>
    <row r="162" spans="1:16" x14ac:dyDescent="0.2">
      <c r="A162" s="21" t="s">
        <v>44</v>
      </c>
      <c r="E162" s="22" t="s">
        <v>41</v>
      </c>
    </row>
    <row r="163" spans="1:16" x14ac:dyDescent="0.2">
      <c r="A163" s="23" t="s">
        <v>45</v>
      </c>
      <c r="E163" s="24" t="s">
        <v>77</v>
      </c>
    </row>
    <row r="164" spans="1:16" ht="114.75" x14ac:dyDescent="0.2">
      <c r="A164" t="s">
        <v>47</v>
      </c>
      <c r="E164" s="22" t="s">
        <v>177</v>
      </c>
    </row>
    <row r="165" spans="1:16" x14ac:dyDescent="0.2">
      <c r="A165" s="11" t="s">
        <v>39</v>
      </c>
      <c r="B165" s="16" t="s">
        <v>181</v>
      </c>
      <c r="C165" s="16" t="s">
        <v>182</v>
      </c>
      <c r="D165" s="11" t="s">
        <v>41</v>
      </c>
      <c r="E165" s="17" t="s">
        <v>183</v>
      </c>
      <c r="F165" s="18" t="s">
        <v>58</v>
      </c>
      <c r="G165" s="19">
        <v>800</v>
      </c>
      <c r="H165" s="20">
        <v>0</v>
      </c>
      <c r="I165" s="20">
        <f>ROUND(ROUND(H165,2)*ROUND(G165,3),2)</f>
        <v>0</v>
      </c>
      <c r="O165">
        <f>(I165*21)/100</f>
        <v>0</v>
      </c>
      <c r="P165" t="s">
        <v>16</v>
      </c>
    </row>
    <row r="166" spans="1:16" x14ac:dyDescent="0.2">
      <c r="A166" s="21" t="s">
        <v>44</v>
      </c>
      <c r="E166" s="22" t="s">
        <v>41</v>
      </c>
    </row>
    <row r="167" spans="1:16" x14ac:dyDescent="0.2">
      <c r="A167" s="23" t="s">
        <v>45</v>
      </c>
      <c r="E167" s="24" t="s">
        <v>51</v>
      </c>
    </row>
    <row r="168" spans="1:16" ht="114.75" x14ac:dyDescent="0.2">
      <c r="A168" t="s">
        <v>47</v>
      </c>
      <c r="E168" s="22" t="s">
        <v>184</v>
      </c>
    </row>
    <row r="169" spans="1:16" x14ac:dyDescent="0.2">
      <c r="A169" s="11" t="s">
        <v>39</v>
      </c>
      <c r="B169" s="16" t="s">
        <v>185</v>
      </c>
      <c r="C169" s="16" t="s">
        <v>186</v>
      </c>
      <c r="D169" s="11" t="s">
        <v>41</v>
      </c>
      <c r="E169" s="17" t="s">
        <v>187</v>
      </c>
      <c r="F169" s="18" t="s">
        <v>58</v>
      </c>
      <c r="G169" s="19">
        <v>800</v>
      </c>
      <c r="H169" s="20">
        <v>0</v>
      </c>
      <c r="I169" s="20">
        <f>ROUND(ROUND(H169,2)*ROUND(G169,3),2)</f>
        <v>0</v>
      </c>
      <c r="O169">
        <f>(I169*21)/100</f>
        <v>0</v>
      </c>
      <c r="P169" t="s">
        <v>16</v>
      </c>
    </row>
    <row r="170" spans="1:16" x14ac:dyDescent="0.2">
      <c r="A170" s="21" t="s">
        <v>44</v>
      </c>
      <c r="E170" s="22" t="s">
        <v>41</v>
      </c>
    </row>
    <row r="171" spans="1:16" x14ac:dyDescent="0.2">
      <c r="A171" s="23" t="s">
        <v>45</v>
      </c>
      <c r="E171" s="24" t="s">
        <v>51</v>
      </c>
    </row>
    <row r="172" spans="1:16" ht="114.75" x14ac:dyDescent="0.2">
      <c r="A172" t="s">
        <v>47</v>
      </c>
      <c r="E172" s="22" t="s">
        <v>188</v>
      </c>
    </row>
    <row r="173" spans="1:16" x14ac:dyDescent="0.2">
      <c r="A173" s="11" t="s">
        <v>39</v>
      </c>
      <c r="B173" s="16" t="s">
        <v>189</v>
      </c>
      <c r="C173" s="16" t="s">
        <v>190</v>
      </c>
      <c r="D173" s="11" t="s">
        <v>41</v>
      </c>
      <c r="E173" s="17" t="s">
        <v>191</v>
      </c>
      <c r="F173" s="18" t="s">
        <v>71</v>
      </c>
      <c r="G173" s="19">
        <v>1</v>
      </c>
      <c r="H173" s="20">
        <v>0</v>
      </c>
      <c r="I173" s="20">
        <f>ROUND(ROUND(H173,2)*ROUND(G173,3),2)</f>
        <v>0</v>
      </c>
      <c r="O173">
        <f>(I173*21)/100</f>
        <v>0</v>
      </c>
      <c r="P173" t="s">
        <v>16</v>
      </c>
    </row>
    <row r="174" spans="1:16" x14ac:dyDescent="0.2">
      <c r="A174" s="21" t="s">
        <v>44</v>
      </c>
      <c r="E174" s="22" t="s">
        <v>41</v>
      </c>
    </row>
    <row r="175" spans="1:16" x14ac:dyDescent="0.2">
      <c r="A175" s="23" t="s">
        <v>45</v>
      </c>
      <c r="E175" s="24" t="s">
        <v>101</v>
      </c>
    </row>
    <row r="176" spans="1:16" ht="127.5" x14ac:dyDescent="0.2">
      <c r="A176" t="s">
        <v>47</v>
      </c>
      <c r="E176" s="22" t="s">
        <v>192</v>
      </c>
    </row>
    <row r="177" spans="1:16" x14ac:dyDescent="0.2">
      <c r="B177" s="50">
        <v>134</v>
      </c>
      <c r="C177" s="50" t="s">
        <v>581</v>
      </c>
      <c r="D177" s="56" t="s">
        <v>41</v>
      </c>
      <c r="E177" s="58" t="s">
        <v>583</v>
      </c>
      <c r="F177" s="57" t="s">
        <v>71</v>
      </c>
      <c r="G177" s="48">
        <v>2</v>
      </c>
      <c r="H177" s="49">
        <v>0</v>
      </c>
      <c r="I177" s="49">
        <f>ROUND(ROUND(H177,2)*ROUND(G177,3),2)</f>
        <v>0</v>
      </c>
    </row>
    <row r="178" spans="1:16" x14ac:dyDescent="0.2">
      <c r="B178" s="53"/>
      <c r="C178" s="53"/>
      <c r="D178" s="53"/>
      <c r="E178" s="54" t="s">
        <v>41</v>
      </c>
      <c r="F178" s="53"/>
      <c r="G178" s="53"/>
      <c r="H178" s="53"/>
      <c r="I178" s="53"/>
    </row>
    <row r="179" spans="1:16" x14ac:dyDescent="0.2">
      <c r="B179" s="53"/>
      <c r="C179" s="53"/>
      <c r="D179" s="53"/>
      <c r="E179" s="46" t="s">
        <v>51</v>
      </c>
      <c r="F179" s="53"/>
      <c r="G179" s="53"/>
      <c r="H179" s="53"/>
      <c r="I179" s="53"/>
    </row>
    <row r="180" spans="1:16" ht="127.5" x14ac:dyDescent="0.2">
      <c r="B180" s="53"/>
      <c r="C180" s="53"/>
      <c r="D180" s="53"/>
      <c r="E180" s="59" t="s">
        <v>585</v>
      </c>
      <c r="F180" s="53"/>
      <c r="G180" s="53"/>
      <c r="H180" s="53"/>
      <c r="I180" s="53"/>
    </row>
    <row r="181" spans="1:16" x14ac:dyDescent="0.2">
      <c r="B181" s="50">
        <v>135</v>
      </c>
      <c r="C181" s="50" t="s">
        <v>582</v>
      </c>
      <c r="D181" s="56" t="s">
        <v>41</v>
      </c>
      <c r="E181" s="58" t="s">
        <v>584</v>
      </c>
      <c r="F181" s="57" t="s">
        <v>71</v>
      </c>
      <c r="G181" s="48">
        <v>2</v>
      </c>
      <c r="H181" s="49">
        <v>0</v>
      </c>
      <c r="I181" s="49">
        <f>ROUND(ROUND(H181,2)*ROUND(G181,3),2)</f>
        <v>0</v>
      </c>
    </row>
    <row r="182" spans="1:16" x14ac:dyDescent="0.2">
      <c r="B182" s="53"/>
      <c r="C182" s="53"/>
      <c r="D182" s="53"/>
      <c r="E182" s="54" t="s">
        <v>41</v>
      </c>
      <c r="F182" s="53"/>
      <c r="G182" s="53"/>
      <c r="H182" s="53"/>
      <c r="I182" s="53"/>
    </row>
    <row r="183" spans="1:16" x14ac:dyDescent="0.2">
      <c r="B183" s="53"/>
      <c r="C183" s="53"/>
      <c r="D183" s="53"/>
      <c r="E183" s="46" t="s">
        <v>101</v>
      </c>
      <c r="F183" s="53"/>
      <c r="G183" s="53"/>
      <c r="H183" s="53"/>
      <c r="I183" s="53"/>
    </row>
    <row r="184" spans="1:16" ht="127.5" x14ac:dyDescent="0.2">
      <c r="B184" s="53"/>
      <c r="C184" s="53"/>
      <c r="D184" s="53"/>
      <c r="E184" s="59" t="s">
        <v>586</v>
      </c>
      <c r="F184" s="53"/>
      <c r="G184" s="53"/>
      <c r="H184" s="53"/>
      <c r="I184" s="53"/>
    </row>
    <row r="185" spans="1:16" x14ac:dyDescent="0.2">
      <c r="A185" s="11" t="s">
        <v>39</v>
      </c>
      <c r="B185" s="16" t="s">
        <v>193</v>
      </c>
      <c r="C185" s="16" t="s">
        <v>194</v>
      </c>
      <c r="D185" s="11" t="s">
        <v>41</v>
      </c>
      <c r="E185" s="17" t="s">
        <v>195</v>
      </c>
      <c r="F185" s="18" t="s">
        <v>71</v>
      </c>
      <c r="G185" s="19">
        <v>1</v>
      </c>
      <c r="H185" s="20">
        <v>0</v>
      </c>
      <c r="I185" s="20">
        <f>ROUND(ROUND(H185,2)*ROUND(G185,3),2)</f>
        <v>0</v>
      </c>
      <c r="O185">
        <f>(I185*21)/100</f>
        <v>0</v>
      </c>
      <c r="P185" t="s">
        <v>16</v>
      </c>
    </row>
    <row r="186" spans="1:16" x14ac:dyDescent="0.2">
      <c r="A186" s="21" t="s">
        <v>44</v>
      </c>
      <c r="E186" s="22" t="s">
        <v>41</v>
      </c>
    </row>
    <row r="187" spans="1:16" x14ac:dyDescent="0.2">
      <c r="A187" s="23" t="s">
        <v>45</v>
      </c>
      <c r="E187" s="24" t="s">
        <v>101</v>
      </c>
    </row>
    <row r="188" spans="1:16" ht="127.5" x14ac:dyDescent="0.2">
      <c r="A188" t="s">
        <v>47</v>
      </c>
      <c r="E188" s="22" t="s">
        <v>196</v>
      </c>
    </row>
    <row r="189" spans="1:16" ht="25.5" x14ac:dyDescent="0.2">
      <c r="A189" s="11" t="s">
        <v>39</v>
      </c>
      <c r="B189" s="16" t="s">
        <v>197</v>
      </c>
      <c r="C189" s="16" t="s">
        <v>198</v>
      </c>
      <c r="D189" s="11" t="s">
        <v>41</v>
      </c>
      <c r="E189" s="17" t="s">
        <v>199</v>
      </c>
      <c r="F189" s="18" t="s">
        <v>71</v>
      </c>
      <c r="G189" s="19">
        <v>2</v>
      </c>
      <c r="H189" s="20">
        <v>0</v>
      </c>
      <c r="I189" s="20">
        <f>ROUND(ROUND(H189,2)*ROUND(G189,3),2)</f>
        <v>0</v>
      </c>
      <c r="O189">
        <f>(I189*21)/100</f>
        <v>0</v>
      </c>
      <c r="P189" t="s">
        <v>16</v>
      </c>
    </row>
    <row r="190" spans="1:16" x14ac:dyDescent="0.2">
      <c r="A190" s="21" t="s">
        <v>44</v>
      </c>
      <c r="E190" s="22" t="s">
        <v>41</v>
      </c>
    </row>
    <row r="191" spans="1:16" x14ac:dyDescent="0.2">
      <c r="A191" s="23" t="s">
        <v>45</v>
      </c>
      <c r="E191" s="24" t="s">
        <v>101</v>
      </c>
    </row>
    <row r="192" spans="1:16" ht="114.75" x14ac:dyDescent="0.2">
      <c r="A192" t="s">
        <v>47</v>
      </c>
      <c r="E192" s="22" t="s">
        <v>200</v>
      </c>
    </row>
    <row r="193" spans="1:16" ht="25.5" x14ac:dyDescent="0.2">
      <c r="A193" s="11" t="s">
        <v>39</v>
      </c>
      <c r="B193" s="16" t="s">
        <v>201</v>
      </c>
      <c r="C193" s="16" t="s">
        <v>202</v>
      </c>
      <c r="D193" s="11" t="s">
        <v>41</v>
      </c>
      <c r="E193" s="17" t="s">
        <v>203</v>
      </c>
      <c r="F193" s="18" t="s">
        <v>71</v>
      </c>
      <c r="G193" s="19">
        <v>2</v>
      </c>
      <c r="H193" s="20">
        <v>0</v>
      </c>
      <c r="I193" s="20">
        <f>ROUND(ROUND(H193,2)*ROUND(G193,3),2)</f>
        <v>0</v>
      </c>
      <c r="O193">
        <f>(I193*21)/100</f>
        <v>0</v>
      </c>
      <c r="P193" t="s">
        <v>16</v>
      </c>
    </row>
    <row r="194" spans="1:16" x14ac:dyDescent="0.2">
      <c r="A194" s="21" t="s">
        <v>44</v>
      </c>
      <c r="E194" s="22" t="s">
        <v>41</v>
      </c>
    </row>
    <row r="195" spans="1:16" x14ac:dyDescent="0.2">
      <c r="A195" s="23" t="s">
        <v>45</v>
      </c>
      <c r="E195" s="24" t="s">
        <v>101</v>
      </c>
    </row>
    <row r="196" spans="1:16" ht="114.75" x14ac:dyDescent="0.2">
      <c r="A196" t="s">
        <v>47</v>
      </c>
      <c r="E196" s="22" t="s">
        <v>204</v>
      </c>
    </row>
    <row r="197" spans="1:16" x14ac:dyDescent="0.2">
      <c r="A197" s="11" t="s">
        <v>39</v>
      </c>
      <c r="B197" s="16" t="s">
        <v>205</v>
      </c>
      <c r="C197" s="16" t="s">
        <v>206</v>
      </c>
      <c r="D197" s="11" t="s">
        <v>41</v>
      </c>
      <c r="E197" s="17" t="s">
        <v>207</v>
      </c>
      <c r="F197" s="18" t="s">
        <v>71</v>
      </c>
      <c r="G197" s="19">
        <v>1</v>
      </c>
      <c r="H197" s="20">
        <v>0</v>
      </c>
      <c r="I197" s="20">
        <f>ROUND(ROUND(H197,2)*ROUND(G197,3),2)</f>
        <v>0</v>
      </c>
      <c r="O197">
        <f>(I197*21)/100</f>
        <v>0</v>
      </c>
      <c r="P197" t="s">
        <v>16</v>
      </c>
    </row>
    <row r="198" spans="1:16" x14ac:dyDescent="0.2">
      <c r="A198" s="21" t="s">
        <v>44</v>
      </c>
      <c r="E198" s="22" t="s">
        <v>41</v>
      </c>
    </row>
    <row r="199" spans="1:16" x14ac:dyDescent="0.2">
      <c r="A199" s="23" t="s">
        <v>45</v>
      </c>
      <c r="E199" s="24" t="s">
        <v>101</v>
      </c>
    </row>
    <row r="200" spans="1:16" ht="114.75" x14ac:dyDescent="0.2">
      <c r="A200" t="s">
        <v>47</v>
      </c>
      <c r="E200" s="22" t="s">
        <v>208</v>
      </c>
    </row>
    <row r="201" spans="1:16" x14ac:dyDescent="0.2">
      <c r="A201" s="11" t="s">
        <v>39</v>
      </c>
      <c r="B201" s="16" t="s">
        <v>209</v>
      </c>
      <c r="C201" s="16" t="s">
        <v>210</v>
      </c>
      <c r="D201" s="11" t="s">
        <v>41</v>
      </c>
      <c r="E201" s="17" t="s">
        <v>211</v>
      </c>
      <c r="F201" s="18" t="s">
        <v>71</v>
      </c>
      <c r="G201" s="19">
        <v>1</v>
      </c>
      <c r="H201" s="20">
        <v>0</v>
      </c>
      <c r="I201" s="20">
        <f>ROUND(ROUND(H201,2)*ROUND(G201,3),2)</f>
        <v>0</v>
      </c>
      <c r="O201">
        <f>(I201*21)/100</f>
        <v>0</v>
      </c>
      <c r="P201" t="s">
        <v>16</v>
      </c>
    </row>
    <row r="202" spans="1:16" x14ac:dyDescent="0.2">
      <c r="A202" s="21" t="s">
        <v>44</v>
      </c>
      <c r="E202" s="22" t="s">
        <v>41</v>
      </c>
    </row>
    <row r="203" spans="1:16" x14ac:dyDescent="0.2">
      <c r="A203" s="23" t="s">
        <v>45</v>
      </c>
      <c r="E203" s="24" t="s">
        <v>101</v>
      </c>
    </row>
    <row r="204" spans="1:16" ht="102" x14ac:dyDescent="0.2">
      <c r="A204" t="s">
        <v>47</v>
      </c>
      <c r="E204" s="22" t="s">
        <v>212</v>
      </c>
    </row>
    <row r="205" spans="1:16" x14ac:dyDescent="0.2">
      <c r="A205" s="11" t="s">
        <v>39</v>
      </c>
      <c r="B205" s="16" t="s">
        <v>213</v>
      </c>
      <c r="C205" s="16" t="s">
        <v>214</v>
      </c>
      <c r="D205" s="11" t="s">
        <v>41</v>
      </c>
      <c r="E205" s="17" t="s">
        <v>215</v>
      </c>
      <c r="F205" s="18" t="s">
        <v>71</v>
      </c>
      <c r="G205" s="19">
        <v>4</v>
      </c>
      <c r="H205" s="20">
        <v>0</v>
      </c>
      <c r="I205" s="20">
        <f>ROUND(ROUND(H205,2)*ROUND(G205,3),2)</f>
        <v>0</v>
      </c>
      <c r="O205">
        <f>(I205*21)/100</f>
        <v>0</v>
      </c>
      <c r="P205" t="s">
        <v>16</v>
      </c>
    </row>
    <row r="206" spans="1:16" x14ac:dyDescent="0.2">
      <c r="A206" s="21" t="s">
        <v>44</v>
      </c>
      <c r="E206" s="22" t="s">
        <v>41</v>
      </c>
    </row>
    <row r="207" spans="1:16" x14ac:dyDescent="0.2">
      <c r="A207" s="23" t="s">
        <v>45</v>
      </c>
      <c r="E207" s="24" t="s">
        <v>101</v>
      </c>
    </row>
    <row r="208" spans="1:16" ht="114.75" x14ac:dyDescent="0.2">
      <c r="A208" t="s">
        <v>47</v>
      </c>
      <c r="E208" s="22" t="s">
        <v>216</v>
      </c>
    </row>
    <row r="209" spans="1:16" x14ac:dyDescent="0.2">
      <c r="A209" s="11" t="s">
        <v>39</v>
      </c>
      <c r="B209" s="16" t="s">
        <v>217</v>
      </c>
      <c r="C209" s="16" t="s">
        <v>218</v>
      </c>
      <c r="D209" s="11" t="s">
        <v>41</v>
      </c>
      <c r="E209" s="17" t="s">
        <v>219</v>
      </c>
      <c r="F209" s="18" t="s">
        <v>71</v>
      </c>
      <c r="G209" s="19">
        <v>4</v>
      </c>
      <c r="H209" s="20">
        <v>0</v>
      </c>
      <c r="I209" s="20">
        <f>ROUND(ROUND(H209,2)*ROUND(G209,3),2)</f>
        <v>0</v>
      </c>
      <c r="O209">
        <f>(I209*21)/100</f>
        <v>0</v>
      </c>
      <c r="P209" t="s">
        <v>16</v>
      </c>
    </row>
    <row r="210" spans="1:16" x14ac:dyDescent="0.2">
      <c r="A210" s="21" t="s">
        <v>44</v>
      </c>
      <c r="E210" s="22" t="s">
        <v>41</v>
      </c>
    </row>
    <row r="211" spans="1:16" x14ac:dyDescent="0.2">
      <c r="A211" s="23" t="s">
        <v>45</v>
      </c>
      <c r="E211" s="24" t="s">
        <v>101</v>
      </c>
    </row>
    <row r="212" spans="1:16" ht="102" x14ac:dyDescent="0.2">
      <c r="A212" t="s">
        <v>47</v>
      </c>
      <c r="E212" s="22" t="s">
        <v>220</v>
      </c>
    </row>
    <row r="213" spans="1:16" x14ac:dyDescent="0.2">
      <c r="A213" s="11" t="s">
        <v>39</v>
      </c>
      <c r="B213" s="16" t="s">
        <v>221</v>
      </c>
      <c r="C213" s="16" t="s">
        <v>222</v>
      </c>
      <c r="D213" s="11" t="s">
        <v>41</v>
      </c>
      <c r="E213" s="17" t="s">
        <v>223</v>
      </c>
      <c r="F213" s="18" t="s">
        <v>71</v>
      </c>
      <c r="G213" s="19">
        <v>1</v>
      </c>
      <c r="H213" s="20">
        <v>0</v>
      </c>
      <c r="I213" s="20">
        <f>ROUND(ROUND(H213,2)*ROUND(G213,3),2)</f>
        <v>0</v>
      </c>
      <c r="O213">
        <f>(I213*21)/100</f>
        <v>0</v>
      </c>
      <c r="P213" t="s">
        <v>16</v>
      </c>
    </row>
    <row r="214" spans="1:16" x14ac:dyDescent="0.2">
      <c r="A214" s="21" t="s">
        <v>44</v>
      </c>
      <c r="E214" s="22" t="s">
        <v>41</v>
      </c>
    </row>
    <row r="215" spans="1:16" x14ac:dyDescent="0.2">
      <c r="A215" s="23" t="s">
        <v>45</v>
      </c>
      <c r="E215" s="24" t="s">
        <v>101</v>
      </c>
    </row>
    <row r="216" spans="1:16" ht="127.5" x14ac:dyDescent="0.2">
      <c r="A216" t="s">
        <v>47</v>
      </c>
      <c r="E216" s="22" t="s">
        <v>224</v>
      </c>
    </row>
    <row r="217" spans="1:16" x14ac:dyDescent="0.2">
      <c r="A217" s="11" t="s">
        <v>39</v>
      </c>
      <c r="B217" s="16" t="s">
        <v>225</v>
      </c>
      <c r="C217" s="16" t="s">
        <v>226</v>
      </c>
      <c r="D217" s="11" t="s">
        <v>41</v>
      </c>
      <c r="E217" s="17" t="s">
        <v>227</v>
      </c>
      <c r="F217" s="18" t="s">
        <v>71</v>
      </c>
      <c r="G217" s="19">
        <v>1</v>
      </c>
      <c r="H217" s="20">
        <v>0</v>
      </c>
      <c r="I217" s="20">
        <f>ROUND(ROUND(H217,2)*ROUND(G217,3),2)</f>
        <v>0</v>
      </c>
      <c r="O217">
        <f>(I217*21)/100</f>
        <v>0</v>
      </c>
      <c r="P217" t="s">
        <v>16</v>
      </c>
    </row>
    <row r="218" spans="1:16" x14ac:dyDescent="0.2">
      <c r="A218" s="21" t="s">
        <v>44</v>
      </c>
      <c r="E218" s="22" t="s">
        <v>41</v>
      </c>
    </row>
    <row r="219" spans="1:16" x14ac:dyDescent="0.2">
      <c r="A219" s="23" t="s">
        <v>45</v>
      </c>
      <c r="E219" s="24" t="s">
        <v>101</v>
      </c>
    </row>
    <row r="220" spans="1:16" ht="102" x14ac:dyDescent="0.2">
      <c r="A220" t="s">
        <v>47</v>
      </c>
      <c r="E220" s="22" t="s">
        <v>228</v>
      </c>
    </row>
    <row r="221" spans="1:16" ht="25.5" x14ac:dyDescent="0.2">
      <c r="A221" s="11" t="s">
        <v>39</v>
      </c>
      <c r="B221" s="16" t="s">
        <v>229</v>
      </c>
      <c r="C221" s="16" t="s">
        <v>230</v>
      </c>
      <c r="D221" s="11" t="s">
        <v>41</v>
      </c>
      <c r="E221" s="17" t="s">
        <v>231</v>
      </c>
      <c r="F221" s="18" t="s">
        <v>232</v>
      </c>
      <c r="G221" s="19">
        <v>25</v>
      </c>
      <c r="H221" s="20">
        <v>0</v>
      </c>
      <c r="I221" s="20">
        <f>ROUND(ROUND(H221,2)*ROUND(G221,3),2)</f>
        <v>0</v>
      </c>
      <c r="O221">
        <f>(I221*21)/100</f>
        <v>0</v>
      </c>
      <c r="P221" t="s">
        <v>16</v>
      </c>
    </row>
    <row r="222" spans="1:16" x14ac:dyDescent="0.2">
      <c r="A222" s="21" t="s">
        <v>44</v>
      </c>
      <c r="E222" s="22" t="s">
        <v>41</v>
      </c>
    </row>
    <row r="223" spans="1:16" x14ac:dyDescent="0.2">
      <c r="A223" s="23" t="s">
        <v>45</v>
      </c>
      <c r="E223" s="24" t="s">
        <v>233</v>
      </c>
    </row>
    <row r="224" spans="1:16" ht="127.5" x14ac:dyDescent="0.2">
      <c r="A224" t="s">
        <v>47</v>
      </c>
      <c r="E224" s="22" t="s">
        <v>234</v>
      </c>
    </row>
    <row r="225" spans="1:16" ht="25.5" x14ac:dyDescent="0.2">
      <c r="A225" s="11" t="s">
        <v>39</v>
      </c>
      <c r="B225" s="16" t="s">
        <v>235</v>
      </c>
      <c r="C225" s="16" t="s">
        <v>236</v>
      </c>
      <c r="D225" s="11" t="s">
        <v>41</v>
      </c>
      <c r="E225" s="17" t="s">
        <v>237</v>
      </c>
      <c r="F225" s="18" t="s">
        <v>232</v>
      </c>
      <c r="G225" s="19">
        <v>25</v>
      </c>
      <c r="H225" s="20">
        <v>0</v>
      </c>
      <c r="I225" s="20">
        <f>ROUND(ROUND(H225,2)*ROUND(G225,3),2)</f>
        <v>0</v>
      </c>
      <c r="O225">
        <f>(I225*21)/100</f>
        <v>0</v>
      </c>
      <c r="P225" t="s">
        <v>16</v>
      </c>
    </row>
    <row r="226" spans="1:16" x14ac:dyDescent="0.2">
      <c r="A226" s="21" t="s">
        <v>44</v>
      </c>
      <c r="E226" s="22" t="s">
        <v>41</v>
      </c>
    </row>
    <row r="227" spans="1:16" x14ac:dyDescent="0.2">
      <c r="A227" s="23" t="s">
        <v>45</v>
      </c>
      <c r="E227" s="24" t="s">
        <v>233</v>
      </c>
    </row>
    <row r="228" spans="1:16" ht="127.5" x14ac:dyDescent="0.2">
      <c r="A228" t="s">
        <v>47</v>
      </c>
      <c r="E228" s="22" t="s">
        <v>238</v>
      </c>
    </row>
    <row r="229" spans="1:16" x14ac:dyDescent="0.2">
      <c r="A229" s="11" t="s">
        <v>39</v>
      </c>
      <c r="B229" s="16" t="s">
        <v>239</v>
      </c>
      <c r="C229" s="16" t="s">
        <v>240</v>
      </c>
      <c r="D229" s="11" t="s">
        <v>41</v>
      </c>
      <c r="E229" s="17" t="s">
        <v>241</v>
      </c>
      <c r="F229" s="18" t="s">
        <v>71</v>
      </c>
      <c r="G229" s="19">
        <v>1</v>
      </c>
      <c r="H229" s="20">
        <v>0</v>
      </c>
      <c r="I229" s="20">
        <f>ROUND(ROUND(H229,2)*ROUND(G229,3),2)</f>
        <v>0</v>
      </c>
      <c r="O229">
        <f>(I229*21)/100</f>
        <v>0</v>
      </c>
      <c r="P229" t="s">
        <v>16</v>
      </c>
    </row>
    <row r="230" spans="1:16" x14ac:dyDescent="0.2">
      <c r="A230" s="21" t="s">
        <v>44</v>
      </c>
      <c r="E230" s="22" t="s">
        <v>41</v>
      </c>
    </row>
    <row r="231" spans="1:16" x14ac:dyDescent="0.2">
      <c r="A231" s="23" t="s">
        <v>45</v>
      </c>
      <c r="E231" s="24" t="s">
        <v>101</v>
      </c>
    </row>
    <row r="232" spans="1:16" ht="127.5" x14ac:dyDescent="0.2">
      <c r="A232" t="s">
        <v>47</v>
      </c>
      <c r="E232" s="22" t="s">
        <v>242</v>
      </c>
    </row>
    <row r="233" spans="1:16" x14ac:dyDescent="0.2">
      <c r="A233" s="11" t="s">
        <v>39</v>
      </c>
      <c r="B233" s="16" t="s">
        <v>243</v>
      </c>
      <c r="C233" s="16" t="s">
        <v>244</v>
      </c>
      <c r="D233" s="11" t="s">
        <v>41</v>
      </c>
      <c r="E233" s="17" t="s">
        <v>245</v>
      </c>
      <c r="F233" s="18" t="s">
        <v>71</v>
      </c>
      <c r="G233" s="19">
        <v>1</v>
      </c>
      <c r="H233" s="20">
        <v>0</v>
      </c>
      <c r="I233" s="20">
        <f>ROUND(ROUND(H233,2)*ROUND(G233,3),2)</f>
        <v>0</v>
      </c>
      <c r="O233">
        <f>(I233*21)/100</f>
        <v>0</v>
      </c>
      <c r="P233" t="s">
        <v>16</v>
      </c>
    </row>
    <row r="234" spans="1:16" x14ac:dyDescent="0.2">
      <c r="A234" s="21" t="s">
        <v>44</v>
      </c>
      <c r="E234" s="22" t="s">
        <v>41</v>
      </c>
    </row>
    <row r="235" spans="1:16" x14ac:dyDescent="0.2">
      <c r="A235" s="23" t="s">
        <v>45</v>
      </c>
      <c r="E235" s="24" t="s">
        <v>101</v>
      </c>
    </row>
    <row r="236" spans="1:16" ht="114.75" x14ac:dyDescent="0.2">
      <c r="A236" t="s">
        <v>47</v>
      </c>
      <c r="E236" s="22" t="s">
        <v>246</v>
      </c>
    </row>
    <row r="237" spans="1:16" x14ac:dyDescent="0.2">
      <c r="A237" s="11" t="s">
        <v>39</v>
      </c>
      <c r="B237" s="16" t="s">
        <v>247</v>
      </c>
      <c r="C237" s="16" t="s">
        <v>248</v>
      </c>
      <c r="D237" s="11" t="s">
        <v>41</v>
      </c>
      <c r="E237" s="17" t="s">
        <v>249</v>
      </c>
      <c r="F237" s="18" t="s">
        <v>71</v>
      </c>
      <c r="G237" s="19">
        <v>8</v>
      </c>
      <c r="H237" s="20">
        <v>0</v>
      </c>
      <c r="I237" s="20">
        <f>ROUND(ROUND(H237,2)*ROUND(G237,3),2)</f>
        <v>0</v>
      </c>
      <c r="O237">
        <f>(I237*21)/100</f>
        <v>0</v>
      </c>
      <c r="P237" t="s">
        <v>16</v>
      </c>
    </row>
    <row r="238" spans="1:16" x14ac:dyDescent="0.2">
      <c r="A238" s="21" t="s">
        <v>44</v>
      </c>
      <c r="E238" s="22" t="s">
        <v>41</v>
      </c>
    </row>
    <row r="239" spans="1:16" x14ac:dyDescent="0.2">
      <c r="A239" s="23" t="s">
        <v>45</v>
      </c>
      <c r="E239" s="24" t="s">
        <v>101</v>
      </c>
    </row>
    <row r="240" spans="1:16" ht="127.5" x14ac:dyDescent="0.2">
      <c r="A240" t="s">
        <v>47</v>
      </c>
      <c r="E240" s="22" t="s">
        <v>250</v>
      </c>
    </row>
    <row r="241" spans="1:16" x14ac:dyDescent="0.2">
      <c r="A241" s="11" t="s">
        <v>39</v>
      </c>
      <c r="B241" s="16" t="s">
        <v>251</v>
      </c>
      <c r="C241" s="16" t="s">
        <v>252</v>
      </c>
      <c r="D241" s="11" t="s">
        <v>41</v>
      </c>
      <c r="E241" s="17" t="s">
        <v>253</v>
      </c>
      <c r="F241" s="18" t="s">
        <v>71</v>
      </c>
      <c r="G241" s="19">
        <v>8</v>
      </c>
      <c r="H241" s="20">
        <v>0</v>
      </c>
      <c r="I241" s="20">
        <f>ROUND(ROUND(H241,2)*ROUND(G241,3),2)</f>
        <v>0</v>
      </c>
      <c r="O241">
        <f>(I241*21)/100</f>
        <v>0</v>
      </c>
      <c r="P241" t="s">
        <v>16</v>
      </c>
    </row>
    <row r="242" spans="1:16" x14ac:dyDescent="0.2">
      <c r="A242" s="21" t="s">
        <v>44</v>
      </c>
      <c r="E242" s="22" t="s">
        <v>41</v>
      </c>
    </row>
    <row r="243" spans="1:16" x14ac:dyDescent="0.2">
      <c r="A243" s="23" t="s">
        <v>45</v>
      </c>
      <c r="E243" s="24" t="s">
        <v>101</v>
      </c>
    </row>
    <row r="244" spans="1:16" ht="102" x14ac:dyDescent="0.2">
      <c r="A244" t="s">
        <v>47</v>
      </c>
      <c r="E244" s="22" t="s">
        <v>254</v>
      </c>
    </row>
    <row r="245" spans="1:16" x14ac:dyDescent="0.2">
      <c r="B245" s="50">
        <v>136</v>
      </c>
      <c r="C245" s="50" t="s">
        <v>588</v>
      </c>
      <c r="D245" s="51" t="s">
        <v>41</v>
      </c>
      <c r="E245" s="55" t="s">
        <v>587</v>
      </c>
      <c r="F245" s="47" t="s">
        <v>71</v>
      </c>
      <c r="G245" s="48">
        <v>2</v>
      </c>
      <c r="H245" s="49">
        <v>0</v>
      </c>
      <c r="I245" s="49">
        <f>ROUND(ROUND(H245,2)*ROUND(G245,3),2)</f>
        <v>0</v>
      </c>
    </row>
    <row r="246" spans="1:16" x14ac:dyDescent="0.2">
      <c r="B246" s="53"/>
      <c r="C246" s="53"/>
      <c r="D246" s="53"/>
      <c r="E246" s="54" t="s">
        <v>41</v>
      </c>
      <c r="F246" s="53"/>
      <c r="G246" s="53"/>
      <c r="H246" s="53"/>
      <c r="I246" s="53"/>
    </row>
    <row r="247" spans="1:16" x14ac:dyDescent="0.2">
      <c r="B247" s="53"/>
      <c r="C247" s="53"/>
      <c r="D247" s="53"/>
      <c r="E247" s="46" t="s">
        <v>51</v>
      </c>
      <c r="F247" s="53"/>
      <c r="G247" s="53"/>
      <c r="H247" s="53"/>
      <c r="I247" s="53"/>
    </row>
    <row r="248" spans="1:16" ht="96" x14ac:dyDescent="0.2">
      <c r="B248" s="53"/>
      <c r="C248" s="53"/>
      <c r="D248" s="53"/>
      <c r="E248" s="60" t="s">
        <v>589</v>
      </c>
      <c r="F248" s="53"/>
      <c r="G248" s="53"/>
      <c r="H248" s="53"/>
      <c r="I248" s="53"/>
    </row>
    <row r="249" spans="1:16" x14ac:dyDescent="0.2">
      <c r="A249" s="11" t="s">
        <v>39</v>
      </c>
      <c r="B249" s="33" t="s">
        <v>255</v>
      </c>
      <c r="C249" s="33" t="s">
        <v>256</v>
      </c>
      <c r="D249" s="34" t="s">
        <v>41</v>
      </c>
      <c r="E249" s="35" t="s">
        <v>257</v>
      </c>
      <c r="F249" s="36" t="s">
        <v>71</v>
      </c>
      <c r="G249" s="37">
        <v>1</v>
      </c>
      <c r="H249" s="38">
        <v>0</v>
      </c>
      <c r="I249" s="38">
        <f>ROUND(ROUND(H249,2)*ROUND(G249,3),2)</f>
        <v>0</v>
      </c>
      <c r="O249">
        <f>(I249*21)/100</f>
        <v>0</v>
      </c>
      <c r="P249" t="s">
        <v>16</v>
      </c>
    </row>
    <row r="250" spans="1:16" x14ac:dyDescent="0.2">
      <c r="A250" s="21" t="s">
        <v>44</v>
      </c>
      <c r="B250" s="39"/>
      <c r="C250" s="39"/>
      <c r="D250" s="39"/>
      <c r="E250" s="40" t="s">
        <v>41</v>
      </c>
      <c r="F250" s="39"/>
      <c r="G250" s="39"/>
      <c r="H250" s="39"/>
      <c r="I250" s="39"/>
    </row>
    <row r="251" spans="1:16" x14ac:dyDescent="0.2">
      <c r="A251" s="23" t="s">
        <v>45</v>
      </c>
      <c r="B251" s="39"/>
      <c r="C251" s="39"/>
      <c r="D251" s="39"/>
      <c r="E251" s="41" t="s">
        <v>51</v>
      </c>
      <c r="F251" s="39"/>
      <c r="G251" s="39"/>
      <c r="H251" s="39"/>
      <c r="I251" s="39"/>
    </row>
    <row r="252" spans="1:16" ht="102" x14ac:dyDescent="0.2">
      <c r="A252" t="s">
        <v>47</v>
      </c>
      <c r="B252" s="39"/>
      <c r="C252" s="39"/>
      <c r="D252" s="39"/>
      <c r="E252" s="40" t="s">
        <v>258</v>
      </c>
      <c r="F252" s="39"/>
      <c r="G252" s="39"/>
      <c r="H252" s="39"/>
      <c r="I252" s="39"/>
    </row>
    <row r="253" spans="1:16" x14ac:dyDescent="0.2">
      <c r="A253" s="11" t="s">
        <v>39</v>
      </c>
      <c r="B253" s="16" t="s">
        <v>259</v>
      </c>
      <c r="C253" s="16" t="s">
        <v>260</v>
      </c>
      <c r="D253" s="11" t="s">
        <v>41</v>
      </c>
      <c r="E253" s="17" t="s">
        <v>261</v>
      </c>
      <c r="F253" s="18" t="s">
        <v>71</v>
      </c>
      <c r="G253" s="48">
        <v>2</v>
      </c>
      <c r="H253" s="20">
        <v>0</v>
      </c>
      <c r="I253" s="20">
        <f>ROUND(ROUND(H253,2)*ROUND(G253,3),2)</f>
        <v>0</v>
      </c>
      <c r="O253">
        <f>(I253*21)/100</f>
        <v>0</v>
      </c>
      <c r="P253" t="s">
        <v>16</v>
      </c>
    </row>
    <row r="254" spans="1:16" x14ac:dyDescent="0.2">
      <c r="A254" s="21" t="s">
        <v>44</v>
      </c>
      <c r="E254" s="22" t="s">
        <v>41</v>
      </c>
    </row>
    <row r="255" spans="1:16" x14ac:dyDescent="0.2">
      <c r="A255" s="23" t="s">
        <v>45</v>
      </c>
      <c r="E255" s="24" t="s">
        <v>51</v>
      </c>
    </row>
    <row r="256" spans="1:16" ht="114.75" x14ac:dyDescent="0.2">
      <c r="A256" t="s">
        <v>47</v>
      </c>
      <c r="E256" s="22" t="s">
        <v>262</v>
      </c>
    </row>
    <row r="257" spans="1:16" x14ac:dyDescent="0.2">
      <c r="A257" s="11" t="s">
        <v>39</v>
      </c>
      <c r="B257" s="16" t="s">
        <v>263</v>
      </c>
      <c r="C257" s="16" t="s">
        <v>264</v>
      </c>
      <c r="D257" s="11" t="s">
        <v>41</v>
      </c>
      <c r="E257" s="17" t="s">
        <v>265</v>
      </c>
      <c r="F257" s="18" t="s">
        <v>71</v>
      </c>
      <c r="G257" s="19">
        <v>1</v>
      </c>
      <c r="H257" s="20">
        <v>0</v>
      </c>
      <c r="I257" s="20">
        <f>ROUND(ROUND(H257,2)*ROUND(G257,3),2)</f>
        <v>0</v>
      </c>
      <c r="O257">
        <f>(I257*21)/100</f>
        <v>0</v>
      </c>
      <c r="P257" t="s">
        <v>16</v>
      </c>
    </row>
    <row r="258" spans="1:16" x14ac:dyDescent="0.2">
      <c r="A258" s="21" t="s">
        <v>44</v>
      </c>
      <c r="E258" s="22" t="s">
        <v>41</v>
      </c>
    </row>
    <row r="259" spans="1:16" x14ac:dyDescent="0.2">
      <c r="A259" s="23" t="s">
        <v>45</v>
      </c>
      <c r="E259" s="24" t="s">
        <v>51</v>
      </c>
    </row>
    <row r="260" spans="1:16" ht="102" x14ac:dyDescent="0.2">
      <c r="A260" t="s">
        <v>47</v>
      </c>
      <c r="E260" s="22" t="s">
        <v>266</v>
      </c>
    </row>
    <row r="261" spans="1:16" x14ac:dyDescent="0.2">
      <c r="A261" s="11" t="s">
        <v>39</v>
      </c>
      <c r="B261" s="16" t="s">
        <v>267</v>
      </c>
      <c r="C261" s="16" t="s">
        <v>268</v>
      </c>
      <c r="D261" s="11" t="s">
        <v>41</v>
      </c>
      <c r="E261" s="17" t="s">
        <v>269</v>
      </c>
      <c r="F261" s="18" t="s">
        <v>71</v>
      </c>
      <c r="G261" s="19">
        <v>1</v>
      </c>
      <c r="H261" s="20">
        <v>0</v>
      </c>
      <c r="I261" s="20">
        <f>ROUND(ROUND(H261,2)*ROUND(G261,3),2)</f>
        <v>0</v>
      </c>
      <c r="O261">
        <f>(I261*21)/100</f>
        <v>0</v>
      </c>
      <c r="P261" t="s">
        <v>16</v>
      </c>
    </row>
    <row r="262" spans="1:16" x14ac:dyDescent="0.2">
      <c r="A262" s="21" t="s">
        <v>44</v>
      </c>
      <c r="E262" s="22" t="s">
        <v>41</v>
      </c>
    </row>
    <row r="263" spans="1:16" x14ac:dyDescent="0.2">
      <c r="A263" s="23" t="s">
        <v>45</v>
      </c>
      <c r="E263" s="24" t="s">
        <v>51</v>
      </c>
    </row>
    <row r="264" spans="1:16" ht="102" x14ac:dyDescent="0.2">
      <c r="A264" t="s">
        <v>47</v>
      </c>
      <c r="E264" s="22" t="s">
        <v>270</v>
      </c>
    </row>
    <row r="265" spans="1:16" x14ac:dyDescent="0.2">
      <c r="A265" s="11" t="s">
        <v>39</v>
      </c>
      <c r="B265" s="16" t="s">
        <v>271</v>
      </c>
      <c r="C265" s="16" t="s">
        <v>272</v>
      </c>
      <c r="D265" s="11" t="s">
        <v>41</v>
      </c>
      <c r="E265" s="17" t="s">
        <v>273</v>
      </c>
      <c r="F265" s="18" t="s">
        <v>71</v>
      </c>
      <c r="G265" s="19">
        <v>4</v>
      </c>
      <c r="H265" s="20">
        <v>0</v>
      </c>
      <c r="I265" s="20">
        <f>ROUND(ROUND(H265,2)*ROUND(G265,3),2)</f>
        <v>0</v>
      </c>
      <c r="O265">
        <f>(I265*21)/100</f>
        <v>0</v>
      </c>
      <c r="P265" t="s">
        <v>16</v>
      </c>
    </row>
    <row r="266" spans="1:16" x14ac:dyDescent="0.2">
      <c r="A266" s="21" t="s">
        <v>44</v>
      </c>
      <c r="E266" s="22" t="s">
        <v>41</v>
      </c>
    </row>
    <row r="267" spans="1:16" x14ac:dyDescent="0.2">
      <c r="A267" s="23" t="s">
        <v>45</v>
      </c>
      <c r="E267" s="24" t="s">
        <v>101</v>
      </c>
    </row>
    <row r="268" spans="1:16" ht="102" x14ac:dyDescent="0.2">
      <c r="A268" t="s">
        <v>47</v>
      </c>
      <c r="E268" s="22" t="s">
        <v>274</v>
      </c>
    </row>
    <row r="269" spans="1:16" x14ac:dyDescent="0.2">
      <c r="A269" s="11" t="s">
        <v>39</v>
      </c>
      <c r="B269" s="16" t="s">
        <v>275</v>
      </c>
      <c r="C269" s="16" t="s">
        <v>276</v>
      </c>
      <c r="D269" s="11" t="s">
        <v>41</v>
      </c>
      <c r="E269" s="17" t="s">
        <v>277</v>
      </c>
      <c r="F269" s="18" t="s">
        <v>71</v>
      </c>
      <c r="G269" s="19">
        <v>4</v>
      </c>
      <c r="H269" s="20">
        <v>0</v>
      </c>
      <c r="I269" s="20">
        <f>ROUND(ROUND(H269,2)*ROUND(G269,3),2)</f>
        <v>0</v>
      </c>
      <c r="O269">
        <f>(I269*21)/100</f>
        <v>0</v>
      </c>
      <c r="P269" t="s">
        <v>16</v>
      </c>
    </row>
    <row r="270" spans="1:16" x14ac:dyDescent="0.2">
      <c r="A270" s="21" t="s">
        <v>44</v>
      </c>
      <c r="E270" s="22" t="s">
        <v>41</v>
      </c>
    </row>
    <row r="271" spans="1:16" x14ac:dyDescent="0.2">
      <c r="A271" s="23" t="s">
        <v>45</v>
      </c>
      <c r="E271" s="24" t="s">
        <v>101</v>
      </c>
    </row>
    <row r="272" spans="1:16" ht="114.75" x14ac:dyDescent="0.2">
      <c r="A272" t="s">
        <v>47</v>
      </c>
      <c r="E272" s="22" t="s">
        <v>278</v>
      </c>
    </row>
    <row r="273" spans="1:16" x14ac:dyDescent="0.2">
      <c r="A273" s="11" t="s">
        <v>39</v>
      </c>
      <c r="B273" s="16" t="s">
        <v>279</v>
      </c>
      <c r="C273" s="16" t="s">
        <v>280</v>
      </c>
      <c r="D273" s="11" t="s">
        <v>41</v>
      </c>
      <c r="E273" s="17" t="s">
        <v>281</v>
      </c>
      <c r="F273" s="18" t="s">
        <v>71</v>
      </c>
      <c r="G273" s="19">
        <v>1</v>
      </c>
      <c r="H273" s="20">
        <v>0</v>
      </c>
      <c r="I273" s="20">
        <f>ROUND(ROUND(H273,2)*ROUND(G273,3),2)</f>
        <v>0</v>
      </c>
      <c r="O273">
        <f>(I273*21)/100</f>
        <v>0</v>
      </c>
      <c r="P273" t="s">
        <v>16</v>
      </c>
    </row>
    <row r="274" spans="1:16" x14ac:dyDescent="0.2">
      <c r="A274" s="21" t="s">
        <v>44</v>
      </c>
      <c r="E274" s="22" t="s">
        <v>41</v>
      </c>
    </row>
    <row r="275" spans="1:16" x14ac:dyDescent="0.2">
      <c r="A275" s="23" t="s">
        <v>45</v>
      </c>
      <c r="E275" s="24" t="s">
        <v>282</v>
      </c>
    </row>
    <row r="276" spans="1:16" ht="102" x14ac:dyDescent="0.2">
      <c r="A276" t="s">
        <v>47</v>
      </c>
      <c r="E276" s="22" t="s">
        <v>283</v>
      </c>
    </row>
    <row r="277" spans="1:16" x14ac:dyDescent="0.2">
      <c r="A277" s="11" t="s">
        <v>39</v>
      </c>
      <c r="B277" s="16" t="s">
        <v>284</v>
      </c>
      <c r="C277" s="16" t="s">
        <v>285</v>
      </c>
      <c r="D277" s="11" t="s">
        <v>41</v>
      </c>
      <c r="E277" s="17" t="s">
        <v>286</v>
      </c>
      <c r="F277" s="18" t="s">
        <v>71</v>
      </c>
      <c r="G277" s="19">
        <v>1</v>
      </c>
      <c r="H277" s="20">
        <v>0</v>
      </c>
      <c r="I277" s="20">
        <f>ROUND(ROUND(H277,2)*ROUND(G277,3),2)</f>
        <v>0</v>
      </c>
      <c r="O277">
        <f>(I277*21)/100</f>
        <v>0</v>
      </c>
      <c r="P277" t="s">
        <v>16</v>
      </c>
    </row>
    <row r="278" spans="1:16" x14ac:dyDescent="0.2">
      <c r="A278" s="21" t="s">
        <v>44</v>
      </c>
      <c r="E278" s="22" t="s">
        <v>41</v>
      </c>
    </row>
    <row r="279" spans="1:16" x14ac:dyDescent="0.2">
      <c r="A279" s="23" t="s">
        <v>45</v>
      </c>
      <c r="E279" s="24" t="s">
        <v>282</v>
      </c>
    </row>
    <row r="280" spans="1:16" ht="114.75" x14ac:dyDescent="0.2">
      <c r="A280" t="s">
        <v>47</v>
      </c>
      <c r="E280" s="22" t="s">
        <v>287</v>
      </c>
    </row>
    <row r="281" spans="1:16" x14ac:dyDescent="0.2">
      <c r="A281" s="11" t="s">
        <v>39</v>
      </c>
      <c r="B281" s="16" t="s">
        <v>288</v>
      </c>
      <c r="C281" s="16" t="s">
        <v>289</v>
      </c>
      <c r="D281" s="11" t="s">
        <v>41</v>
      </c>
      <c r="E281" s="17" t="s">
        <v>290</v>
      </c>
      <c r="F281" s="18" t="s">
        <v>71</v>
      </c>
      <c r="G281" s="19">
        <v>1</v>
      </c>
      <c r="H281" s="20">
        <v>0</v>
      </c>
      <c r="I281" s="20">
        <f>ROUND(ROUND(H281,2)*ROUND(G281,3),2)</f>
        <v>0</v>
      </c>
      <c r="O281">
        <f>(I281*21)/100</f>
        <v>0</v>
      </c>
      <c r="P281" t="s">
        <v>16</v>
      </c>
    </row>
    <row r="282" spans="1:16" x14ac:dyDescent="0.2">
      <c r="A282" s="21" t="s">
        <v>44</v>
      </c>
      <c r="E282" s="22" t="s">
        <v>41</v>
      </c>
    </row>
    <row r="283" spans="1:16" x14ac:dyDescent="0.2">
      <c r="A283" s="23" t="s">
        <v>45</v>
      </c>
      <c r="E283" s="24" t="s">
        <v>291</v>
      </c>
    </row>
    <row r="284" spans="1:16" ht="51" x14ac:dyDescent="0.2">
      <c r="A284" t="s">
        <v>47</v>
      </c>
      <c r="E284" s="22" t="s">
        <v>292</v>
      </c>
    </row>
    <row r="285" spans="1:16" x14ac:dyDescent="0.2">
      <c r="A285" s="11" t="s">
        <v>39</v>
      </c>
      <c r="B285" s="16" t="s">
        <v>293</v>
      </c>
      <c r="C285" s="16" t="s">
        <v>294</v>
      </c>
      <c r="D285" s="11" t="s">
        <v>41</v>
      </c>
      <c r="E285" s="17" t="s">
        <v>295</v>
      </c>
      <c r="F285" s="18" t="s">
        <v>71</v>
      </c>
      <c r="G285" s="19">
        <v>1</v>
      </c>
      <c r="H285" s="20">
        <v>0</v>
      </c>
      <c r="I285" s="20">
        <f>ROUND(ROUND(H285,2)*ROUND(G285,3),2)</f>
        <v>0</v>
      </c>
      <c r="O285">
        <f>(I285*21)/100</f>
        <v>0</v>
      </c>
      <c r="P285" t="s">
        <v>16</v>
      </c>
    </row>
    <row r="286" spans="1:16" x14ac:dyDescent="0.2">
      <c r="A286" s="21" t="s">
        <v>44</v>
      </c>
      <c r="E286" s="22" t="s">
        <v>41</v>
      </c>
    </row>
    <row r="287" spans="1:16" x14ac:dyDescent="0.2">
      <c r="A287" s="23" t="s">
        <v>45</v>
      </c>
      <c r="E287" s="24" t="s">
        <v>291</v>
      </c>
    </row>
    <row r="288" spans="1:16" ht="102" x14ac:dyDescent="0.2">
      <c r="A288" t="s">
        <v>47</v>
      </c>
      <c r="E288" s="22" t="s">
        <v>296</v>
      </c>
    </row>
    <row r="289" spans="1:16" x14ac:dyDescent="0.2">
      <c r="A289" s="11" t="s">
        <v>39</v>
      </c>
      <c r="B289" s="33" t="s">
        <v>297</v>
      </c>
      <c r="C289" s="33" t="s">
        <v>298</v>
      </c>
      <c r="D289" s="34" t="s">
        <v>41</v>
      </c>
      <c r="E289" s="35" t="s">
        <v>299</v>
      </c>
      <c r="F289" s="36" t="s">
        <v>71</v>
      </c>
      <c r="G289" s="37">
        <v>2</v>
      </c>
      <c r="H289" s="38">
        <v>0</v>
      </c>
      <c r="I289" s="38">
        <f>ROUND(ROUND(H289,2)*ROUND(G289,3),2)</f>
        <v>0</v>
      </c>
      <c r="O289">
        <f>(I289*21)/100</f>
        <v>0</v>
      </c>
      <c r="P289" t="s">
        <v>16</v>
      </c>
    </row>
    <row r="290" spans="1:16" x14ac:dyDescent="0.2">
      <c r="A290" s="21" t="s">
        <v>44</v>
      </c>
      <c r="B290" s="39"/>
      <c r="C290" s="39"/>
      <c r="D290" s="39"/>
      <c r="E290" s="40" t="s">
        <v>41</v>
      </c>
      <c r="F290" s="39"/>
      <c r="G290" s="39"/>
      <c r="H290" s="39"/>
      <c r="I290" s="39"/>
    </row>
    <row r="291" spans="1:16" x14ac:dyDescent="0.2">
      <c r="A291" s="23" t="s">
        <v>45</v>
      </c>
      <c r="B291" s="39"/>
      <c r="C291" s="39"/>
      <c r="D291" s="39"/>
      <c r="E291" s="41" t="s">
        <v>291</v>
      </c>
      <c r="F291" s="39"/>
      <c r="G291" s="39"/>
      <c r="H291" s="39"/>
      <c r="I291" s="39"/>
    </row>
    <row r="292" spans="1:16" ht="102" x14ac:dyDescent="0.2">
      <c r="A292" t="s">
        <v>47</v>
      </c>
      <c r="B292" s="39"/>
      <c r="C292" s="39"/>
      <c r="D292" s="39"/>
      <c r="E292" s="40" t="s">
        <v>296</v>
      </c>
      <c r="F292" s="39"/>
      <c r="G292" s="39"/>
      <c r="H292" s="39"/>
      <c r="I292" s="39"/>
    </row>
    <row r="293" spans="1:16" x14ac:dyDescent="0.2">
      <c r="B293" s="50">
        <v>143</v>
      </c>
      <c r="C293" s="50" t="s">
        <v>610</v>
      </c>
      <c r="D293" s="51" t="s">
        <v>41</v>
      </c>
      <c r="E293" s="52" t="s">
        <v>609</v>
      </c>
      <c r="F293" s="47" t="s">
        <v>71</v>
      </c>
      <c r="G293" s="48">
        <v>1</v>
      </c>
      <c r="H293" s="49">
        <v>0</v>
      </c>
      <c r="I293" s="49">
        <f>ROUND(ROUND(H293,2)*ROUND(G293,3),2)</f>
        <v>0</v>
      </c>
    </row>
    <row r="294" spans="1:16" x14ac:dyDescent="0.2">
      <c r="B294" s="53"/>
      <c r="C294" s="53"/>
      <c r="D294" s="53"/>
      <c r="E294" s="54" t="s">
        <v>41</v>
      </c>
      <c r="F294" s="53"/>
      <c r="G294" s="53"/>
      <c r="H294" s="53"/>
      <c r="I294" s="53"/>
    </row>
    <row r="295" spans="1:16" x14ac:dyDescent="0.2">
      <c r="B295" s="53"/>
      <c r="C295" s="53"/>
      <c r="D295" s="53"/>
      <c r="E295" s="46" t="s">
        <v>291</v>
      </c>
      <c r="F295" s="53"/>
      <c r="G295" s="53"/>
      <c r="H295" s="53"/>
      <c r="I295" s="53"/>
    </row>
    <row r="296" spans="1:16" ht="114.75" x14ac:dyDescent="0.2">
      <c r="B296" s="53"/>
      <c r="C296" s="53"/>
      <c r="D296" s="53"/>
      <c r="E296" s="54" t="s">
        <v>611</v>
      </c>
      <c r="F296" s="53"/>
      <c r="G296" s="53"/>
      <c r="H296" s="53"/>
      <c r="I296" s="53"/>
    </row>
    <row r="297" spans="1:16" x14ac:dyDescent="0.2">
      <c r="A297" s="11" t="s">
        <v>39</v>
      </c>
      <c r="B297" s="16" t="s">
        <v>300</v>
      </c>
      <c r="C297" s="16" t="s">
        <v>301</v>
      </c>
      <c r="D297" s="11" t="s">
        <v>41</v>
      </c>
      <c r="E297" s="17" t="s">
        <v>302</v>
      </c>
      <c r="F297" s="18" t="s">
        <v>71</v>
      </c>
      <c r="G297" s="48">
        <v>1</v>
      </c>
      <c r="H297" s="20">
        <v>0</v>
      </c>
      <c r="I297" s="20">
        <f>ROUND(ROUND(H297,2)*ROUND(G297,3),2)</f>
        <v>0</v>
      </c>
      <c r="O297">
        <f>(I297*21)/100</f>
        <v>0</v>
      </c>
      <c r="P297" t="s">
        <v>16</v>
      </c>
    </row>
    <row r="298" spans="1:16" x14ac:dyDescent="0.2">
      <c r="A298" s="21" t="s">
        <v>44</v>
      </c>
      <c r="E298" s="22" t="s">
        <v>41</v>
      </c>
    </row>
    <row r="299" spans="1:16" x14ac:dyDescent="0.2">
      <c r="A299" s="23" t="s">
        <v>45</v>
      </c>
      <c r="E299" s="24" t="s">
        <v>303</v>
      </c>
    </row>
    <row r="300" spans="1:16" ht="114.75" x14ac:dyDescent="0.2">
      <c r="A300" t="s">
        <v>47</v>
      </c>
      <c r="E300" s="22" t="s">
        <v>304</v>
      </c>
    </row>
    <row r="301" spans="1:16" x14ac:dyDescent="0.2">
      <c r="A301" s="11" t="s">
        <v>39</v>
      </c>
      <c r="B301" s="16" t="s">
        <v>305</v>
      </c>
      <c r="C301" s="16" t="s">
        <v>306</v>
      </c>
      <c r="D301" s="11" t="s">
        <v>41</v>
      </c>
      <c r="E301" s="17" t="s">
        <v>307</v>
      </c>
      <c r="F301" s="18" t="s">
        <v>71</v>
      </c>
      <c r="G301" s="19">
        <v>26</v>
      </c>
      <c r="H301" s="20">
        <v>0</v>
      </c>
      <c r="I301" s="20">
        <f>ROUND(ROUND(H301,2)*ROUND(G301,3),2)</f>
        <v>0</v>
      </c>
      <c r="O301">
        <f>(I301*21)/100</f>
        <v>0</v>
      </c>
      <c r="P301" t="s">
        <v>16</v>
      </c>
    </row>
    <row r="302" spans="1:16" x14ac:dyDescent="0.2">
      <c r="A302" s="21" t="s">
        <v>44</v>
      </c>
      <c r="E302" s="22" t="s">
        <v>41</v>
      </c>
    </row>
    <row r="303" spans="1:16" x14ac:dyDescent="0.2">
      <c r="A303" s="23" t="s">
        <v>45</v>
      </c>
      <c r="E303" s="24" t="s">
        <v>51</v>
      </c>
    </row>
    <row r="304" spans="1:16" ht="102" x14ac:dyDescent="0.2">
      <c r="A304" t="s">
        <v>47</v>
      </c>
      <c r="E304" s="22" t="s">
        <v>308</v>
      </c>
    </row>
    <row r="305" spans="1:16" x14ac:dyDescent="0.2">
      <c r="A305" s="11" t="s">
        <v>39</v>
      </c>
      <c r="B305" s="16" t="s">
        <v>309</v>
      </c>
      <c r="C305" s="16" t="s">
        <v>310</v>
      </c>
      <c r="D305" s="11" t="s">
        <v>41</v>
      </c>
      <c r="E305" s="17" t="s">
        <v>311</v>
      </c>
      <c r="F305" s="18" t="s">
        <v>71</v>
      </c>
      <c r="G305" s="19">
        <v>26</v>
      </c>
      <c r="H305" s="20">
        <v>0</v>
      </c>
      <c r="I305" s="20">
        <f>ROUND(ROUND(H305,2)*ROUND(G305,3),2)</f>
        <v>0</v>
      </c>
      <c r="O305">
        <f>(I305*21)/100</f>
        <v>0</v>
      </c>
      <c r="P305" t="s">
        <v>16</v>
      </c>
    </row>
    <row r="306" spans="1:16" x14ac:dyDescent="0.2">
      <c r="A306" s="21" t="s">
        <v>44</v>
      </c>
      <c r="E306" s="22" t="s">
        <v>41</v>
      </c>
    </row>
    <row r="307" spans="1:16" x14ac:dyDescent="0.2">
      <c r="A307" s="23" t="s">
        <v>45</v>
      </c>
      <c r="E307" s="24" t="s">
        <v>51</v>
      </c>
    </row>
    <row r="308" spans="1:16" ht="102" x14ac:dyDescent="0.2">
      <c r="A308" t="s">
        <v>47</v>
      </c>
      <c r="E308" s="22" t="s">
        <v>312</v>
      </c>
    </row>
    <row r="309" spans="1:16" x14ac:dyDescent="0.2">
      <c r="A309" s="11" t="s">
        <v>39</v>
      </c>
      <c r="B309" s="16" t="s">
        <v>313</v>
      </c>
      <c r="C309" s="16" t="s">
        <v>314</v>
      </c>
      <c r="D309" s="11" t="s">
        <v>41</v>
      </c>
      <c r="E309" s="17" t="s">
        <v>315</v>
      </c>
      <c r="F309" s="18" t="s">
        <v>71</v>
      </c>
      <c r="G309" s="19">
        <v>1</v>
      </c>
      <c r="H309" s="20">
        <v>0</v>
      </c>
      <c r="I309" s="20">
        <f>ROUND(ROUND(H309,2)*ROUND(G309,3),2)</f>
        <v>0</v>
      </c>
      <c r="O309">
        <f>(I309*21)/100</f>
        <v>0</v>
      </c>
      <c r="P309" t="s">
        <v>16</v>
      </c>
    </row>
    <row r="310" spans="1:16" x14ac:dyDescent="0.2">
      <c r="A310" s="21" t="s">
        <v>44</v>
      </c>
      <c r="E310" s="22" t="s">
        <v>41</v>
      </c>
    </row>
    <row r="311" spans="1:16" x14ac:dyDescent="0.2">
      <c r="A311" s="23" t="s">
        <v>45</v>
      </c>
      <c r="E311" s="24" t="s">
        <v>101</v>
      </c>
    </row>
    <row r="312" spans="1:16" ht="114.75" x14ac:dyDescent="0.2">
      <c r="A312" t="s">
        <v>47</v>
      </c>
      <c r="E312" s="22" t="s">
        <v>316</v>
      </c>
    </row>
    <row r="313" spans="1:16" x14ac:dyDescent="0.2">
      <c r="A313" s="11" t="s">
        <v>39</v>
      </c>
      <c r="B313" s="16" t="s">
        <v>317</v>
      </c>
      <c r="C313" s="16" t="s">
        <v>318</v>
      </c>
      <c r="D313" s="11" t="s">
        <v>41</v>
      </c>
      <c r="E313" s="17" t="s">
        <v>319</v>
      </c>
      <c r="F313" s="18" t="s">
        <v>71</v>
      </c>
      <c r="G313" s="19">
        <v>1</v>
      </c>
      <c r="H313" s="20">
        <v>0</v>
      </c>
      <c r="I313" s="20">
        <f>ROUND(ROUND(H313,2)*ROUND(G313,3),2)</f>
        <v>0</v>
      </c>
      <c r="O313">
        <f>(I313*21)/100</f>
        <v>0</v>
      </c>
      <c r="P313" t="s">
        <v>16</v>
      </c>
    </row>
    <row r="314" spans="1:16" x14ac:dyDescent="0.2">
      <c r="A314" s="21" t="s">
        <v>44</v>
      </c>
      <c r="E314" s="22" t="s">
        <v>41</v>
      </c>
    </row>
    <row r="315" spans="1:16" x14ac:dyDescent="0.2">
      <c r="A315" s="23" t="s">
        <v>45</v>
      </c>
      <c r="E315" s="24" t="s">
        <v>101</v>
      </c>
    </row>
    <row r="316" spans="1:16" ht="102" x14ac:dyDescent="0.2">
      <c r="A316" t="s">
        <v>47</v>
      </c>
      <c r="E316" s="22" t="s">
        <v>320</v>
      </c>
    </row>
    <row r="317" spans="1:16" x14ac:dyDescent="0.2">
      <c r="A317" s="11" t="s">
        <v>39</v>
      </c>
      <c r="B317" s="16" t="s">
        <v>73</v>
      </c>
      <c r="C317" s="16" t="s">
        <v>321</v>
      </c>
      <c r="D317" s="11" t="s">
        <v>41</v>
      </c>
      <c r="E317" s="17" t="s">
        <v>322</v>
      </c>
      <c r="F317" s="18" t="s">
        <v>71</v>
      </c>
      <c r="G317" s="19">
        <v>4</v>
      </c>
      <c r="H317" s="20">
        <v>0</v>
      </c>
      <c r="I317" s="20">
        <f>ROUND(ROUND(H317,2)*ROUND(G317,3),2)</f>
        <v>0</v>
      </c>
      <c r="O317">
        <f>(I317*21)/100</f>
        <v>0</v>
      </c>
      <c r="P317" t="s">
        <v>16</v>
      </c>
    </row>
    <row r="318" spans="1:16" x14ac:dyDescent="0.2">
      <c r="A318" s="21" t="s">
        <v>44</v>
      </c>
      <c r="E318" s="22" t="s">
        <v>41</v>
      </c>
    </row>
    <row r="319" spans="1:16" x14ac:dyDescent="0.2">
      <c r="A319" s="23" t="s">
        <v>45</v>
      </c>
      <c r="E319" s="24" t="s">
        <v>101</v>
      </c>
    </row>
    <row r="320" spans="1:16" ht="127.5" x14ac:dyDescent="0.2">
      <c r="A320" t="s">
        <v>47</v>
      </c>
      <c r="E320" s="22" t="s">
        <v>323</v>
      </c>
    </row>
    <row r="321" spans="1:16" x14ac:dyDescent="0.2">
      <c r="A321" s="11" t="s">
        <v>39</v>
      </c>
      <c r="B321" s="16" t="s">
        <v>324</v>
      </c>
      <c r="C321" s="16" t="s">
        <v>325</v>
      </c>
      <c r="D321" s="11" t="s">
        <v>41</v>
      </c>
      <c r="E321" s="17" t="s">
        <v>326</v>
      </c>
      <c r="F321" s="18" t="s">
        <v>71</v>
      </c>
      <c r="G321" s="19">
        <v>4</v>
      </c>
      <c r="H321" s="20">
        <v>0</v>
      </c>
      <c r="I321" s="20">
        <f>ROUND(ROUND(H321,2)*ROUND(G321,3),2)</f>
        <v>0</v>
      </c>
      <c r="O321">
        <f>(I321*21)/100</f>
        <v>0</v>
      </c>
      <c r="P321" t="s">
        <v>16</v>
      </c>
    </row>
    <row r="322" spans="1:16" x14ac:dyDescent="0.2">
      <c r="A322" s="21" t="s">
        <v>44</v>
      </c>
      <c r="E322" s="22" t="s">
        <v>41</v>
      </c>
    </row>
    <row r="323" spans="1:16" x14ac:dyDescent="0.2">
      <c r="A323" s="23" t="s">
        <v>45</v>
      </c>
      <c r="E323" s="24" t="s">
        <v>101</v>
      </c>
    </row>
    <row r="324" spans="1:16" ht="102" x14ac:dyDescent="0.2">
      <c r="A324" t="s">
        <v>47</v>
      </c>
      <c r="E324" s="22" t="s">
        <v>327</v>
      </c>
    </row>
    <row r="325" spans="1:16" ht="25.5" x14ac:dyDescent="0.2">
      <c r="A325" s="11" t="s">
        <v>39</v>
      </c>
      <c r="B325" s="16" t="s">
        <v>328</v>
      </c>
      <c r="C325" s="16" t="s">
        <v>329</v>
      </c>
      <c r="D325" s="11" t="s">
        <v>41</v>
      </c>
      <c r="E325" s="17" t="s">
        <v>330</v>
      </c>
      <c r="F325" s="18" t="s">
        <v>71</v>
      </c>
      <c r="G325" s="19">
        <v>1</v>
      </c>
      <c r="H325" s="20">
        <v>0</v>
      </c>
      <c r="I325" s="20">
        <f>ROUND(ROUND(H325,2)*ROUND(G325,3),2)</f>
        <v>0</v>
      </c>
      <c r="O325">
        <f>(I325*21)/100</f>
        <v>0</v>
      </c>
      <c r="P325" t="s">
        <v>16</v>
      </c>
    </row>
    <row r="326" spans="1:16" x14ac:dyDescent="0.2">
      <c r="A326" s="21" t="s">
        <v>44</v>
      </c>
      <c r="E326" s="22" t="s">
        <v>41</v>
      </c>
    </row>
    <row r="327" spans="1:16" x14ac:dyDescent="0.2">
      <c r="A327" s="23" t="s">
        <v>45</v>
      </c>
      <c r="E327" s="24" t="s">
        <v>51</v>
      </c>
    </row>
    <row r="328" spans="1:16" ht="140.25" x14ac:dyDescent="0.2">
      <c r="A328" t="s">
        <v>47</v>
      </c>
      <c r="E328" s="22" t="s">
        <v>331</v>
      </c>
    </row>
    <row r="329" spans="1:16" ht="25.5" x14ac:dyDescent="0.2">
      <c r="A329" s="11" t="s">
        <v>39</v>
      </c>
      <c r="B329" s="16" t="s">
        <v>332</v>
      </c>
      <c r="C329" s="16" t="s">
        <v>333</v>
      </c>
      <c r="D329" s="11" t="s">
        <v>41</v>
      </c>
      <c r="E329" s="17" t="s">
        <v>334</v>
      </c>
      <c r="F329" s="18" t="s">
        <v>71</v>
      </c>
      <c r="G329" s="19">
        <v>1</v>
      </c>
      <c r="H329" s="20">
        <v>0</v>
      </c>
      <c r="I329" s="20">
        <f>ROUND(ROUND(H329,2)*ROUND(G329,3),2)</f>
        <v>0</v>
      </c>
      <c r="O329">
        <f>(I329*21)/100</f>
        <v>0</v>
      </c>
      <c r="P329" t="s">
        <v>16</v>
      </c>
    </row>
    <row r="330" spans="1:16" x14ac:dyDescent="0.2">
      <c r="A330" s="21" t="s">
        <v>44</v>
      </c>
      <c r="E330" s="22" t="s">
        <v>41</v>
      </c>
    </row>
    <row r="331" spans="1:16" x14ac:dyDescent="0.2">
      <c r="A331" s="23" t="s">
        <v>45</v>
      </c>
      <c r="E331" s="24" t="s">
        <v>51</v>
      </c>
    </row>
    <row r="332" spans="1:16" ht="114.75" x14ac:dyDescent="0.2">
      <c r="A332" t="s">
        <v>47</v>
      </c>
      <c r="E332" s="22" t="s">
        <v>335</v>
      </c>
    </row>
    <row r="333" spans="1:16" ht="25.5" x14ac:dyDescent="0.2">
      <c r="A333" s="11" t="s">
        <v>39</v>
      </c>
      <c r="B333" s="16" t="s">
        <v>107</v>
      </c>
      <c r="C333" s="16" t="s">
        <v>336</v>
      </c>
      <c r="D333" s="11" t="s">
        <v>41</v>
      </c>
      <c r="E333" s="17" t="s">
        <v>337</v>
      </c>
      <c r="F333" s="18" t="s">
        <v>71</v>
      </c>
      <c r="G333" s="19">
        <v>1</v>
      </c>
      <c r="H333" s="20">
        <v>0</v>
      </c>
      <c r="I333" s="20">
        <f>ROUND(ROUND(H333,2)*ROUND(G333,3),2)</f>
        <v>0</v>
      </c>
      <c r="O333">
        <f>(I333*21)/100</f>
        <v>0</v>
      </c>
      <c r="P333" t="s">
        <v>16</v>
      </c>
    </row>
    <row r="334" spans="1:16" x14ac:dyDescent="0.2">
      <c r="A334" s="21" t="s">
        <v>44</v>
      </c>
      <c r="E334" s="22" t="s">
        <v>41</v>
      </c>
    </row>
    <row r="335" spans="1:16" x14ac:dyDescent="0.2">
      <c r="A335" s="23" t="s">
        <v>45</v>
      </c>
      <c r="E335" s="24" t="s">
        <v>51</v>
      </c>
    </row>
    <row r="336" spans="1:16" ht="89.25" x14ac:dyDescent="0.2">
      <c r="A336" t="s">
        <v>47</v>
      </c>
      <c r="E336" s="22" t="s">
        <v>338</v>
      </c>
    </row>
    <row r="337" spans="1:16" ht="25.5" x14ac:dyDescent="0.2">
      <c r="A337" s="11" t="s">
        <v>39</v>
      </c>
      <c r="B337" s="16" t="s">
        <v>144</v>
      </c>
      <c r="C337" s="16" t="s">
        <v>339</v>
      </c>
      <c r="D337" s="11" t="s">
        <v>41</v>
      </c>
      <c r="E337" s="17" t="s">
        <v>340</v>
      </c>
      <c r="F337" s="18" t="s">
        <v>232</v>
      </c>
      <c r="G337" s="19">
        <v>25</v>
      </c>
      <c r="H337" s="20">
        <v>0</v>
      </c>
      <c r="I337" s="20">
        <f>ROUND(ROUND(H337,2)*ROUND(G337,3),2)</f>
        <v>0</v>
      </c>
      <c r="O337">
        <f>(I337*21)/100</f>
        <v>0</v>
      </c>
      <c r="P337" t="s">
        <v>16</v>
      </c>
    </row>
    <row r="338" spans="1:16" x14ac:dyDescent="0.2">
      <c r="A338" s="21" t="s">
        <v>44</v>
      </c>
      <c r="E338" s="22" t="s">
        <v>41</v>
      </c>
    </row>
    <row r="339" spans="1:16" x14ac:dyDescent="0.2">
      <c r="A339" s="23" t="s">
        <v>45</v>
      </c>
      <c r="E339" s="24" t="s">
        <v>51</v>
      </c>
    </row>
    <row r="340" spans="1:16" ht="114.75" x14ac:dyDescent="0.2">
      <c r="A340" t="s">
        <v>47</v>
      </c>
      <c r="E340" s="22" t="s">
        <v>341</v>
      </c>
    </row>
    <row r="341" spans="1:16" x14ac:dyDescent="0.2">
      <c r="A341" s="11" t="s">
        <v>39</v>
      </c>
      <c r="B341" s="16" t="s">
        <v>342</v>
      </c>
      <c r="C341" s="16" t="s">
        <v>343</v>
      </c>
      <c r="D341" s="11" t="s">
        <v>41</v>
      </c>
      <c r="E341" s="17" t="s">
        <v>344</v>
      </c>
      <c r="F341" s="18" t="s">
        <v>71</v>
      </c>
      <c r="G341" s="19">
        <v>4</v>
      </c>
      <c r="H341" s="20">
        <v>0</v>
      </c>
      <c r="I341" s="20">
        <f>ROUND(ROUND(H341,2)*ROUND(G341,3),2)</f>
        <v>0</v>
      </c>
      <c r="O341">
        <f>(I341*21)/100</f>
        <v>0</v>
      </c>
      <c r="P341" t="s">
        <v>16</v>
      </c>
    </row>
    <row r="342" spans="1:16" x14ac:dyDescent="0.2">
      <c r="A342" s="21" t="s">
        <v>44</v>
      </c>
      <c r="E342" s="22" t="s">
        <v>41</v>
      </c>
    </row>
    <row r="343" spans="1:16" x14ac:dyDescent="0.2">
      <c r="A343" s="23" t="s">
        <v>45</v>
      </c>
      <c r="E343" s="24" t="s">
        <v>51</v>
      </c>
    </row>
    <row r="344" spans="1:16" ht="89.25" x14ac:dyDescent="0.2">
      <c r="A344" t="s">
        <v>47</v>
      </c>
      <c r="E344" s="22" t="s">
        <v>345</v>
      </c>
    </row>
    <row r="345" spans="1:16" x14ac:dyDescent="0.2">
      <c r="A345" s="11" t="s">
        <v>39</v>
      </c>
      <c r="B345" s="16" t="s">
        <v>346</v>
      </c>
      <c r="C345" s="16" t="s">
        <v>347</v>
      </c>
      <c r="D345" s="11" t="s">
        <v>41</v>
      </c>
      <c r="E345" s="17" t="s">
        <v>348</v>
      </c>
      <c r="F345" s="18" t="s">
        <v>71</v>
      </c>
      <c r="G345" s="19">
        <v>4</v>
      </c>
      <c r="H345" s="20">
        <v>0</v>
      </c>
      <c r="I345" s="20">
        <f>ROUND(ROUND(H345,2)*ROUND(G345,3),2)</f>
        <v>0</v>
      </c>
      <c r="O345">
        <f>(I345*21)/100</f>
        <v>0</v>
      </c>
      <c r="P345" t="s">
        <v>16</v>
      </c>
    </row>
    <row r="346" spans="1:16" x14ac:dyDescent="0.2">
      <c r="A346" s="21" t="s">
        <v>44</v>
      </c>
      <c r="E346" s="22" t="s">
        <v>41</v>
      </c>
    </row>
    <row r="347" spans="1:16" x14ac:dyDescent="0.2">
      <c r="A347" s="23" t="s">
        <v>45</v>
      </c>
      <c r="E347" s="24" t="s">
        <v>51</v>
      </c>
    </row>
    <row r="348" spans="1:16" ht="102" x14ac:dyDescent="0.2">
      <c r="A348" t="s">
        <v>47</v>
      </c>
      <c r="E348" s="22" t="s">
        <v>349</v>
      </c>
    </row>
    <row r="349" spans="1:16" x14ac:dyDescent="0.2">
      <c r="A349" s="11" t="s">
        <v>39</v>
      </c>
      <c r="B349" s="16" t="s">
        <v>350</v>
      </c>
      <c r="C349" s="16" t="s">
        <v>351</v>
      </c>
      <c r="D349" s="11" t="s">
        <v>41</v>
      </c>
      <c r="E349" s="17" t="s">
        <v>352</v>
      </c>
      <c r="F349" s="18" t="s">
        <v>71</v>
      </c>
      <c r="G349" s="19">
        <v>1</v>
      </c>
      <c r="H349" s="20">
        <v>0</v>
      </c>
      <c r="I349" s="20">
        <f>ROUND(ROUND(H349,2)*ROUND(G349,3),2)</f>
        <v>0</v>
      </c>
      <c r="O349">
        <f>(I349*21)/100</f>
        <v>0</v>
      </c>
      <c r="P349" t="s">
        <v>16</v>
      </c>
    </row>
    <row r="350" spans="1:16" x14ac:dyDescent="0.2">
      <c r="A350" s="21" t="s">
        <v>44</v>
      </c>
      <c r="E350" s="22" t="s">
        <v>41</v>
      </c>
    </row>
    <row r="351" spans="1:16" x14ac:dyDescent="0.2">
      <c r="A351" s="23" t="s">
        <v>45</v>
      </c>
      <c r="E351" s="24" t="s">
        <v>51</v>
      </c>
    </row>
    <row r="352" spans="1:16" ht="102" x14ac:dyDescent="0.2">
      <c r="A352" t="s">
        <v>47</v>
      </c>
      <c r="E352" s="22" t="s">
        <v>353</v>
      </c>
    </row>
    <row r="353" spans="1:16" x14ac:dyDescent="0.2">
      <c r="A353" s="11" t="s">
        <v>39</v>
      </c>
      <c r="B353" s="16" t="s">
        <v>354</v>
      </c>
      <c r="C353" s="16" t="s">
        <v>355</v>
      </c>
      <c r="D353" s="11" t="s">
        <v>41</v>
      </c>
      <c r="E353" s="17" t="s">
        <v>356</v>
      </c>
      <c r="F353" s="18" t="s">
        <v>71</v>
      </c>
      <c r="G353" s="19">
        <v>12</v>
      </c>
      <c r="H353" s="20">
        <v>0</v>
      </c>
      <c r="I353" s="20">
        <f>ROUND(ROUND(H353,2)*ROUND(G353,3),2)</f>
        <v>0</v>
      </c>
      <c r="O353">
        <f>(I353*21)/100</f>
        <v>0</v>
      </c>
      <c r="P353" t="s">
        <v>16</v>
      </c>
    </row>
    <row r="354" spans="1:16" x14ac:dyDescent="0.2">
      <c r="A354" s="21" t="s">
        <v>44</v>
      </c>
      <c r="E354" s="22" t="s">
        <v>41</v>
      </c>
    </row>
    <row r="355" spans="1:16" x14ac:dyDescent="0.2">
      <c r="A355" s="23" t="s">
        <v>45</v>
      </c>
      <c r="E355" s="24" t="s">
        <v>51</v>
      </c>
    </row>
    <row r="356" spans="1:16" ht="114.75" x14ac:dyDescent="0.2">
      <c r="A356" t="s">
        <v>47</v>
      </c>
      <c r="E356" s="22" t="s">
        <v>357</v>
      </c>
    </row>
    <row r="357" spans="1:16" x14ac:dyDescent="0.2">
      <c r="A357" s="11" t="s">
        <v>39</v>
      </c>
      <c r="B357" s="16" t="s">
        <v>358</v>
      </c>
      <c r="C357" s="16" t="s">
        <v>359</v>
      </c>
      <c r="D357" s="11" t="s">
        <v>41</v>
      </c>
      <c r="E357" s="17" t="s">
        <v>360</v>
      </c>
      <c r="F357" s="18" t="s">
        <v>71</v>
      </c>
      <c r="G357" s="19">
        <v>22</v>
      </c>
      <c r="H357" s="20">
        <v>0</v>
      </c>
      <c r="I357" s="20">
        <f>ROUND(ROUND(H357,2)*ROUND(G357,3),2)</f>
        <v>0</v>
      </c>
      <c r="O357">
        <f>(I357*21)/100</f>
        <v>0</v>
      </c>
      <c r="P357" t="s">
        <v>16</v>
      </c>
    </row>
    <row r="358" spans="1:16" x14ac:dyDescent="0.2">
      <c r="A358" s="21" t="s">
        <v>44</v>
      </c>
      <c r="E358" s="22" t="s">
        <v>41</v>
      </c>
    </row>
    <row r="359" spans="1:16" x14ac:dyDescent="0.2">
      <c r="A359" s="23" t="s">
        <v>45</v>
      </c>
      <c r="E359" s="24" t="s">
        <v>361</v>
      </c>
    </row>
    <row r="360" spans="1:16" ht="114.75" x14ac:dyDescent="0.2">
      <c r="A360" t="s">
        <v>47</v>
      </c>
      <c r="E360" s="22" t="s">
        <v>362</v>
      </c>
    </row>
    <row r="361" spans="1:16" x14ac:dyDescent="0.2">
      <c r="A361" s="11" t="s">
        <v>39</v>
      </c>
      <c r="B361" s="16" t="s">
        <v>363</v>
      </c>
      <c r="C361" s="16" t="s">
        <v>364</v>
      </c>
      <c r="D361" s="11" t="s">
        <v>41</v>
      </c>
      <c r="E361" s="17" t="s">
        <v>365</v>
      </c>
      <c r="F361" s="18" t="s">
        <v>71</v>
      </c>
      <c r="G361" s="19">
        <v>22</v>
      </c>
      <c r="H361" s="20">
        <v>0</v>
      </c>
      <c r="I361" s="20">
        <f>ROUND(ROUND(H361,2)*ROUND(G361,3),2)</f>
        <v>0</v>
      </c>
      <c r="O361">
        <f>(I361*21)/100</f>
        <v>0</v>
      </c>
      <c r="P361" t="s">
        <v>16</v>
      </c>
    </row>
    <row r="362" spans="1:16" x14ac:dyDescent="0.2">
      <c r="A362" s="21" t="s">
        <v>44</v>
      </c>
      <c r="E362" s="22" t="s">
        <v>41</v>
      </c>
    </row>
    <row r="363" spans="1:16" x14ac:dyDescent="0.2">
      <c r="A363" s="23" t="s">
        <v>45</v>
      </c>
      <c r="E363" s="24" t="s">
        <v>361</v>
      </c>
    </row>
    <row r="364" spans="1:16" ht="140.25" x14ac:dyDescent="0.2">
      <c r="A364" t="s">
        <v>47</v>
      </c>
      <c r="E364" s="22" t="s">
        <v>366</v>
      </c>
    </row>
    <row r="365" spans="1:16" x14ac:dyDescent="0.2">
      <c r="A365" s="11" t="s">
        <v>39</v>
      </c>
      <c r="B365" s="16" t="s">
        <v>367</v>
      </c>
      <c r="C365" s="16" t="s">
        <v>368</v>
      </c>
      <c r="D365" s="11" t="s">
        <v>41</v>
      </c>
      <c r="E365" s="17" t="s">
        <v>369</v>
      </c>
      <c r="F365" s="18" t="s">
        <v>71</v>
      </c>
      <c r="G365" s="19">
        <v>3</v>
      </c>
      <c r="H365" s="20">
        <v>0</v>
      </c>
      <c r="I365" s="20">
        <f>ROUND(ROUND(H365,2)*ROUND(G365,3),2)</f>
        <v>0</v>
      </c>
      <c r="O365">
        <f>(I365*21)/100</f>
        <v>0</v>
      </c>
      <c r="P365" t="s">
        <v>16</v>
      </c>
    </row>
    <row r="366" spans="1:16" x14ac:dyDescent="0.2">
      <c r="A366" s="21" t="s">
        <v>44</v>
      </c>
      <c r="E366" s="22" t="s">
        <v>41</v>
      </c>
    </row>
    <row r="367" spans="1:16" x14ac:dyDescent="0.2">
      <c r="A367" s="23" t="s">
        <v>45</v>
      </c>
      <c r="E367" s="24" t="s">
        <v>361</v>
      </c>
    </row>
    <row r="368" spans="1:16" ht="114.75" x14ac:dyDescent="0.2">
      <c r="A368" t="s">
        <v>47</v>
      </c>
      <c r="E368" s="22" t="s">
        <v>370</v>
      </c>
    </row>
    <row r="369" spans="1:16" x14ac:dyDescent="0.2">
      <c r="A369" s="11" t="s">
        <v>39</v>
      </c>
      <c r="B369" s="16" t="s">
        <v>371</v>
      </c>
      <c r="C369" s="16" t="s">
        <v>372</v>
      </c>
      <c r="D369" s="11" t="s">
        <v>41</v>
      </c>
      <c r="E369" s="17" t="s">
        <v>373</v>
      </c>
      <c r="F369" s="18" t="s">
        <v>71</v>
      </c>
      <c r="G369" s="19">
        <v>3</v>
      </c>
      <c r="H369" s="20">
        <v>0</v>
      </c>
      <c r="I369" s="20">
        <f>ROUND(ROUND(H369,2)*ROUND(G369,3),2)</f>
        <v>0</v>
      </c>
      <c r="O369">
        <f>(I369*21)/100</f>
        <v>0</v>
      </c>
      <c r="P369" t="s">
        <v>16</v>
      </c>
    </row>
    <row r="370" spans="1:16" x14ac:dyDescent="0.2">
      <c r="A370" s="21" t="s">
        <v>44</v>
      </c>
      <c r="E370" s="22" t="s">
        <v>41</v>
      </c>
    </row>
    <row r="371" spans="1:16" x14ac:dyDescent="0.2">
      <c r="A371" s="23" t="s">
        <v>45</v>
      </c>
      <c r="E371" s="24" t="s">
        <v>361</v>
      </c>
    </row>
    <row r="372" spans="1:16" ht="153" x14ac:dyDescent="0.2">
      <c r="A372" t="s">
        <v>47</v>
      </c>
      <c r="E372" s="22" t="s">
        <v>374</v>
      </c>
    </row>
    <row r="373" spans="1:16" x14ac:dyDescent="0.2">
      <c r="A373" s="11" t="s">
        <v>39</v>
      </c>
      <c r="B373" s="16" t="s">
        <v>375</v>
      </c>
      <c r="C373" s="16" t="s">
        <v>376</v>
      </c>
      <c r="D373" s="11" t="s">
        <v>41</v>
      </c>
      <c r="E373" s="17" t="s">
        <v>377</v>
      </c>
      <c r="F373" s="18" t="s">
        <v>71</v>
      </c>
      <c r="G373" s="19">
        <v>3</v>
      </c>
      <c r="H373" s="20">
        <v>0</v>
      </c>
      <c r="I373" s="20">
        <f>ROUND(ROUND(H373,2)*ROUND(G373,3),2)</f>
        <v>0</v>
      </c>
      <c r="O373">
        <f>(I373*21)/100</f>
        <v>0</v>
      </c>
      <c r="P373" t="s">
        <v>16</v>
      </c>
    </row>
    <row r="374" spans="1:16" x14ac:dyDescent="0.2">
      <c r="A374" s="21" t="s">
        <v>44</v>
      </c>
      <c r="E374" s="22" t="s">
        <v>41</v>
      </c>
    </row>
    <row r="375" spans="1:16" x14ac:dyDescent="0.2">
      <c r="A375" s="23" t="s">
        <v>45</v>
      </c>
      <c r="E375" s="24" t="s">
        <v>361</v>
      </c>
    </row>
    <row r="376" spans="1:16" ht="114.75" x14ac:dyDescent="0.2">
      <c r="A376" t="s">
        <v>47</v>
      </c>
      <c r="E376" s="22" t="s">
        <v>378</v>
      </c>
    </row>
    <row r="377" spans="1:16" x14ac:dyDescent="0.2">
      <c r="A377" s="11" t="s">
        <v>39</v>
      </c>
      <c r="B377" s="16" t="s">
        <v>379</v>
      </c>
      <c r="C377" s="16" t="s">
        <v>380</v>
      </c>
      <c r="D377" s="11" t="s">
        <v>41</v>
      </c>
      <c r="E377" s="17" t="s">
        <v>381</v>
      </c>
      <c r="F377" s="18" t="s">
        <v>71</v>
      </c>
      <c r="G377" s="19">
        <v>3</v>
      </c>
      <c r="H377" s="20">
        <v>0</v>
      </c>
      <c r="I377" s="20">
        <f>ROUND(ROUND(H377,2)*ROUND(G377,3),2)</f>
        <v>0</v>
      </c>
      <c r="O377">
        <f>(I377*21)/100</f>
        <v>0</v>
      </c>
      <c r="P377" t="s">
        <v>16</v>
      </c>
    </row>
    <row r="378" spans="1:16" x14ac:dyDescent="0.2">
      <c r="A378" s="21" t="s">
        <v>44</v>
      </c>
      <c r="E378" s="22" t="s">
        <v>41</v>
      </c>
    </row>
    <row r="379" spans="1:16" x14ac:dyDescent="0.2">
      <c r="A379" s="23" t="s">
        <v>45</v>
      </c>
      <c r="E379" s="24" t="s">
        <v>361</v>
      </c>
    </row>
    <row r="380" spans="1:16" ht="127.5" x14ac:dyDescent="0.2">
      <c r="A380" t="s">
        <v>47</v>
      </c>
      <c r="E380" s="22" t="s">
        <v>382</v>
      </c>
    </row>
    <row r="381" spans="1:16" x14ac:dyDescent="0.2">
      <c r="A381" s="11" t="s">
        <v>39</v>
      </c>
      <c r="B381" s="50">
        <v>137</v>
      </c>
      <c r="C381" s="50" t="s">
        <v>590</v>
      </c>
      <c r="D381" s="56" t="s">
        <v>41</v>
      </c>
      <c r="E381" s="58" t="s">
        <v>592</v>
      </c>
      <c r="F381" s="57" t="s">
        <v>71</v>
      </c>
      <c r="G381" s="48">
        <v>1</v>
      </c>
      <c r="H381" s="49">
        <v>0</v>
      </c>
      <c r="I381" s="49">
        <f>ROUND(ROUND(H381,2)*ROUND(G381,3),2)</f>
        <v>0</v>
      </c>
      <c r="O381">
        <f>(I389*21)/100</f>
        <v>0</v>
      </c>
      <c r="P381" t="s">
        <v>16</v>
      </c>
    </row>
    <row r="382" spans="1:16" x14ac:dyDescent="0.2">
      <c r="A382" s="21" t="s">
        <v>44</v>
      </c>
      <c r="B382" s="53"/>
      <c r="C382" s="53"/>
      <c r="D382" s="53"/>
      <c r="E382" s="54" t="s">
        <v>41</v>
      </c>
      <c r="F382" s="53"/>
      <c r="G382" s="53"/>
      <c r="H382" s="53"/>
      <c r="I382" s="53"/>
    </row>
    <row r="383" spans="1:16" x14ac:dyDescent="0.2">
      <c r="A383" s="23" t="s">
        <v>45</v>
      </c>
      <c r="B383" s="53"/>
      <c r="C383" s="53"/>
      <c r="D383" s="53"/>
      <c r="E383" s="46" t="s">
        <v>361</v>
      </c>
      <c r="F383" s="53"/>
      <c r="G383" s="53"/>
      <c r="H383" s="53"/>
      <c r="I383" s="53"/>
    </row>
    <row r="384" spans="1:16" ht="108" x14ac:dyDescent="0.2">
      <c r="A384" t="s">
        <v>47</v>
      </c>
      <c r="B384" s="53"/>
      <c r="C384" s="53"/>
      <c r="D384" s="53"/>
      <c r="E384" s="60" t="s">
        <v>594</v>
      </c>
      <c r="F384" s="53"/>
      <c r="G384" s="53"/>
      <c r="H384" s="53"/>
      <c r="I384" s="53"/>
    </row>
    <row r="385" spans="1:16" x14ac:dyDescent="0.2">
      <c r="A385" s="11" t="s">
        <v>39</v>
      </c>
      <c r="B385" s="50">
        <v>138</v>
      </c>
      <c r="C385" s="50" t="s">
        <v>591</v>
      </c>
      <c r="D385" s="56" t="s">
        <v>41</v>
      </c>
      <c r="E385" s="58" t="s">
        <v>593</v>
      </c>
      <c r="F385" s="57" t="s">
        <v>71</v>
      </c>
      <c r="G385" s="48">
        <v>1</v>
      </c>
      <c r="H385" s="49">
        <v>0</v>
      </c>
      <c r="I385" s="49">
        <f>ROUND(ROUND(H385,2)*ROUND(G385,3),2)</f>
        <v>0</v>
      </c>
      <c r="O385">
        <f>(I393*21)/100</f>
        <v>0</v>
      </c>
      <c r="P385" t="s">
        <v>16</v>
      </c>
    </row>
    <row r="386" spans="1:16" x14ac:dyDescent="0.2">
      <c r="A386" s="21" t="s">
        <v>44</v>
      </c>
      <c r="B386" s="53"/>
      <c r="C386" s="53"/>
      <c r="D386" s="53"/>
      <c r="E386" s="54" t="s">
        <v>41</v>
      </c>
      <c r="F386" s="53"/>
      <c r="G386" s="53"/>
      <c r="H386" s="53"/>
      <c r="I386" s="53"/>
    </row>
    <row r="387" spans="1:16" x14ac:dyDescent="0.2">
      <c r="A387" s="23" t="s">
        <v>45</v>
      </c>
      <c r="B387" s="53"/>
      <c r="C387" s="53"/>
      <c r="D387" s="53"/>
      <c r="E387" s="46" t="s">
        <v>361</v>
      </c>
      <c r="F387" s="53"/>
      <c r="G387" s="53"/>
      <c r="H387" s="53"/>
      <c r="I387" s="53"/>
    </row>
    <row r="388" spans="1:16" ht="120" x14ac:dyDescent="0.2">
      <c r="A388" t="s">
        <v>47</v>
      </c>
      <c r="B388" s="53"/>
      <c r="C388" s="53"/>
      <c r="D388" s="53"/>
      <c r="E388" s="60" t="s">
        <v>595</v>
      </c>
      <c r="F388" s="53"/>
      <c r="G388" s="53"/>
      <c r="H388" s="53"/>
      <c r="I388" s="53"/>
    </row>
    <row r="389" spans="1:16" x14ac:dyDescent="0.2">
      <c r="A389" s="11" t="s">
        <v>39</v>
      </c>
      <c r="B389" s="16" t="s">
        <v>383</v>
      </c>
      <c r="C389" s="16" t="s">
        <v>384</v>
      </c>
      <c r="D389" s="11" t="s">
        <v>41</v>
      </c>
      <c r="E389" s="17" t="s">
        <v>385</v>
      </c>
      <c r="F389" s="18" t="s">
        <v>71</v>
      </c>
      <c r="G389" s="19">
        <v>11</v>
      </c>
      <c r="H389" s="20">
        <v>0</v>
      </c>
      <c r="I389" s="20">
        <f>ROUND(ROUND(H389,2)*ROUND(G389,3),2)</f>
        <v>0</v>
      </c>
      <c r="O389">
        <f>(I397*21)/100</f>
        <v>0</v>
      </c>
      <c r="P389" t="s">
        <v>16</v>
      </c>
    </row>
    <row r="390" spans="1:16" x14ac:dyDescent="0.2">
      <c r="A390" s="21" t="s">
        <v>44</v>
      </c>
      <c r="E390" s="22" t="s">
        <v>41</v>
      </c>
    </row>
    <row r="391" spans="1:16" x14ac:dyDescent="0.2">
      <c r="A391" s="23" t="s">
        <v>45</v>
      </c>
      <c r="E391" s="24" t="s">
        <v>361</v>
      </c>
    </row>
    <row r="392" spans="1:16" ht="114.75" x14ac:dyDescent="0.2">
      <c r="A392" t="s">
        <v>47</v>
      </c>
      <c r="E392" s="22" t="s">
        <v>386</v>
      </c>
    </row>
    <row r="393" spans="1:16" x14ac:dyDescent="0.2">
      <c r="A393" s="11" t="s">
        <v>39</v>
      </c>
      <c r="B393" s="16" t="s">
        <v>387</v>
      </c>
      <c r="C393" s="16" t="s">
        <v>388</v>
      </c>
      <c r="D393" s="11" t="s">
        <v>41</v>
      </c>
      <c r="E393" s="17" t="s">
        <v>389</v>
      </c>
      <c r="F393" s="18" t="s">
        <v>71</v>
      </c>
      <c r="G393" s="19">
        <v>11</v>
      </c>
      <c r="H393" s="20">
        <v>0</v>
      </c>
      <c r="I393" s="20">
        <f>ROUND(ROUND(H393,2)*ROUND(G393,3),2)</f>
        <v>0</v>
      </c>
      <c r="O393">
        <f>(I401*21)/100</f>
        <v>0</v>
      </c>
      <c r="P393" t="s">
        <v>16</v>
      </c>
    </row>
    <row r="394" spans="1:16" x14ac:dyDescent="0.2">
      <c r="A394" s="21" t="s">
        <v>44</v>
      </c>
      <c r="E394" s="22" t="s">
        <v>41</v>
      </c>
    </row>
    <row r="395" spans="1:16" x14ac:dyDescent="0.2">
      <c r="A395" s="23" t="s">
        <v>45</v>
      </c>
      <c r="E395" s="24" t="s">
        <v>361</v>
      </c>
    </row>
    <row r="396" spans="1:16" ht="165.75" x14ac:dyDescent="0.2">
      <c r="A396" t="s">
        <v>47</v>
      </c>
      <c r="E396" s="22" t="s">
        <v>390</v>
      </c>
    </row>
    <row r="397" spans="1:16" x14ac:dyDescent="0.2">
      <c r="A397" s="11" t="s">
        <v>39</v>
      </c>
      <c r="B397" s="16" t="s">
        <v>391</v>
      </c>
      <c r="C397" s="16" t="s">
        <v>392</v>
      </c>
      <c r="D397" s="11" t="s">
        <v>41</v>
      </c>
      <c r="E397" s="17" t="s">
        <v>393</v>
      </c>
      <c r="F397" s="18" t="s">
        <v>71</v>
      </c>
      <c r="G397" s="19">
        <v>15</v>
      </c>
      <c r="H397" s="20">
        <v>0</v>
      </c>
      <c r="I397" s="20">
        <f>ROUND(ROUND(H397,2)*ROUND(G397,3),2)</f>
        <v>0</v>
      </c>
      <c r="O397">
        <f>(I405*21)/100</f>
        <v>0</v>
      </c>
      <c r="P397" t="s">
        <v>16</v>
      </c>
    </row>
    <row r="398" spans="1:16" x14ac:dyDescent="0.2">
      <c r="A398" s="21" t="s">
        <v>44</v>
      </c>
      <c r="E398" s="22" t="s">
        <v>41</v>
      </c>
    </row>
    <row r="399" spans="1:16" x14ac:dyDescent="0.2">
      <c r="A399" s="23" t="s">
        <v>45</v>
      </c>
      <c r="E399" s="24" t="s">
        <v>361</v>
      </c>
    </row>
    <row r="400" spans="1:16" ht="114.75" x14ac:dyDescent="0.2">
      <c r="A400" t="s">
        <v>47</v>
      </c>
      <c r="E400" s="22" t="s">
        <v>394</v>
      </c>
    </row>
    <row r="401" spans="1:16" x14ac:dyDescent="0.2">
      <c r="A401" s="11" t="s">
        <v>39</v>
      </c>
      <c r="B401" s="16" t="s">
        <v>395</v>
      </c>
      <c r="C401" s="16" t="s">
        <v>396</v>
      </c>
      <c r="D401" s="11" t="s">
        <v>41</v>
      </c>
      <c r="E401" s="17" t="s">
        <v>397</v>
      </c>
      <c r="F401" s="18" t="s">
        <v>71</v>
      </c>
      <c r="G401" s="19">
        <v>15</v>
      </c>
      <c r="H401" s="20">
        <v>0</v>
      </c>
      <c r="I401" s="20">
        <f>ROUND(ROUND(H401,2)*ROUND(G401,3),2)</f>
        <v>0</v>
      </c>
      <c r="O401">
        <f>(I409*21)/100</f>
        <v>0</v>
      </c>
      <c r="P401" t="s">
        <v>16</v>
      </c>
    </row>
    <row r="402" spans="1:16" x14ac:dyDescent="0.2">
      <c r="A402" s="21" t="s">
        <v>44</v>
      </c>
      <c r="E402" s="22" t="s">
        <v>41</v>
      </c>
    </row>
    <row r="403" spans="1:16" x14ac:dyDescent="0.2">
      <c r="A403" s="23" t="s">
        <v>45</v>
      </c>
      <c r="E403" s="24" t="s">
        <v>361</v>
      </c>
    </row>
    <row r="404" spans="1:16" ht="165.75" x14ac:dyDescent="0.2">
      <c r="A404" t="s">
        <v>47</v>
      </c>
      <c r="E404" s="22" t="s">
        <v>398</v>
      </c>
    </row>
    <row r="405" spans="1:16" x14ac:dyDescent="0.2">
      <c r="A405" s="11" t="s">
        <v>39</v>
      </c>
      <c r="B405" s="16" t="s">
        <v>399</v>
      </c>
      <c r="C405" s="16" t="s">
        <v>400</v>
      </c>
      <c r="D405" s="11" t="s">
        <v>41</v>
      </c>
      <c r="E405" s="17" t="s">
        <v>401</v>
      </c>
      <c r="F405" s="18" t="s">
        <v>71</v>
      </c>
      <c r="G405" s="19">
        <v>11</v>
      </c>
      <c r="H405" s="20">
        <v>0</v>
      </c>
      <c r="I405" s="20">
        <f>ROUND(ROUND(H405,2)*ROUND(G405,3),2)</f>
        <v>0</v>
      </c>
      <c r="O405">
        <f>(I413*21)/100</f>
        <v>0</v>
      </c>
      <c r="P405" t="s">
        <v>16</v>
      </c>
    </row>
    <row r="406" spans="1:16" x14ac:dyDescent="0.2">
      <c r="A406" s="21" t="s">
        <v>44</v>
      </c>
      <c r="E406" s="22" t="s">
        <v>41</v>
      </c>
    </row>
    <row r="407" spans="1:16" x14ac:dyDescent="0.2">
      <c r="A407" s="23" t="s">
        <v>45</v>
      </c>
      <c r="E407" s="24" t="s">
        <v>361</v>
      </c>
    </row>
    <row r="408" spans="1:16" ht="114.75" x14ac:dyDescent="0.2">
      <c r="A408" t="s">
        <v>47</v>
      </c>
      <c r="E408" s="22" t="s">
        <v>402</v>
      </c>
    </row>
    <row r="409" spans="1:16" x14ac:dyDescent="0.2">
      <c r="A409" s="11" t="s">
        <v>39</v>
      </c>
      <c r="B409" s="16" t="s">
        <v>403</v>
      </c>
      <c r="C409" s="16" t="s">
        <v>404</v>
      </c>
      <c r="D409" s="11" t="s">
        <v>41</v>
      </c>
      <c r="E409" s="17" t="s">
        <v>405</v>
      </c>
      <c r="F409" s="18" t="s">
        <v>71</v>
      </c>
      <c r="G409" s="19">
        <v>11</v>
      </c>
      <c r="H409" s="20">
        <v>0</v>
      </c>
      <c r="I409" s="20">
        <f>ROUND(ROUND(H409,2)*ROUND(G409,3),2)</f>
        <v>0</v>
      </c>
      <c r="O409">
        <f>(I417*21)/100</f>
        <v>0</v>
      </c>
      <c r="P409" t="s">
        <v>16</v>
      </c>
    </row>
    <row r="410" spans="1:16" x14ac:dyDescent="0.2">
      <c r="A410" s="21" t="s">
        <v>44</v>
      </c>
      <c r="E410" s="22" t="s">
        <v>41</v>
      </c>
    </row>
    <row r="411" spans="1:16" x14ac:dyDescent="0.2">
      <c r="A411" s="23" t="s">
        <v>45</v>
      </c>
      <c r="E411" s="24" t="s">
        <v>361</v>
      </c>
    </row>
    <row r="412" spans="1:16" ht="102" x14ac:dyDescent="0.2">
      <c r="A412" t="s">
        <v>47</v>
      </c>
      <c r="E412" s="22" t="s">
        <v>406</v>
      </c>
    </row>
    <row r="413" spans="1:16" x14ac:dyDescent="0.2">
      <c r="A413" s="11" t="s">
        <v>39</v>
      </c>
      <c r="B413" s="16" t="s">
        <v>407</v>
      </c>
      <c r="C413" s="16" t="s">
        <v>408</v>
      </c>
      <c r="D413" s="11" t="s">
        <v>41</v>
      </c>
      <c r="E413" s="17" t="s">
        <v>409</v>
      </c>
      <c r="F413" s="18" t="s">
        <v>71</v>
      </c>
      <c r="G413" s="19">
        <v>8</v>
      </c>
      <c r="H413" s="20">
        <v>0</v>
      </c>
      <c r="I413" s="20">
        <f>ROUND(ROUND(H413,2)*ROUND(G413,3),2)</f>
        <v>0</v>
      </c>
      <c r="O413">
        <f>(I421*21)/100</f>
        <v>0</v>
      </c>
      <c r="P413" t="s">
        <v>16</v>
      </c>
    </row>
    <row r="414" spans="1:16" x14ac:dyDescent="0.2">
      <c r="A414" s="21" t="s">
        <v>44</v>
      </c>
      <c r="E414" s="22" t="s">
        <v>41</v>
      </c>
    </row>
    <row r="415" spans="1:16" x14ac:dyDescent="0.2">
      <c r="A415" s="23" t="s">
        <v>45</v>
      </c>
      <c r="E415" s="24" t="s">
        <v>361</v>
      </c>
    </row>
    <row r="416" spans="1:16" ht="114.75" x14ac:dyDescent="0.2">
      <c r="A416" t="s">
        <v>47</v>
      </c>
      <c r="E416" s="22" t="s">
        <v>410</v>
      </c>
    </row>
    <row r="417" spans="1:16" x14ac:dyDescent="0.2">
      <c r="A417" s="11" t="s">
        <v>39</v>
      </c>
      <c r="B417" s="16" t="s">
        <v>411</v>
      </c>
      <c r="C417" s="16" t="s">
        <v>412</v>
      </c>
      <c r="D417" s="11" t="s">
        <v>41</v>
      </c>
      <c r="E417" s="17" t="s">
        <v>413</v>
      </c>
      <c r="F417" s="18" t="s">
        <v>71</v>
      </c>
      <c r="G417" s="19">
        <v>8</v>
      </c>
      <c r="H417" s="20">
        <v>0</v>
      </c>
      <c r="I417" s="20">
        <f>ROUND(ROUND(H417,2)*ROUND(G417,3),2)</f>
        <v>0</v>
      </c>
      <c r="O417">
        <f>(I425*21)/100</f>
        <v>0</v>
      </c>
      <c r="P417" t="s">
        <v>16</v>
      </c>
    </row>
    <row r="418" spans="1:16" x14ac:dyDescent="0.2">
      <c r="A418" s="21" t="s">
        <v>44</v>
      </c>
      <c r="E418" s="22" t="s">
        <v>41</v>
      </c>
    </row>
    <row r="419" spans="1:16" x14ac:dyDescent="0.2">
      <c r="A419" s="23" t="s">
        <v>45</v>
      </c>
      <c r="E419" s="24" t="s">
        <v>361</v>
      </c>
    </row>
    <row r="420" spans="1:16" ht="165.75" x14ac:dyDescent="0.2">
      <c r="A420" t="s">
        <v>47</v>
      </c>
      <c r="E420" s="22" t="s">
        <v>414</v>
      </c>
    </row>
    <row r="421" spans="1:16" ht="25.5" x14ac:dyDescent="0.2">
      <c r="A421" s="11" t="s">
        <v>39</v>
      </c>
      <c r="B421" s="16" t="s">
        <v>415</v>
      </c>
      <c r="C421" s="16" t="s">
        <v>416</v>
      </c>
      <c r="D421" s="11" t="s">
        <v>41</v>
      </c>
      <c r="E421" s="17" t="s">
        <v>417</v>
      </c>
      <c r="F421" s="18" t="s">
        <v>71</v>
      </c>
      <c r="G421" s="19">
        <v>4</v>
      </c>
      <c r="H421" s="20">
        <v>0</v>
      </c>
      <c r="I421" s="20">
        <f>ROUND(ROUND(H421,2)*ROUND(G421,3),2)</f>
        <v>0</v>
      </c>
      <c r="O421">
        <f>(I429*21)/100</f>
        <v>0</v>
      </c>
      <c r="P421" t="s">
        <v>16</v>
      </c>
    </row>
    <row r="422" spans="1:16" x14ac:dyDescent="0.2">
      <c r="A422" s="21" t="s">
        <v>44</v>
      </c>
      <c r="E422" s="22" t="s">
        <v>41</v>
      </c>
    </row>
    <row r="423" spans="1:16" x14ac:dyDescent="0.2">
      <c r="A423" s="23" t="s">
        <v>45</v>
      </c>
      <c r="E423" s="24" t="s">
        <v>361</v>
      </c>
    </row>
    <row r="424" spans="1:16" ht="114.75" x14ac:dyDescent="0.2">
      <c r="A424" t="s">
        <v>47</v>
      </c>
      <c r="E424" s="22" t="s">
        <v>418</v>
      </c>
    </row>
    <row r="425" spans="1:16" ht="25.5" x14ac:dyDescent="0.2">
      <c r="A425" s="11" t="s">
        <v>39</v>
      </c>
      <c r="B425" s="16" t="s">
        <v>419</v>
      </c>
      <c r="C425" s="16" t="s">
        <v>420</v>
      </c>
      <c r="D425" s="11" t="s">
        <v>41</v>
      </c>
      <c r="E425" s="17" t="s">
        <v>421</v>
      </c>
      <c r="F425" s="18" t="s">
        <v>71</v>
      </c>
      <c r="G425" s="19">
        <v>4</v>
      </c>
      <c r="H425" s="20">
        <v>0</v>
      </c>
      <c r="I425" s="20">
        <f>ROUND(ROUND(H425,2)*ROUND(G425,3),2)</f>
        <v>0</v>
      </c>
      <c r="O425">
        <f>(I433*21)/100</f>
        <v>0</v>
      </c>
      <c r="P425" t="s">
        <v>16</v>
      </c>
    </row>
    <row r="426" spans="1:16" x14ac:dyDescent="0.2">
      <c r="A426" s="21" t="s">
        <v>44</v>
      </c>
      <c r="E426" s="22" t="s">
        <v>41</v>
      </c>
    </row>
    <row r="427" spans="1:16" x14ac:dyDescent="0.2">
      <c r="A427" s="23" t="s">
        <v>45</v>
      </c>
      <c r="E427" s="24" t="s">
        <v>361</v>
      </c>
    </row>
    <row r="428" spans="1:16" ht="165.75" x14ac:dyDescent="0.2">
      <c r="A428" t="s">
        <v>47</v>
      </c>
      <c r="E428" s="22" t="s">
        <v>422</v>
      </c>
    </row>
    <row r="429" spans="1:16" x14ac:dyDescent="0.2">
      <c r="A429" s="11" t="s">
        <v>39</v>
      </c>
      <c r="B429" s="16" t="s">
        <v>423</v>
      </c>
      <c r="C429" s="16" t="s">
        <v>424</v>
      </c>
      <c r="D429" s="11" t="s">
        <v>41</v>
      </c>
      <c r="E429" s="17" t="s">
        <v>425</v>
      </c>
      <c r="F429" s="18" t="s">
        <v>71</v>
      </c>
      <c r="G429" s="19">
        <v>30</v>
      </c>
      <c r="H429" s="20">
        <v>0</v>
      </c>
      <c r="I429" s="20">
        <f>ROUND(ROUND(H429,2)*ROUND(G429,3),2)</f>
        <v>0</v>
      </c>
      <c r="O429">
        <f>(I437*21)/100</f>
        <v>0</v>
      </c>
      <c r="P429" t="s">
        <v>16</v>
      </c>
    </row>
    <row r="430" spans="1:16" x14ac:dyDescent="0.2">
      <c r="A430" s="21" t="s">
        <v>44</v>
      </c>
      <c r="E430" s="22" t="s">
        <v>41</v>
      </c>
    </row>
    <row r="431" spans="1:16" x14ac:dyDescent="0.2">
      <c r="A431" s="23" t="s">
        <v>45</v>
      </c>
      <c r="E431" s="24" t="s">
        <v>361</v>
      </c>
    </row>
    <row r="432" spans="1:16" ht="114.75" x14ac:dyDescent="0.2">
      <c r="A432" t="s">
        <v>47</v>
      </c>
      <c r="E432" s="22" t="s">
        <v>426</v>
      </c>
    </row>
    <row r="433" spans="1:16" x14ac:dyDescent="0.2">
      <c r="A433" s="11" t="s">
        <v>39</v>
      </c>
      <c r="B433" s="16" t="s">
        <v>427</v>
      </c>
      <c r="C433" s="16" t="s">
        <v>428</v>
      </c>
      <c r="D433" s="11" t="s">
        <v>41</v>
      </c>
      <c r="E433" s="17" t="s">
        <v>429</v>
      </c>
      <c r="F433" s="18" t="s">
        <v>71</v>
      </c>
      <c r="G433" s="19">
        <v>30</v>
      </c>
      <c r="H433" s="20">
        <v>0</v>
      </c>
      <c r="I433" s="20">
        <f>ROUND(ROUND(H433,2)*ROUND(G433,3),2)</f>
        <v>0</v>
      </c>
      <c r="O433">
        <f>(I441*21)/100</f>
        <v>0</v>
      </c>
      <c r="P433" t="s">
        <v>16</v>
      </c>
    </row>
    <row r="434" spans="1:16" x14ac:dyDescent="0.2">
      <c r="A434" s="21" t="s">
        <v>44</v>
      </c>
      <c r="E434" s="22" t="s">
        <v>41</v>
      </c>
    </row>
    <row r="435" spans="1:16" x14ac:dyDescent="0.2">
      <c r="A435" s="23" t="s">
        <v>45</v>
      </c>
      <c r="E435" s="24" t="s">
        <v>361</v>
      </c>
    </row>
    <row r="436" spans="1:16" ht="114.75" x14ac:dyDescent="0.2">
      <c r="A436" t="s">
        <v>47</v>
      </c>
      <c r="E436" s="22" t="s">
        <v>430</v>
      </c>
    </row>
    <row r="437" spans="1:16" ht="25.5" x14ac:dyDescent="0.2">
      <c r="A437" s="11" t="s">
        <v>39</v>
      </c>
      <c r="B437" s="16" t="s">
        <v>431</v>
      </c>
      <c r="C437" s="16" t="s">
        <v>432</v>
      </c>
      <c r="D437" s="11" t="s">
        <v>41</v>
      </c>
      <c r="E437" s="17" t="s">
        <v>433</v>
      </c>
      <c r="F437" s="18" t="s">
        <v>71</v>
      </c>
      <c r="G437" s="19">
        <v>19</v>
      </c>
      <c r="H437" s="20">
        <v>0</v>
      </c>
      <c r="I437" s="20">
        <f>ROUND(ROUND(H437,2)*ROUND(G437,3),2)</f>
        <v>0</v>
      </c>
      <c r="O437">
        <f>(I445*21)/100</f>
        <v>0</v>
      </c>
      <c r="P437" t="s">
        <v>16</v>
      </c>
    </row>
    <row r="438" spans="1:16" x14ac:dyDescent="0.2">
      <c r="A438" s="21" t="s">
        <v>44</v>
      </c>
      <c r="E438" s="22" t="s">
        <v>41</v>
      </c>
    </row>
    <row r="439" spans="1:16" x14ac:dyDescent="0.2">
      <c r="A439" s="23" t="s">
        <v>45</v>
      </c>
      <c r="E439" s="24" t="s">
        <v>361</v>
      </c>
    </row>
    <row r="440" spans="1:16" ht="114.75" x14ac:dyDescent="0.2">
      <c r="A440" t="s">
        <v>47</v>
      </c>
      <c r="E440" s="22" t="s">
        <v>434</v>
      </c>
    </row>
    <row r="441" spans="1:16" ht="25.5" x14ac:dyDescent="0.2">
      <c r="A441" s="11" t="s">
        <v>39</v>
      </c>
      <c r="B441" s="16" t="s">
        <v>435</v>
      </c>
      <c r="C441" s="16" t="s">
        <v>436</v>
      </c>
      <c r="D441" s="11" t="s">
        <v>41</v>
      </c>
      <c r="E441" s="17" t="s">
        <v>437</v>
      </c>
      <c r="F441" s="18" t="s">
        <v>71</v>
      </c>
      <c r="G441" s="19">
        <v>19</v>
      </c>
      <c r="H441" s="20">
        <v>0</v>
      </c>
      <c r="I441" s="20">
        <f>ROUND(ROUND(H441,2)*ROUND(G441,3),2)</f>
        <v>0</v>
      </c>
      <c r="O441">
        <f>(I449*21)/100</f>
        <v>0</v>
      </c>
      <c r="P441" t="s">
        <v>16</v>
      </c>
    </row>
    <row r="442" spans="1:16" x14ac:dyDescent="0.2">
      <c r="A442" s="21" t="s">
        <v>44</v>
      </c>
      <c r="E442" s="22" t="s">
        <v>41</v>
      </c>
    </row>
    <row r="443" spans="1:16" x14ac:dyDescent="0.2">
      <c r="A443" s="23" t="s">
        <v>45</v>
      </c>
      <c r="E443" s="24" t="s">
        <v>361</v>
      </c>
    </row>
    <row r="444" spans="1:16" ht="127.5" x14ac:dyDescent="0.2">
      <c r="A444" t="s">
        <v>47</v>
      </c>
      <c r="E444" s="22" t="s">
        <v>438</v>
      </c>
    </row>
    <row r="445" spans="1:16" ht="38.25" x14ac:dyDescent="0.2">
      <c r="A445" s="11" t="s">
        <v>39</v>
      </c>
      <c r="B445" s="16" t="s">
        <v>37</v>
      </c>
      <c r="C445" s="16" t="s">
        <v>439</v>
      </c>
      <c r="D445" s="11" t="s">
        <v>41</v>
      </c>
      <c r="E445" s="17" t="s">
        <v>440</v>
      </c>
      <c r="F445" s="18" t="s">
        <v>71</v>
      </c>
      <c r="G445" s="19">
        <v>1</v>
      </c>
      <c r="H445" s="20">
        <v>0</v>
      </c>
      <c r="I445" s="20">
        <f>ROUND(ROUND(H445,2)*ROUND(G445,3),2)</f>
        <v>0</v>
      </c>
      <c r="O445">
        <f>(I453*21)/100</f>
        <v>0</v>
      </c>
      <c r="P445" t="s">
        <v>16</v>
      </c>
    </row>
    <row r="446" spans="1:16" x14ac:dyDescent="0.2">
      <c r="A446" s="21" t="s">
        <v>44</v>
      </c>
      <c r="E446" s="22" t="s">
        <v>41</v>
      </c>
    </row>
    <row r="447" spans="1:16" x14ac:dyDescent="0.2">
      <c r="A447" s="23" t="s">
        <v>45</v>
      </c>
      <c r="E447" s="24" t="s">
        <v>361</v>
      </c>
    </row>
    <row r="448" spans="1:16" ht="140.25" x14ac:dyDescent="0.2">
      <c r="A448" t="s">
        <v>47</v>
      </c>
      <c r="E448" s="22" t="s">
        <v>441</v>
      </c>
    </row>
    <row r="449" spans="1:16" ht="25.5" x14ac:dyDescent="0.2">
      <c r="A449" s="11" t="s">
        <v>39</v>
      </c>
      <c r="B449" s="16" t="s">
        <v>442</v>
      </c>
      <c r="C449" s="16" t="s">
        <v>443</v>
      </c>
      <c r="D449" s="11" t="s">
        <v>41</v>
      </c>
      <c r="E449" s="17" t="s">
        <v>444</v>
      </c>
      <c r="F449" s="18" t="s">
        <v>71</v>
      </c>
      <c r="G449" s="19">
        <v>1</v>
      </c>
      <c r="H449" s="20">
        <v>0</v>
      </c>
      <c r="I449" s="20">
        <f>ROUND(ROUND(H449,2)*ROUND(G449,3),2)</f>
        <v>0</v>
      </c>
      <c r="O449">
        <f>(I457*21)/100</f>
        <v>0</v>
      </c>
      <c r="P449" t="s">
        <v>16</v>
      </c>
    </row>
    <row r="450" spans="1:16" x14ac:dyDescent="0.2">
      <c r="A450" s="21" t="s">
        <v>44</v>
      </c>
      <c r="E450" s="22" t="s">
        <v>41</v>
      </c>
    </row>
    <row r="451" spans="1:16" x14ac:dyDescent="0.2">
      <c r="A451" s="23" t="s">
        <v>45</v>
      </c>
      <c r="E451" s="24" t="s">
        <v>361</v>
      </c>
    </row>
    <row r="452" spans="1:16" ht="153" x14ac:dyDescent="0.2">
      <c r="A452" t="s">
        <v>47</v>
      </c>
      <c r="E452" s="22" t="s">
        <v>445</v>
      </c>
    </row>
    <row r="453" spans="1:16" x14ac:dyDescent="0.2">
      <c r="A453" s="11" t="s">
        <v>39</v>
      </c>
      <c r="B453" s="16" t="s">
        <v>446</v>
      </c>
      <c r="C453" s="16" t="s">
        <v>447</v>
      </c>
      <c r="D453" s="11" t="s">
        <v>41</v>
      </c>
      <c r="E453" s="17" t="s">
        <v>448</v>
      </c>
      <c r="F453" s="18" t="s">
        <v>71</v>
      </c>
      <c r="G453" s="19">
        <v>45</v>
      </c>
      <c r="H453" s="20">
        <v>0</v>
      </c>
      <c r="I453" s="20">
        <f>ROUND(ROUND(H453,2)*ROUND(G453,3),2)</f>
        <v>0</v>
      </c>
      <c r="O453">
        <f>(I461*21)/100</f>
        <v>0</v>
      </c>
      <c r="P453" t="s">
        <v>16</v>
      </c>
    </row>
    <row r="454" spans="1:16" x14ac:dyDescent="0.2">
      <c r="A454" s="21" t="s">
        <v>44</v>
      </c>
      <c r="E454" s="22" t="s">
        <v>41</v>
      </c>
    </row>
    <row r="455" spans="1:16" x14ac:dyDescent="0.2">
      <c r="A455" s="23" t="s">
        <v>45</v>
      </c>
      <c r="E455" s="24" t="s">
        <v>361</v>
      </c>
    </row>
    <row r="456" spans="1:16" ht="63.75" x14ac:dyDescent="0.2">
      <c r="A456" t="s">
        <v>47</v>
      </c>
      <c r="E456" s="22" t="s">
        <v>449</v>
      </c>
    </row>
    <row r="457" spans="1:16" x14ac:dyDescent="0.2">
      <c r="A457" s="11" t="s">
        <v>39</v>
      </c>
      <c r="B457" s="16" t="s">
        <v>450</v>
      </c>
      <c r="C457" s="16" t="s">
        <v>451</v>
      </c>
      <c r="D457" s="11" t="s">
        <v>41</v>
      </c>
      <c r="E457" s="17" t="s">
        <v>452</v>
      </c>
      <c r="F457" s="18" t="s">
        <v>71</v>
      </c>
      <c r="G457" s="19">
        <v>45</v>
      </c>
      <c r="H457" s="20">
        <v>0</v>
      </c>
      <c r="I457" s="20">
        <f>ROUND(ROUND(H457,2)*ROUND(G457,3),2)</f>
        <v>0</v>
      </c>
      <c r="O457">
        <f>(I465*21)/100</f>
        <v>0</v>
      </c>
      <c r="P457" t="s">
        <v>16</v>
      </c>
    </row>
    <row r="458" spans="1:16" x14ac:dyDescent="0.2">
      <c r="A458" s="21" t="s">
        <v>44</v>
      </c>
      <c r="E458" s="22" t="s">
        <v>41</v>
      </c>
    </row>
    <row r="459" spans="1:16" x14ac:dyDescent="0.2">
      <c r="A459" s="23" t="s">
        <v>45</v>
      </c>
      <c r="E459" s="24" t="s">
        <v>361</v>
      </c>
    </row>
    <row r="460" spans="1:16" ht="127.5" x14ac:dyDescent="0.2">
      <c r="A460" t="s">
        <v>47</v>
      </c>
      <c r="E460" s="22" t="s">
        <v>453</v>
      </c>
    </row>
    <row r="461" spans="1:16" x14ac:dyDescent="0.2">
      <c r="A461" s="11" t="s">
        <v>39</v>
      </c>
      <c r="B461" s="16" t="s">
        <v>454</v>
      </c>
      <c r="C461" s="16" t="s">
        <v>455</v>
      </c>
      <c r="D461" s="11" t="s">
        <v>41</v>
      </c>
      <c r="E461" s="17" t="s">
        <v>456</v>
      </c>
      <c r="F461" s="18" t="s">
        <v>71</v>
      </c>
      <c r="G461" s="19">
        <v>2</v>
      </c>
      <c r="H461" s="20">
        <v>0</v>
      </c>
      <c r="I461" s="20">
        <f>ROUND(ROUND(H461,2)*ROUND(G461,3),2)</f>
        <v>0</v>
      </c>
      <c r="O461">
        <f>(I469*21)/100</f>
        <v>0</v>
      </c>
      <c r="P461" t="s">
        <v>16</v>
      </c>
    </row>
    <row r="462" spans="1:16" x14ac:dyDescent="0.2">
      <c r="A462" s="21" t="s">
        <v>44</v>
      </c>
      <c r="E462" s="22" t="s">
        <v>41</v>
      </c>
    </row>
    <row r="463" spans="1:16" x14ac:dyDescent="0.2">
      <c r="A463" s="23" t="s">
        <v>45</v>
      </c>
      <c r="E463" s="24" t="s">
        <v>457</v>
      </c>
    </row>
    <row r="464" spans="1:16" ht="114.75" x14ac:dyDescent="0.2">
      <c r="A464" t="s">
        <v>47</v>
      </c>
      <c r="E464" s="22" t="s">
        <v>458</v>
      </c>
    </row>
    <row r="465" spans="1:16" x14ac:dyDescent="0.2">
      <c r="A465" s="11" t="s">
        <v>39</v>
      </c>
      <c r="B465" s="16" t="s">
        <v>459</v>
      </c>
      <c r="C465" s="16" t="s">
        <v>460</v>
      </c>
      <c r="D465" s="11" t="s">
        <v>41</v>
      </c>
      <c r="E465" s="17" t="s">
        <v>461</v>
      </c>
      <c r="F465" s="18" t="s">
        <v>71</v>
      </c>
      <c r="G465" s="19">
        <v>2</v>
      </c>
      <c r="H465" s="20">
        <v>0</v>
      </c>
      <c r="I465" s="20">
        <f>ROUND(ROUND(H465,2)*ROUND(G465,3),2)</f>
        <v>0</v>
      </c>
      <c r="O465">
        <f>(I473*21)/100</f>
        <v>0</v>
      </c>
      <c r="P465" t="s">
        <v>16</v>
      </c>
    </row>
    <row r="466" spans="1:16" x14ac:dyDescent="0.2">
      <c r="A466" s="21" t="s">
        <v>44</v>
      </c>
      <c r="E466" s="22" t="s">
        <v>41</v>
      </c>
    </row>
    <row r="467" spans="1:16" x14ac:dyDescent="0.2">
      <c r="A467" s="23" t="s">
        <v>45</v>
      </c>
      <c r="E467" s="24" t="s">
        <v>457</v>
      </c>
    </row>
    <row r="468" spans="1:16" ht="102" x14ac:dyDescent="0.2">
      <c r="A468" t="s">
        <v>47</v>
      </c>
      <c r="E468" s="22" t="s">
        <v>462</v>
      </c>
    </row>
    <row r="469" spans="1:16" ht="25.5" x14ac:dyDescent="0.2">
      <c r="A469" s="11" t="s">
        <v>39</v>
      </c>
      <c r="B469" s="16" t="s">
        <v>463</v>
      </c>
      <c r="C469" s="16" t="s">
        <v>464</v>
      </c>
      <c r="D469" s="11" t="s">
        <v>41</v>
      </c>
      <c r="E469" s="17" t="s">
        <v>465</v>
      </c>
      <c r="F469" s="18" t="s">
        <v>71</v>
      </c>
      <c r="G469" s="19">
        <v>1</v>
      </c>
      <c r="H469" s="20">
        <v>0</v>
      </c>
      <c r="I469" s="20">
        <f>ROUND(ROUND(H469,2)*ROUND(G469,3),2)</f>
        <v>0</v>
      </c>
      <c r="O469">
        <f>(I477*21)/100</f>
        <v>0</v>
      </c>
      <c r="P469" t="s">
        <v>16</v>
      </c>
    </row>
    <row r="470" spans="1:16" x14ac:dyDescent="0.2">
      <c r="A470" s="21" t="s">
        <v>44</v>
      </c>
      <c r="E470" s="22" t="s">
        <v>41</v>
      </c>
    </row>
    <row r="471" spans="1:16" x14ac:dyDescent="0.2">
      <c r="A471" s="23" t="s">
        <v>45</v>
      </c>
      <c r="E471" s="24" t="s">
        <v>303</v>
      </c>
    </row>
    <row r="472" spans="1:16" ht="114.75" x14ac:dyDescent="0.2">
      <c r="A472" t="s">
        <v>47</v>
      </c>
      <c r="E472" s="22" t="s">
        <v>466</v>
      </c>
    </row>
    <row r="473" spans="1:16" ht="25.5" x14ac:dyDescent="0.2">
      <c r="A473" s="11" t="s">
        <v>39</v>
      </c>
      <c r="B473" s="16" t="s">
        <v>467</v>
      </c>
      <c r="C473" s="16" t="s">
        <v>468</v>
      </c>
      <c r="D473" s="11" t="s">
        <v>41</v>
      </c>
      <c r="E473" s="17" t="s">
        <v>469</v>
      </c>
      <c r="F473" s="18" t="s">
        <v>71</v>
      </c>
      <c r="G473" s="19">
        <v>1</v>
      </c>
      <c r="H473" s="20">
        <v>0</v>
      </c>
      <c r="I473" s="20">
        <f>ROUND(ROUND(H473,2)*ROUND(G473,3),2)</f>
        <v>0</v>
      </c>
      <c r="O473">
        <f>(I481*21)/100</f>
        <v>0</v>
      </c>
      <c r="P473" t="s">
        <v>16</v>
      </c>
    </row>
    <row r="474" spans="1:16" x14ac:dyDescent="0.2">
      <c r="A474" s="21" t="s">
        <v>44</v>
      </c>
      <c r="E474" s="22" t="s">
        <v>41</v>
      </c>
    </row>
    <row r="475" spans="1:16" x14ac:dyDescent="0.2">
      <c r="A475" s="23" t="s">
        <v>45</v>
      </c>
      <c r="E475" s="24" t="s">
        <v>303</v>
      </c>
    </row>
    <row r="476" spans="1:16" ht="140.25" x14ac:dyDescent="0.2">
      <c r="A476" t="s">
        <v>47</v>
      </c>
      <c r="E476" s="22" t="s">
        <v>470</v>
      </c>
    </row>
    <row r="477" spans="1:16" x14ac:dyDescent="0.2">
      <c r="A477" s="11" t="s">
        <v>39</v>
      </c>
      <c r="B477" s="16" t="s">
        <v>471</v>
      </c>
      <c r="C477" s="16" t="s">
        <v>472</v>
      </c>
      <c r="D477" s="11" t="s">
        <v>41</v>
      </c>
      <c r="E477" s="17" t="s">
        <v>473</v>
      </c>
      <c r="F477" s="18" t="s">
        <v>71</v>
      </c>
      <c r="G477" s="19">
        <v>1</v>
      </c>
      <c r="H477" s="20">
        <v>0</v>
      </c>
      <c r="I477" s="20">
        <f>ROUND(ROUND(H477,2)*ROUND(G477,3),2)</f>
        <v>0</v>
      </c>
      <c r="O477">
        <f>(I485*21)/100</f>
        <v>0</v>
      </c>
      <c r="P477" t="s">
        <v>16</v>
      </c>
    </row>
    <row r="478" spans="1:16" x14ac:dyDescent="0.2">
      <c r="A478" s="21" t="s">
        <v>44</v>
      </c>
      <c r="E478" s="22" t="s">
        <v>41</v>
      </c>
    </row>
    <row r="479" spans="1:16" x14ac:dyDescent="0.2">
      <c r="A479" s="23" t="s">
        <v>45</v>
      </c>
      <c r="E479" s="24" t="s">
        <v>303</v>
      </c>
    </row>
    <row r="480" spans="1:16" ht="114.75" x14ac:dyDescent="0.2">
      <c r="A480" t="s">
        <v>47</v>
      </c>
      <c r="E480" s="22" t="s">
        <v>474</v>
      </c>
    </row>
    <row r="481" spans="1:16" x14ac:dyDescent="0.2">
      <c r="A481" s="11" t="s">
        <v>39</v>
      </c>
      <c r="B481" s="16" t="s">
        <v>475</v>
      </c>
      <c r="C481" s="16" t="s">
        <v>476</v>
      </c>
      <c r="D481" s="11" t="s">
        <v>41</v>
      </c>
      <c r="E481" s="17" t="s">
        <v>477</v>
      </c>
      <c r="F481" s="18" t="s">
        <v>71</v>
      </c>
      <c r="G481" s="19">
        <v>1</v>
      </c>
      <c r="H481" s="20">
        <v>0</v>
      </c>
      <c r="I481" s="20">
        <f>ROUND(ROUND(H481,2)*ROUND(G481,3),2)</f>
        <v>0</v>
      </c>
      <c r="O481">
        <f>(I489*21)/100</f>
        <v>0</v>
      </c>
      <c r="P481" t="s">
        <v>16</v>
      </c>
    </row>
    <row r="482" spans="1:16" x14ac:dyDescent="0.2">
      <c r="A482" s="21" t="s">
        <v>44</v>
      </c>
      <c r="E482" s="22" t="s">
        <v>41</v>
      </c>
    </row>
    <row r="483" spans="1:16" x14ac:dyDescent="0.2">
      <c r="A483" s="23" t="s">
        <v>45</v>
      </c>
      <c r="E483" s="24" t="s">
        <v>303</v>
      </c>
    </row>
    <row r="484" spans="1:16" ht="114.75" x14ac:dyDescent="0.2">
      <c r="A484" t="s">
        <v>47</v>
      </c>
      <c r="E484" s="22" t="s">
        <v>478</v>
      </c>
    </row>
    <row r="485" spans="1:16" x14ac:dyDescent="0.2">
      <c r="A485" s="11" t="s">
        <v>39</v>
      </c>
      <c r="B485" s="16" t="s">
        <v>479</v>
      </c>
      <c r="C485" s="16" t="s">
        <v>480</v>
      </c>
      <c r="D485" s="11" t="s">
        <v>41</v>
      </c>
      <c r="E485" s="17" t="s">
        <v>481</v>
      </c>
      <c r="F485" s="18" t="s">
        <v>71</v>
      </c>
      <c r="G485" s="19">
        <v>7</v>
      </c>
      <c r="H485" s="20">
        <v>0</v>
      </c>
      <c r="I485" s="20">
        <f>ROUND(ROUND(H485,2)*ROUND(G485,3),2)</f>
        <v>0</v>
      </c>
      <c r="O485">
        <f>(I501*21)/100</f>
        <v>0</v>
      </c>
      <c r="P485" t="s">
        <v>16</v>
      </c>
    </row>
    <row r="486" spans="1:16" x14ac:dyDescent="0.2">
      <c r="A486" s="21" t="s">
        <v>44</v>
      </c>
      <c r="E486" s="22" t="s">
        <v>41</v>
      </c>
    </row>
    <row r="487" spans="1:16" x14ac:dyDescent="0.2">
      <c r="A487" s="23" t="s">
        <v>45</v>
      </c>
      <c r="E487" s="24" t="s">
        <v>46</v>
      </c>
    </row>
    <row r="488" spans="1:16" ht="114.75" x14ac:dyDescent="0.2">
      <c r="A488" t="s">
        <v>47</v>
      </c>
      <c r="E488" s="22" t="s">
        <v>482</v>
      </c>
    </row>
    <row r="489" spans="1:16" x14ac:dyDescent="0.2">
      <c r="A489" s="11" t="s">
        <v>39</v>
      </c>
      <c r="B489" s="16" t="s">
        <v>483</v>
      </c>
      <c r="C489" s="16" t="s">
        <v>484</v>
      </c>
      <c r="D489" s="11" t="s">
        <v>41</v>
      </c>
      <c r="E489" s="17" t="s">
        <v>485</v>
      </c>
      <c r="F489" s="18" t="s">
        <v>71</v>
      </c>
      <c r="G489" s="19">
        <v>7</v>
      </c>
      <c r="H489" s="20">
        <v>0</v>
      </c>
      <c r="I489" s="20">
        <f>ROUND(ROUND(H489,2)*ROUND(G489,3),2)</f>
        <v>0</v>
      </c>
      <c r="O489">
        <f>(I505*21)/100</f>
        <v>0</v>
      </c>
      <c r="P489" t="s">
        <v>16</v>
      </c>
    </row>
    <row r="490" spans="1:16" x14ac:dyDescent="0.2">
      <c r="A490" s="21" t="s">
        <v>44</v>
      </c>
      <c r="E490" s="22" t="s">
        <v>41</v>
      </c>
    </row>
    <row r="491" spans="1:16" x14ac:dyDescent="0.2">
      <c r="A491" s="23" t="s">
        <v>45</v>
      </c>
      <c r="E491" s="24" t="s">
        <v>46</v>
      </c>
    </row>
    <row r="492" spans="1:16" ht="127.5" x14ac:dyDescent="0.2">
      <c r="A492" t="s">
        <v>47</v>
      </c>
      <c r="E492" s="22" t="s">
        <v>486</v>
      </c>
    </row>
    <row r="493" spans="1:16" s="53" customFormat="1" ht="24" x14ac:dyDescent="0.2">
      <c r="A493" s="51" t="s">
        <v>39</v>
      </c>
      <c r="B493" s="50">
        <v>139</v>
      </c>
      <c r="C493" s="50" t="s">
        <v>596</v>
      </c>
      <c r="D493" s="56" t="s">
        <v>41</v>
      </c>
      <c r="E493" s="63" t="s">
        <v>598</v>
      </c>
      <c r="F493" s="57" t="s">
        <v>71</v>
      </c>
      <c r="G493" s="48">
        <v>1</v>
      </c>
      <c r="H493" s="49">
        <v>0</v>
      </c>
      <c r="I493" s="49">
        <f>ROUND(ROUND(H493,2)*ROUND(G493,3),2)</f>
        <v>0</v>
      </c>
      <c r="O493" s="53">
        <f>(I509*21)/100</f>
        <v>0</v>
      </c>
      <c r="P493" s="53" t="s">
        <v>16</v>
      </c>
    </row>
    <row r="494" spans="1:16" s="53" customFormat="1" x14ac:dyDescent="0.2">
      <c r="A494" s="61" t="s">
        <v>44</v>
      </c>
      <c r="E494" s="54" t="s">
        <v>41</v>
      </c>
    </row>
    <row r="495" spans="1:16" s="53" customFormat="1" x14ac:dyDescent="0.2">
      <c r="A495" s="62" t="s">
        <v>45</v>
      </c>
      <c r="E495" s="46" t="s">
        <v>46</v>
      </c>
    </row>
    <row r="496" spans="1:16" s="53" customFormat="1" ht="120" x14ac:dyDescent="0.2">
      <c r="A496" s="53" t="s">
        <v>47</v>
      </c>
      <c r="E496" s="60" t="s">
        <v>600</v>
      </c>
    </row>
    <row r="497" spans="1:16" s="53" customFormat="1" x14ac:dyDescent="0.2">
      <c r="A497" s="51" t="s">
        <v>39</v>
      </c>
      <c r="B497" s="50">
        <v>140</v>
      </c>
      <c r="C497" s="50" t="s">
        <v>597</v>
      </c>
      <c r="D497" s="56" t="s">
        <v>41</v>
      </c>
      <c r="E497" s="63" t="s">
        <v>599</v>
      </c>
      <c r="F497" s="57" t="s">
        <v>71</v>
      </c>
      <c r="G497" s="48">
        <v>1</v>
      </c>
      <c r="H497" s="49">
        <v>0</v>
      </c>
      <c r="I497" s="49">
        <f>ROUND(ROUND(H497,2)*ROUND(G497,3),2)</f>
        <v>0</v>
      </c>
      <c r="O497" s="53">
        <f>(I513*21)/100</f>
        <v>0</v>
      </c>
      <c r="P497" s="53" t="s">
        <v>16</v>
      </c>
    </row>
    <row r="498" spans="1:16" s="53" customFormat="1" x14ac:dyDescent="0.2">
      <c r="A498" s="61" t="s">
        <v>44</v>
      </c>
      <c r="E498" s="54" t="s">
        <v>41</v>
      </c>
    </row>
    <row r="499" spans="1:16" s="53" customFormat="1" x14ac:dyDescent="0.2">
      <c r="A499" s="62" t="s">
        <v>45</v>
      </c>
      <c r="E499" s="46" t="s">
        <v>46</v>
      </c>
    </row>
    <row r="500" spans="1:16" s="53" customFormat="1" ht="168" x14ac:dyDescent="0.2">
      <c r="A500" s="53" t="s">
        <v>47</v>
      </c>
      <c r="E500" s="60" t="s">
        <v>601</v>
      </c>
    </row>
    <row r="501" spans="1:16" x14ac:dyDescent="0.2">
      <c r="A501" s="11" t="s">
        <v>39</v>
      </c>
      <c r="B501" s="16" t="s">
        <v>487</v>
      </c>
      <c r="C501" s="16" t="s">
        <v>488</v>
      </c>
      <c r="D501" s="11" t="s">
        <v>41</v>
      </c>
      <c r="E501" s="17" t="s">
        <v>489</v>
      </c>
      <c r="F501" s="18" t="s">
        <v>71</v>
      </c>
      <c r="G501" s="19">
        <v>4</v>
      </c>
      <c r="H501" s="20">
        <v>0</v>
      </c>
      <c r="I501" s="20">
        <f>ROUND(ROUND(H501,2)*ROUND(G501,3),2)</f>
        <v>0</v>
      </c>
      <c r="O501">
        <f>(I509*21)/100</f>
        <v>0</v>
      </c>
      <c r="P501" t="s">
        <v>16</v>
      </c>
    </row>
    <row r="502" spans="1:16" x14ac:dyDescent="0.2">
      <c r="A502" s="21" t="s">
        <v>44</v>
      </c>
      <c r="E502" s="22" t="s">
        <v>41</v>
      </c>
    </row>
    <row r="503" spans="1:16" x14ac:dyDescent="0.2">
      <c r="A503" s="23" t="s">
        <v>45</v>
      </c>
      <c r="E503" s="24" t="s">
        <v>361</v>
      </c>
    </row>
    <row r="504" spans="1:16" ht="114.75" x14ac:dyDescent="0.2">
      <c r="A504" t="s">
        <v>47</v>
      </c>
      <c r="E504" s="22" t="s">
        <v>490</v>
      </c>
    </row>
    <row r="505" spans="1:16" x14ac:dyDescent="0.2">
      <c r="A505" s="11" t="s">
        <v>39</v>
      </c>
      <c r="B505" s="16" t="s">
        <v>491</v>
      </c>
      <c r="C505" s="16" t="s">
        <v>492</v>
      </c>
      <c r="D505" s="11" t="s">
        <v>41</v>
      </c>
      <c r="E505" s="17" t="s">
        <v>493</v>
      </c>
      <c r="F505" s="18" t="s">
        <v>71</v>
      </c>
      <c r="G505" s="19">
        <v>4</v>
      </c>
      <c r="H505" s="20">
        <v>0</v>
      </c>
      <c r="I505" s="20">
        <f>ROUND(ROUND(H505,2)*ROUND(G505,3),2)</f>
        <v>0</v>
      </c>
      <c r="O505">
        <f>(I513*21)/100</f>
        <v>0</v>
      </c>
      <c r="P505" t="s">
        <v>16</v>
      </c>
    </row>
    <row r="506" spans="1:16" x14ac:dyDescent="0.2">
      <c r="A506" s="21" t="s">
        <v>44</v>
      </c>
      <c r="E506" s="22" t="s">
        <v>41</v>
      </c>
    </row>
    <row r="507" spans="1:16" x14ac:dyDescent="0.2">
      <c r="A507" s="23" t="s">
        <v>45</v>
      </c>
      <c r="E507" s="24" t="s">
        <v>361</v>
      </c>
    </row>
    <row r="508" spans="1:16" ht="140.25" x14ac:dyDescent="0.2">
      <c r="A508" t="s">
        <v>47</v>
      </c>
      <c r="E508" s="22" t="s">
        <v>494</v>
      </c>
    </row>
    <row r="509" spans="1:16" x14ac:dyDescent="0.2">
      <c r="A509" s="11" t="s">
        <v>39</v>
      </c>
      <c r="B509" s="16" t="s">
        <v>495</v>
      </c>
      <c r="C509" s="16" t="s">
        <v>496</v>
      </c>
      <c r="D509" s="11" t="s">
        <v>41</v>
      </c>
      <c r="E509" s="17" t="s">
        <v>497</v>
      </c>
      <c r="F509" s="18" t="s">
        <v>71</v>
      </c>
      <c r="G509" s="19">
        <v>2</v>
      </c>
      <c r="H509" s="20">
        <v>0</v>
      </c>
      <c r="I509" s="20">
        <f>ROUND(ROUND(H509,2)*ROUND(G509,3),2)</f>
        <v>0</v>
      </c>
      <c r="O509">
        <f>(I517*21)/100</f>
        <v>0</v>
      </c>
      <c r="P509" t="s">
        <v>16</v>
      </c>
    </row>
    <row r="510" spans="1:16" x14ac:dyDescent="0.2">
      <c r="A510" s="21" t="s">
        <v>44</v>
      </c>
      <c r="E510" s="22" t="s">
        <v>41</v>
      </c>
    </row>
    <row r="511" spans="1:16" x14ac:dyDescent="0.2">
      <c r="A511" s="23" t="s">
        <v>45</v>
      </c>
      <c r="E511" s="24" t="s">
        <v>361</v>
      </c>
    </row>
    <row r="512" spans="1:16" ht="114.75" x14ac:dyDescent="0.2">
      <c r="A512" t="s">
        <v>47</v>
      </c>
      <c r="E512" s="22" t="s">
        <v>498</v>
      </c>
    </row>
    <row r="513" spans="1:16" x14ac:dyDescent="0.2">
      <c r="A513" s="11" t="s">
        <v>39</v>
      </c>
      <c r="B513" s="16" t="s">
        <v>499</v>
      </c>
      <c r="C513" s="16" t="s">
        <v>500</v>
      </c>
      <c r="D513" s="11" t="s">
        <v>41</v>
      </c>
      <c r="E513" s="17" t="s">
        <v>501</v>
      </c>
      <c r="F513" s="18" t="s">
        <v>71</v>
      </c>
      <c r="G513" s="19">
        <v>2</v>
      </c>
      <c r="H513" s="20">
        <v>0</v>
      </c>
      <c r="I513" s="20">
        <f>ROUND(ROUND(H513,2)*ROUND(G513,3),2)</f>
        <v>0</v>
      </c>
      <c r="O513">
        <f>(I521*21)/100</f>
        <v>0</v>
      </c>
      <c r="P513" t="s">
        <v>16</v>
      </c>
    </row>
    <row r="514" spans="1:16" x14ac:dyDescent="0.2">
      <c r="A514" s="21" t="s">
        <v>44</v>
      </c>
      <c r="E514" s="22" t="s">
        <v>41</v>
      </c>
    </row>
    <row r="515" spans="1:16" x14ac:dyDescent="0.2">
      <c r="A515" s="23" t="s">
        <v>45</v>
      </c>
      <c r="E515" s="24" t="s">
        <v>361</v>
      </c>
    </row>
    <row r="516" spans="1:16" ht="140.25" x14ac:dyDescent="0.2">
      <c r="A516" t="s">
        <v>47</v>
      </c>
      <c r="E516" s="22" t="s">
        <v>502</v>
      </c>
    </row>
    <row r="517" spans="1:16" x14ac:dyDescent="0.2">
      <c r="A517" s="11" t="s">
        <v>39</v>
      </c>
      <c r="B517" s="16" t="s">
        <v>503</v>
      </c>
      <c r="C517" s="16" t="s">
        <v>504</v>
      </c>
      <c r="D517" s="11" t="s">
        <v>41</v>
      </c>
      <c r="E517" s="17" t="s">
        <v>505</v>
      </c>
      <c r="F517" s="18" t="s">
        <v>71</v>
      </c>
      <c r="G517" s="19">
        <v>2</v>
      </c>
      <c r="H517" s="20">
        <v>0</v>
      </c>
      <c r="I517" s="20">
        <f>ROUND(ROUND(H517,2)*ROUND(G517,3),2)</f>
        <v>0</v>
      </c>
      <c r="O517">
        <f>(I525*21)/100</f>
        <v>0</v>
      </c>
      <c r="P517" t="s">
        <v>16</v>
      </c>
    </row>
    <row r="518" spans="1:16" x14ac:dyDescent="0.2">
      <c r="A518" s="21" t="s">
        <v>44</v>
      </c>
      <c r="E518" s="22" t="s">
        <v>41</v>
      </c>
    </row>
    <row r="519" spans="1:16" x14ac:dyDescent="0.2">
      <c r="A519" s="23" t="s">
        <v>45</v>
      </c>
      <c r="E519" s="24" t="s">
        <v>361</v>
      </c>
    </row>
    <row r="520" spans="1:16" ht="114.75" x14ac:dyDescent="0.2">
      <c r="A520" t="s">
        <v>47</v>
      </c>
      <c r="E520" s="22" t="s">
        <v>506</v>
      </c>
    </row>
    <row r="521" spans="1:16" x14ac:dyDescent="0.2">
      <c r="A521" s="11" t="s">
        <v>39</v>
      </c>
      <c r="B521" s="16" t="s">
        <v>507</v>
      </c>
      <c r="C521" s="16" t="s">
        <v>508</v>
      </c>
      <c r="D521" s="11" t="s">
        <v>41</v>
      </c>
      <c r="E521" s="17" t="s">
        <v>509</v>
      </c>
      <c r="F521" s="18" t="s">
        <v>71</v>
      </c>
      <c r="G521" s="19">
        <v>2</v>
      </c>
      <c r="H521" s="20">
        <v>0</v>
      </c>
      <c r="I521" s="20">
        <f>ROUND(ROUND(H521,2)*ROUND(G521,3),2)</f>
        <v>0</v>
      </c>
      <c r="O521">
        <f>(I529*21)/100</f>
        <v>0</v>
      </c>
      <c r="P521" t="s">
        <v>16</v>
      </c>
    </row>
    <row r="522" spans="1:16" x14ac:dyDescent="0.2">
      <c r="A522" s="21" t="s">
        <v>44</v>
      </c>
      <c r="E522" s="22" t="s">
        <v>41</v>
      </c>
    </row>
    <row r="523" spans="1:16" x14ac:dyDescent="0.2">
      <c r="A523" s="23" t="s">
        <v>45</v>
      </c>
      <c r="E523" s="24" t="s">
        <v>361</v>
      </c>
    </row>
    <row r="524" spans="1:16" ht="114.75" x14ac:dyDescent="0.2">
      <c r="A524" t="s">
        <v>47</v>
      </c>
      <c r="E524" s="22" t="s">
        <v>510</v>
      </c>
    </row>
    <row r="525" spans="1:16" x14ac:dyDescent="0.2">
      <c r="A525" s="11" t="s">
        <v>39</v>
      </c>
      <c r="B525" s="16" t="s">
        <v>511</v>
      </c>
      <c r="C525" s="16" t="s">
        <v>512</v>
      </c>
      <c r="D525" s="11" t="s">
        <v>41</v>
      </c>
      <c r="E525" s="17" t="s">
        <v>513</v>
      </c>
      <c r="F525" s="18" t="s">
        <v>514</v>
      </c>
      <c r="G525" s="19">
        <v>460</v>
      </c>
      <c r="H525" s="20">
        <v>0</v>
      </c>
      <c r="I525" s="20">
        <f>ROUND(ROUND(H525,2)*ROUND(G525,3),2)</f>
        <v>0</v>
      </c>
      <c r="O525">
        <f>(I533*21)/100</f>
        <v>0</v>
      </c>
      <c r="P525" t="s">
        <v>16</v>
      </c>
    </row>
    <row r="526" spans="1:16" x14ac:dyDescent="0.2">
      <c r="A526" s="21" t="s">
        <v>44</v>
      </c>
      <c r="E526" s="22" t="s">
        <v>41</v>
      </c>
    </row>
    <row r="527" spans="1:16" x14ac:dyDescent="0.2">
      <c r="A527" s="23" t="s">
        <v>45</v>
      </c>
      <c r="E527" s="24" t="s">
        <v>515</v>
      </c>
    </row>
    <row r="528" spans="1:16" ht="114.75" x14ac:dyDescent="0.2">
      <c r="A528" t="s">
        <v>47</v>
      </c>
      <c r="E528" s="22" t="s">
        <v>516</v>
      </c>
    </row>
    <row r="529" spans="1:16" x14ac:dyDescent="0.2">
      <c r="A529" s="11" t="s">
        <v>39</v>
      </c>
      <c r="B529" s="16" t="s">
        <v>517</v>
      </c>
      <c r="C529" s="16" t="s">
        <v>518</v>
      </c>
      <c r="D529" s="11" t="s">
        <v>41</v>
      </c>
      <c r="E529" s="17" t="s">
        <v>519</v>
      </c>
      <c r="F529" s="18" t="s">
        <v>514</v>
      </c>
      <c r="G529" s="19">
        <v>25</v>
      </c>
      <c r="H529" s="20">
        <v>0</v>
      </c>
      <c r="I529" s="20">
        <f>ROUND(ROUND(H529,2)*ROUND(G529,3),2)</f>
        <v>0</v>
      </c>
      <c r="O529">
        <f>(I537*21)/100</f>
        <v>0</v>
      </c>
      <c r="P529" t="s">
        <v>16</v>
      </c>
    </row>
    <row r="530" spans="1:16" x14ac:dyDescent="0.2">
      <c r="A530" s="21" t="s">
        <v>44</v>
      </c>
      <c r="E530" s="22" t="s">
        <v>41</v>
      </c>
    </row>
    <row r="531" spans="1:16" x14ac:dyDescent="0.2">
      <c r="A531" s="23" t="s">
        <v>45</v>
      </c>
      <c r="E531" s="24" t="s">
        <v>515</v>
      </c>
    </row>
    <row r="532" spans="1:16" ht="102" x14ac:dyDescent="0.2">
      <c r="A532" t="s">
        <v>47</v>
      </c>
      <c r="E532" s="22" t="s">
        <v>520</v>
      </c>
    </row>
    <row r="533" spans="1:16" x14ac:dyDescent="0.2">
      <c r="A533" s="11" t="s">
        <v>39</v>
      </c>
      <c r="B533" s="16" t="s">
        <v>521</v>
      </c>
      <c r="C533" s="16" t="s">
        <v>522</v>
      </c>
      <c r="D533" s="11" t="s">
        <v>41</v>
      </c>
      <c r="E533" s="17" t="s">
        <v>523</v>
      </c>
      <c r="F533" s="18" t="s">
        <v>71</v>
      </c>
      <c r="G533" s="19">
        <v>250</v>
      </c>
      <c r="H533" s="20">
        <v>0</v>
      </c>
      <c r="I533" s="20">
        <f>ROUND(ROUND(H533,2)*ROUND(G533,3),2)</f>
        <v>0</v>
      </c>
      <c r="O533">
        <f>(I549*21)/100</f>
        <v>0</v>
      </c>
      <c r="P533" t="s">
        <v>16</v>
      </c>
    </row>
    <row r="534" spans="1:16" x14ac:dyDescent="0.2">
      <c r="A534" s="21" t="s">
        <v>44</v>
      </c>
      <c r="E534" s="22" t="s">
        <v>41</v>
      </c>
    </row>
    <row r="535" spans="1:16" x14ac:dyDescent="0.2">
      <c r="A535" s="23" t="s">
        <v>45</v>
      </c>
      <c r="E535" s="24" t="s">
        <v>515</v>
      </c>
    </row>
    <row r="536" spans="1:16" ht="140.25" x14ac:dyDescent="0.2">
      <c r="A536" t="s">
        <v>47</v>
      </c>
      <c r="E536" s="22" t="s">
        <v>524</v>
      </c>
    </row>
    <row r="537" spans="1:16" x14ac:dyDescent="0.2">
      <c r="A537" s="11" t="s">
        <v>39</v>
      </c>
      <c r="B537" s="16" t="s">
        <v>525</v>
      </c>
      <c r="C537" s="16" t="s">
        <v>526</v>
      </c>
      <c r="D537" s="11" t="s">
        <v>41</v>
      </c>
      <c r="E537" s="17" t="s">
        <v>527</v>
      </c>
      <c r="F537" s="18" t="s">
        <v>514</v>
      </c>
      <c r="G537" s="19">
        <v>960</v>
      </c>
      <c r="H537" s="20">
        <v>0</v>
      </c>
      <c r="I537" s="20">
        <f>ROUND(ROUND(H537,2)*ROUND(G537,3),2)</f>
        <v>0</v>
      </c>
      <c r="O537">
        <f>(I553*21)/100</f>
        <v>0</v>
      </c>
      <c r="P537" t="s">
        <v>16</v>
      </c>
    </row>
    <row r="538" spans="1:16" x14ac:dyDescent="0.2">
      <c r="A538" s="21" t="s">
        <v>44</v>
      </c>
      <c r="E538" s="22" t="s">
        <v>41</v>
      </c>
    </row>
    <row r="539" spans="1:16" x14ac:dyDescent="0.2">
      <c r="A539" s="23" t="s">
        <v>45</v>
      </c>
      <c r="E539" s="24" t="s">
        <v>515</v>
      </c>
    </row>
    <row r="540" spans="1:16" ht="115.5" customHeight="1" x14ac:dyDescent="0.2">
      <c r="A540" t="s">
        <v>47</v>
      </c>
      <c r="E540" s="22" t="s">
        <v>528</v>
      </c>
    </row>
    <row r="541" spans="1:16" s="53" customFormat="1" x14ac:dyDescent="0.2">
      <c r="A541" s="51" t="s">
        <v>39</v>
      </c>
      <c r="B541" s="50">
        <v>141</v>
      </c>
      <c r="C541" s="64" t="s">
        <v>602</v>
      </c>
      <c r="D541" s="56" t="s">
        <v>41</v>
      </c>
      <c r="E541" s="52" t="s">
        <v>614</v>
      </c>
      <c r="F541" s="57" t="s">
        <v>71</v>
      </c>
      <c r="G541" s="48">
        <v>37</v>
      </c>
      <c r="H541" s="49">
        <v>0</v>
      </c>
      <c r="I541" s="49">
        <f>ROUND(ROUND(H541,2)*ROUND(G541,3),2)</f>
        <v>0</v>
      </c>
      <c r="O541" s="53">
        <f>(I557*21)/100</f>
        <v>0</v>
      </c>
      <c r="P541" s="53" t="s">
        <v>16</v>
      </c>
    </row>
    <row r="542" spans="1:16" s="53" customFormat="1" x14ac:dyDescent="0.2">
      <c r="A542" s="61" t="s">
        <v>44</v>
      </c>
      <c r="E542" s="54" t="s">
        <v>41</v>
      </c>
    </row>
    <row r="543" spans="1:16" s="53" customFormat="1" x14ac:dyDescent="0.2">
      <c r="A543" s="62" t="s">
        <v>45</v>
      </c>
      <c r="E543" s="46" t="s">
        <v>515</v>
      </c>
    </row>
    <row r="544" spans="1:16" s="53" customFormat="1" ht="108" x14ac:dyDescent="0.2">
      <c r="A544" s="53" t="s">
        <v>47</v>
      </c>
      <c r="E544" s="60" t="s">
        <v>604</v>
      </c>
    </row>
    <row r="545" spans="1:16" s="53" customFormat="1" ht="25.5" x14ac:dyDescent="0.2">
      <c r="A545" s="51" t="s">
        <v>39</v>
      </c>
      <c r="B545" s="50">
        <v>142</v>
      </c>
      <c r="C545" s="64" t="s">
        <v>603</v>
      </c>
      <c r="D545" s="56" t="s">
        <v>41</v>
      </c>
      <c r="E545" s="52" t="s">
        <v>615</v>
      </c>
      <c r="F545" s="57" t="s">
        <v>71</v>
      </c>
      <c r="G545" s="48">
        <v>16</v>
      </c>
      <c r="H545" s="49">
        <v>0</v>
      </c>
      <c r="I545" s="49">
        <f>ROUND(ROUND(H545,2)*ROUND(G545,3),2)</f>
        <v>0</v>
      </c>
      <c r="O545" s="53">
        <f>(I561*21)/100</f>
        <v>0</v>
      </c>
      <c r="P545" s="53" t="s">
        <v>16</v>
      </c>
    </row>
    <row r="546" spans="1:16" s="53" customFormat="1" x14ac:dyDescent="0.2">
      <c r="A546" s="61" t="s">
        <v>44</v>
      </c>
      <c r="E546" s="54" t="s">
        <v>41</v>
      </c>
    </row>
    <row r="547" spans="1:16" s="53" customFormat="1" x14ac:dyDescent="0.2">
      <c r="A547" s="62" t="s">
        <v>45</v>
      </c>
      <c r="E547" s="46" t="s">
        <v>515</v>
      </c>
    </row>
    <row r="548" spans="1:16" s="53" customFormat="1" ht="115.5" customHeight="1" x14ac:dyDescent="0.2">
      <c r="A548" s="53" t="s">
        <v>47</v>
      </c>
      <c r="E548" s="60" t="s">
        <v>605</v>
      </c>
    </row>
    <row r="549" spans="1:16" x14ac:dyDescent="0.2">
      <c r="A549" s="11" t="s">
        <v>39</v>
      </c>
      <c r="B549" s="16" t="s">
        <v>529</v>
      </c>
      <c r="C549" s="16" t="s">
        <v>530</v>
      </c>
      <c r="D549" s="11" t="s">
        <v>41</v>
      </c>
      <c r="E549" s="17" t="s">
        <v>531</v>
      </c>
      <c r="F549" s="18" t="s">
        <v>71</v>
      </c>
      <c r="G549" s="19">
        <v>1</v>
      </c>
      <c r="H549" s="20">
        <v>0</v>
      </c>
      <c r="I549" s="20">
        <f>ROUND(ROUND(H549,2)*ROUND(G549,3),2)</f>
        <v>0</v>
      </c>
      <c r="O549">
        <f>(I557*21)/100</f>
        <v>0</v>
      </c>
      <c r="P549" t="s">
        <v>16</v>
      </c>
    </row>
    <row r="550" spans="1:16" x14ac:dyDescent="0.2">
      <c r="A550" s="21" t="s">
        <v>44</v>
      </c>
      <c r="E550" s="22" t="s">
        <v>41</v>
      </c>
    </row>
    <row r="551" spans="1:16" x14ac:dyDescent="0.2">
      <c r="A551" s="23" t="s">
        <v>45</v>
      </c>
      <c r="E551" s="24" t="s">
        <v>515</v>
      </c>
    </row>
    <row r="552" spans="1:16" ht="76.5" x14ac:dyDescent="0.2">
      <c r="A552" t="s">
        <v>47</v>
      </c>
      <c r="E552" s="22" t="s">
        <v>532</v>
      </c>
    </row>
    <row r="553" spans="1:16" ht="25.5" x14ac:dyDescent="0.2">
      <c r="A553" s="11" t="s">
        <v>39</v>
      </c>
      <c r="B553" s="16" t="s">
        <v>533</v>
      </c>
      <c r="C553" s="16" t="s">
        <v>534</v>
      </c>
      <c r="D553" s="11" t="s">
        <v>41</v>
      </c>
      <c r="E553" s="17" t="s">
        <v>535</v>
      </c>
      <c r="F553" s="18" t="s">
        <v>536</v>
      </c>
      <c r="G553" s="48">
        <v>2.375</v>
      </c>
      <c r="H553" s="20">
        <v>0</v>
      </c>
      <c r="I553" s="20">
        <f>ROUND(ROUND(H553,2)*ROUND(G553,3),2)</f>
        <v>0</v>
      </c>
      <c r="O553">
        <f>(I561*21)/100</f>
        <v>0</v>
      </c>
      <c r="P553" t="s">
        <v>16</v>
      </c>
    </row>
    <row r="554" spans="1:16" x14ac:dyDescent="0.2">
      <c r="A554" s="21" t="s">
        <v>44</v>
      </c>
      <c r="E554" s="22" t="s">
        <v>41</v>
      </c>
    </row>
    <row r="555" spans="1:16" x14ac:dyDescent="0.2">
      <c r="A555" s="23" t="s">
        <v>45</v>
      </c>
      <c r="E555" s="24" t="s">
        <v>77</v>
      </c>
    </row>
    <row r="556" spans="1:16" ht="153" x14ac:dyDescent="0.2">
      <c r="A556" t="s">
        <v>47</v>
      </c>
      <c r="E556" s="22" t="s">
        <v>537</v>
      </c>
    </row>
    <row r="557" spans="1:16" ht="25.5" x14ac:dyDescent="0.2">
      <c r="A557" s="11" t="s">
        <v>39</v>
      </c>
      <c r="B557" s="16" t="s">
        <v>538</v>
      </c>
      <c r="C557" s="16" t="s">
        <v>539</v>
      </c>
      <c r="D557" s="11" t="s">
        <v>41</v>
      </c>
      <c r="E557" s="17" t="s">
        <v>540</v>
      </c>
      <c r="F557" s="18" t="s">
        <v>58</v>
      </c>
      <c r="G557" s="48">
        <v>305</v>
      </c>
      <c r="H557" s="20">
        <v>0</v>
      </c>
      <c r="I557" s="20">
        <f>ROUND(ROUND(H557,2)*ROUND(G557,3),2)</f>
        <v>0</v>
      </c>
      <c r="O557">
        <f>(I565*21)/100</f>
        <v>0</v>
      </c>
      <c r="P557" t="s">
        <v>16</v>
      </c>
    </row>
    <row r="558" spans="1:16" x14ac:dyDescent="0.2">
      <c r="A558" s="21" t="s">
        <v>44</v>
      </c>
      <c r="E558" s="22" t="s">
        <v>41</v>
      </c>
    </row>
    <row r="559" spans="1:16" x14ac:dyDescent="0.2">
      <c r="A559" s="23" t="s">
        <v>45</v>
      </c>
      <c r="E559" s="24" t="s">
        <v>77</v>
      </c>
    </row>
    <row r="560" spans="1:16" ht="114.75" x14ac:dyDescent="0.2">
      <c r="A560" t="s">
        <v>47</v>
      </c>
      <c r="E560" s="22" t="s">
        <v>541</v>
      </c>
    </row>
    <row r="561" spans="1:16" x14ac:dyDescent="0.2">
      <c r="A561" s="11" t="s">
        <v>39</v>
      </c>
      <c r="B561" s="16" t="s">
        <v>542</v>
      </c>
      <c r="C561" s="16" t="s">
        <v>543</v>
      </c>
      <c r="D561" s="11" t="s">
        <v>41</v>
      </c>
      <c r="E561" s="17" t="s">
        <v>544</v>
      </c>
      <c r="F561" s="18" t="s">
        <v>545</v>
      </c>
      <c r="G561" s="19">
        <v>3.84</v>
      </c>
      <c r="H561" s="20">
        <v>0</v>
      </c>
      <c r="I561" s="20">
        <f>ROUND(ROUND(H561,2)*ROUND(G561,3),2)</f>
        <v>0</v>
      </c>
      <c r="O561">
        <f>(I569*21)/100</f>
        <v>0</v>
      </c>
      <c r="P561" t="s">
        <v>16</v>
      </c>
    </row>
    <row r="562" spans="1:16" x14ac:dyDescent="0.2">
      <c r="A562" s="21" t="s">
        <v>44</v>
      </c>
      <c r="E562" s="22" t="s">
        <v>41</v>
      </c>
    </row>
    <row r="563" spans="1:16" x14ac:dyDescent="0.2">
      <c r="A563" s="23" t="s">
        <v>45</v>
      </c>
      <c r="E563" s="24" t="s">
        <v>77</v>
      </c>
    </row>
    <row r="564" spans="1:16" ht="153" x14ac:dyDescent="0.2">
      <c r="A564" t="s">
        <v>47</v>
      </c>
      <c r="E564" s="22" t="s">
        <v>546</v>
      </c>
    </row>
    <row r="565" spans="1:16" x14ac:dyDescent="0.2">
      <c r="A565" s="11" t="s">
        <v>39</v>
      </c>
      <c r="B565" s="16" t="s">
        <v>547</v>
      </c>
      <c r="C565" s="16" t="s">
        <v>548</v>
      </c>
      <c r="D565" s="11" t="s">
        <v>41</v>
      </c>
      <c r="E565" s="17" t="s">
        <v>549</v>
      </c>
      <c r="F565" s="18" t="s">
        <v>58</v>
      </c>
      <c r="G565" s="48">
        <v>320</v>
      </c>
      <c r="H565" s="20">
        <v>0</v>
      </c>
      <c r="I565" s="20">
        <f>ROUND(ROUND(H565,2)*ROUND(G565,3),2)</f>
        <v>0</v>
      </c>
      <c r="O565">
        <f>(I573*21)/100</f>
        <v>0</v>
      </c>
      <c r="P565" t="s">
        <v>16</v>
      </c>
    </row>
    <row r="566" spans="1:16" x14ac:dyDescent="0.2">
      <c r="A566" s="21" t="s">
        <v>44</v>
      </c>
      <c r="E566" s="22" t="s">
        <v>41</v>
      </c>
    </row>
    <row r="567" spans="1:16" x14ac:dyDescent="0.2">
      <c r="A567" s="23" t="s">
        <v>45</v>
      </c>
      <c r="E567" s="24" t="s">
        <v>77</v>
      </c>
    </row>
    <row r="568" spans="1:16" ht="114.75" x14ac:dyDescent="0.2">
      <c r="A568" t="s">
        <v>47</v>
      </c>
      <c r="E568" s="22" t="s">
        <v>550</v>
      </c>
    </row>
    <row r="569" spans="1:16" x14ac:dyDescent="0.2">
      <c r="A569" s="11" t="s">
        <v>39</v>
      </c>
      <c r="B569" s="16" t="s">
        <v>551</v>
      </c>
      <c r="C569" s="16" t="s">
        <v>552</v>
      </c>
      <c r="D569" s="11" t="s">
        <v>41</v>
      </c>
      <c r="E569" s="17" t="s">
        <v>553</v>
      </c>
      <c r="F569" s="18" t="s">
        <v>71</v>
      </c>
      <c r="G569" s="19">
        <v>4</v>
      </c>
      <c r="H569" s="20">
        <v>0</v>
      </c>
      <c r="I569" s="20">
        <f>ROUND(ROUND(H569,2)*ROUND(G569,3),2)</f>
        <v>0</v>
      </c>
      <c r="O569">
        <f>(I577*21)/100</f>
        <v>0</v>
      </c>
      <c r="P569" t="s">
        <v>16</v>
      </c>
    </row>
    <row r="570" spans="1:16" x14ac:dyDescent="0.2">
      <c r="A570" s="21" t="s">
        <v>44</v>
      </c>
      <c r="E570" s="22" t="s">
        <v>41</v>
      </c>
    </row>
    <row r="571" spans="1:16" x14ac:dyDescent="0.2">
      <c r="A571" s="23" t="s">
        <v>45</v>
      </c>
      <c r="E571" s="24" t="s">
        <v>77</v>
      </c>
    </row>
    <row r="572" spans="1:16" ht="127.5" x14ac:dyDescent="0.2">
      <c r="A572" t="s">
        <v>47</v>
      </c>
      <c r="E572" s="22" t="s">
        <v>554</v>
      </c>
    </row>
    <row r="573" spans="1:16" x14ac:dyDescent="0.2">
      <c r="A573" s="11" t="s">
        <v>39</v>
      </c>
      <c r="B573" s="16" t="s">
        <v>555</v>
      </c>
      <c r="C573" s="16" t="s">
        <v>556</v>
      </c>
      <c r="D573" s="11" t="s">
        <v>41</v>
      </c>
      <c r="E573" s="17" t="s">
        <v>557</v>
      </c>
      <c r="F573" s="18" t="s">
        <v>558</v>
      </c>
      <c r="G573" s="19">
        <v>24</v>
      </c>
      <c r="H573" s="20">
        <v>0</v>
      </c>
      <c r="I573" s="20">
        <f>ROUND(ROUND(H573,2)*ROUND(G573,3),2)</f>
        <v>0</v>
      </c>
      <c r="O573">
        <f>(I581*21)/100</f>
        <v>0</v>
      </c>
      <c r="P573" t="s">
        <v>16</v>
      </c>
    </row>
    <row r="574" spans="1:16" x14ac:dyDescent="0.2">
      <c r="A574" s="21" t="s">
        <v>44</v>
      </c>
      <c r="E574" s="22" t="s">
        <v>41</v>
      </c>
    </row>
    <row r="575" spans="1:16" x14ac:dyDescent="0.2">
      <c r="A575" s="23" t="s">
        <v>45</v>
      </c>
      <c r="E575" s="24" t="s">
        <v>77</v>
      </c>
    </row>
    <row r="576" spans="1:16" ht="153" x14ac:dyDescent="0.2">
      <c r="A576" t="s">
        <v>47</v>
      </c>
      <c r="E576" s="22" t="s">
        <v>559</v>
      </c>
    </row>
    <row r="577" spans="1:18" ht="12.75" customHeight="1" x14ac:dyDescent="0.2">
      <c r="A577" s="3" t="s">
        <v>36</v>
      </c>
      <c r="B577" s="16" t="s">
        <v>560</v>
      </c>
      <c r="C577" s="16" t="s">
        <v>561</v>
      </c>
      <c r="D577" s="11" t="s">
        <v>41</v>
      </c>
      <c r="E577" s="17" t="s">
        <v>562</v>
      </c>
      <c r="F577" s="18" t="s">
        <v>71</v>
      </c>
      <c r="G577" s="19">
        <v>1</v>
      </c>
      <c r="H577" s="20">
        <v>0</v>
      </c>
      <c r="I577" s="20">
        <f>ROUND(ROUND(H577,2)*ROUND(G577,3),2)</f>
        <v>0</v>
      </c>
      <c r="O577">
        <f>0+R577</f>
        <v>0</v>
      </c>
      <c r="Q577">
        <f>0+I586+I590</f>
        <v>0</v>
      </c>
      <c r="R577">
        <f>0+O578+O582</f>
        <v>0</v>
      </c>
    </row>
    <row r="578" spans="1:18" x14ac:dyDescent="0.2">
      <c r="A578" s="11" t="s">
        <v>39</v>
      </c>
      <c r="E578" s="22" t="s">
        <v>41</v>
      </c>
      <c r="O578">
        <f>(I586*21)/100</f>
        <v>0</v>
      </c>
      <c r="P578" t="s">
        <v>16</v>
      </c>
    </row>
    <row r="579" spans="1:18" x14ac:dyDescent="0.2">
      <c r="A579" s="21" t="s">
        <v>44</v>
      </c>
      <c r="E579" s="24" t="s">
        <v>291</v>
      </c>
    </row>
    <row r="580" spans="1:18" ht="76.5" x14ac:dyDescent="0.2">
      <c r="A580" s="23" t="s">
        <v>45</v>
      </c>
      <c r="E580" s="22" t="s">
        <v>563</v>
      </c>
    </row>
    <row r="581" spans="1:18" x14ac:dyDescent="0.2">
      <c r="A581" t="s">
        <v>47</v>
      </c>
      <c r="B581" s="16" t="s">
        <v>564</v>
      </c>
      <c r="C581" s="16" t="s">
        <v>565</v>
      </c>
      <c r="D581" s="11" t="s">
        <v>41</v>
      </c>
      <c r="E581" s="17" t="s">
        <v>566</v>
      </c>
      <c r="F581" s="18" t="s">
        <v>71</v>
      </c>
      <c r="G581" s="19">
        <v>1</v>
      </c>
      <c r="H581" s="20">
        <v>0</v>
      </c>
      <c r="I581" s="20">
        <f>ROUND(ROUND(H581,2)*ROUND(G581,3),2)</f>
        <v>0</v>
      </c>
    </row>
    <row r="582" spans="1:18" x14ac:dyDescent="0.2">
      <c r="A582" s="11" t="s">
        <v>39</v>
      </c>
      <c r="E582" s="22" t="s">
        <v>41</v>
      </c>
      <c r="O582">
        <f>(I590*21)/100</f>
        <v>0</v>
      </c>
      <c r="P582" t="s">
        <v>16</v>
      </c>
    </row>
    <row r="583" spans="1:18" x14ac:dyDescent="0.2">
      <c r="A583" s="21" t="s">
        <v>44</v>
      </c>
      <c r="E583" s="24" t="s">
        <v>291</v>
      </c>
    </row>
    <row r="584" spans="1:18" ht="51" x14ac:dyDescent="0.2">
      <c r="A584" s="23" t="s">
        <v>45</v>
      </c>
      <c r="E584" s="22" t="s">
        <v>567</v>
      </c>
    </row>
    <row r="585" spans="1:18" x14ac:dyDescent="0.2">
      <c r="A585" t="s">
        <v>47</v>
      </c>
      <c r="B585" s="3"/>
      <c r="C585" s="25" t="s">
        <v>568</v>
      </c>
      <c r="D585" s="3"/>
      <c r="E585" s="14" t="s">
        <v>569</v>
      </c>
      <c r="F585" s="3"/>
      <c r="G585" s="3"/>
      <c r="H585" s="3"/>
      <c r="I585" s="26">
        <f>0+Q577</f>
        <v>0</v>
      </c>
    </row>
    <row r="586" spans="1:18" ht="12.75" customHeight="1" x14ac:dyDescent="0.2">
      <c r="B586" s="16" t="s">
        <v>570</v>
      </c>
      <c r="C586" s="16" t="s">
        <v>571</v>
      </c>
      <c r="D586" s="11" t="s">
        <v>41</v>
      </c>
      <c r="E586" s="17" t="s">
        <v>572</v>
      </c>
      <c r="F586" s="18" t="s">
        <v>573</v>
      </c>
      <c r="G586" s="19">
        <v>2</v>
      </c>
      <c r="H586" s="20">
        <v>0</v>
      </c>
      <c r="I586" s="20">
        <f>ROUND(ROUND(H586,2)*ROUND(G586,3),2)</f>
        <v>0</v>
      </c>
    </row>
    <row r="587" spans="1:18" ht="12.75" customHeight="1" x14ac:dyDescent="0.2">
      <c r="E587" s="22" t="s">
        <v>41</v>
      </c>
    </row>
    <row r="588" spans="1:18" ht="12.75" customHeight="1" x14ac:dyDescent="0.2">
      <c r="E588" s="24" t="s">
        <v>51</v>
      </c>
    </row>
    <row r="589" spans="1:18" ht="12.75" customHeight="1" x14ac:dyDescent="0.2">
      <c r="E589" s="22" t="s">
        <v>574</v>
      </c>
    </row>
    <row r="590" spans="1:18" ht="12.75" customHeight="1" x14ac:dyDescent="0.2">
      <c r="B590" s="16" t="s">
        <v>575</v>
      </c>
      <c r="C590" s="16" t="s">
        <v>576</v>
      </c>
      <c r="D590" s="11" t="s">
        <v>41</v>
      </c>
      <c r="E590" s="17" t="s">
        <v>577</v>
      </c>
      <c r="F590" s="18" t="s">
        <v>573</v>
      </c>
      <c r="G590" s="19">
        <v>1</v>
      </c>
      <c r="H590" s="20">
        <v>0</v>
      </c>
      <c r="I590" s="20">
        <f>ROUND(ROUND(H590,2)*ROUND(G590,3),2)</f>
        <v>0</v>
      </c>
    </row>
    <row r="591" spans="1:18" ht="12.75" customHeight="1" x14ac:dyDescent="0.2">
      <c r="E591" s="22" t="s">
        <v>41</v>
      </c>
    </row>
    <row r="592" spans="1:18" ht="12.75" customHeight="1" x14ac:dyDescent="0.2">
      <c r="E592" s="24" t="s">
        <v>51</v>
      </c>
    </row>
    <row r="593" spans="5:5" ht="12.75" customHeight="1" x14ac:dyDescent="0.2">
      <c r="E593" s="22" t="s">
        <v>574</v>
      </c>
    </row>
  </sheetData>
  <protectedRanges>
    <protectedRange sqref="E493" name="Oblast3_8_1_1"/>
    <protectedRange sqref="E497" name="Oblast3_8_1_1_1"/>
  </protectedRanges>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03-28-01_PS 03-28-01A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Füll David Ing.</dc:creator>
  <cp:lastModifiedBy>stara</cp:lastModifiedBy>
  <dcterms:created xsi:type="dcterms:W3CDTF">2019-11-19T09:19:13Z</dcterms:created>
  <dcterms:modified xsi:type="dcterms:W3CDTF">2019-11-20T15:38:35Z</dcterms:modified>
</cp:coreProperties>
</file>