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240" yWindow="120" windowWidth="14940" windowHeight="9225"/>
  </bookViews>
  <sheets>
    <sheet name="PS 02-28-01_PS 02-28-01B" sheetId="3" r:id="rId1"/>
  </sheets>
  <calcPr calcId="152511"/>
</workbook>
</file>

<file path=xl/calcChain.xml><?xml version="1.0" encoding="utf-8"?>
<calcChain xmlns="http://schemas.openxmlformats.org/spreadsheetml/2006/main">
  <c r="I51" i="3" l="1"/>
  <c r="I30" i="3"/>
  <c r="I26" i="3"/>
  <c r="I22" i="3"/>
  <c r="I156" i="3"/>
  <c r="O156" i="3"/>
  <c r="I14" i="3"/>
  <c r="I10" i="3"/>
  <c r="Q9" i="3"/>
  <c r="I9" i="3"/>
  <c r="I18" i="3"/>
  <c r="O18" i="3"/>
  <c r="I34" i="3"/>
  <c r="O34" i="3"/>
  <c r="I38" i="3"/>
  <c r="O38" i="3"/>
  <c r="I43" i="3"/>
  <c r="Q42" i="3"/>
  <c r="I42" i="3"/>
  <c r="I47" i="3"/>
  <c r="O47" i="3"/>
  <c r="I56" i="3"/>
  <c r="O56" i="3"/>
  <c r="I60" i="3"/>
  <c r="O60" i="3"/>
  <c r="I64" i="3"/>
  <c r="O64" i="3"/>
  <c r="I68" i="3"/>
  <c r="O68" i="3"/>
  <c r="I72" i="3"/>
  <c r="O72" i="3"/>
  <c r="I76" i="3"/>
  <c r="O76" i="3"/>
  <c r="I80" i="3"/>
  <c r="O80" i="3"/>
  <c r="I84" i="3"/>
  <c r="O84" i="3"/>
  <c r="I88" i="3"/>
  <c r="O88" i="3"/>
  <c r="I92" i="3"/>
  <c r="O92" i="3"/>
  <c r="I96" i="3"/>
  <c r="O96" i="3"/>
  <c r="I100" i="3"/>
  <c r="O100" i="3"/>
  <c r="I104" i="3"/>
  <c r="O104" i="3"/>
  <c r="I108" i="3"/>
  <c r="O108" i="3"/>
  <c r="I112" i="3"/>
  <c r="O112" i="3"/>
  <c r="I116" i="3"/>
  <c r="O116" i="3"/>
  <c r="I120" i="3"/>
  <c r="O120" i="3"/>
  <c r="I124" i="3"/>
  <c r="O124" i="3"/>
  <c r="I128" i="3"/>
  <c r="O128" i="3"/>
  <c r="I132" i="3"/>
  <c r="O132" i="3"/>
  <c r="I136" i="3"/>
  <c r="O136" i="3"/>
  <c r="I140" i="3"/>
  <c r="O140" i="3"/>
  <c r="I144" i="3"/>
  <c r="O144" i="3"/>
  <c r="I148" i="3"/>
  <c r="O148" i="3"/>
  <c r="I152" i="3"/>
  <c r="O152" i="3"/>
  <c r="I160" i="3"/>
  <c r="O160" i="3"/>
  <c r="I164" i="3"/>
  <c r="O164" i="3"/>
  <c r="I168" i="3"/>
  <c r="O168" i="3"/>
  <c r="I172" i="3"/>
  <c r="O172" i="3"/>
  <c r="I176" i="3"/>
  <c r="O176" i="3"/>
  <c r="I180" i="3"/>
  <c r="O180" i="3"/>
  <c r="I185" i="3"/>
  <c r="Q184" i="3"/>
  <c r="I184" i="3"/>
  <c r="I189" i="3"/>
  <c r="O189" i="3"/>
  <c r="O185" i="3"/>
  <c r="R184" i="3"/>
  <c r="O184" i="3"/>
  <c r="O43" i="3"/>
  <c r="R42" i="3"/>
  <c r="O42" i="3"/>
  <c r="O10" i="3"/>
  <c r="R9" i="3"/>
  <c r="O9" i="3"/>
  <c r="R55" i="3"/>
  <c r="O55" i="3"/>
  <c r="Q55" i="3"/>
  <c r="I55" i="3"/>
  <c r="I3" i="3"/>
  <c r="O2" i="3"/>
</calcChain>
</file>

<file path=xl/sharedStrings.xml><?xml version="1.0" encoding="utf-8"?>
<sst xmlns="http://schemas.openxmlformats.org/spreadsheetml/2006/main" count="606" uniqueCount="214">
  <si>
    <t>Firma: SUDOP BRNO, spol. s r.o.</t>
  </si>
  <si>
    <t>ASPE10</t>
  </si>
  <si>
    <t>S</t>
  </si>
  <si>
    <t>Příloha k formuláři pro ocenění nabídky</t>
  </si>
  <si>
    <t xml:space="preserve">Stavba: </t>
  </si>
  <si>
    <t>18060</t>
  </si>
  <si>
    <t>O</t>
  </si>
  <si>
    <t>Objekt:</t>
  </si>
  <si>
    <t>PS 02-28-01</t>
  </si>
  <si>
    <t>Brno-Horní Heršpice - Střelice, definitivní TZZ</t>
  </si>
  <si>
    <t>O1</t>
  </si>
  <si>
    <t>Rozpočet:</t>
  </si>
  <si>
    <t>0,00</t>
  </si>
  <si>
    <t>15,00</t>
  </si>
  <si>
    <t>21,00</t>
  </si>
  <si>
    <t>3</t>
  </si>
  <si>
    <t>2</t>
  </si>
  <si>
    <t>Typ</t>
  </si>
  <si>
    <t>0</t>
  </si>
  <si>
    <t>Poř. číslo</t>
  </si>
  <si>
    <t>1</t>
  </si>
  <si>
    <t>Kód položky</t>
  </si>
  <si>
    <t>Varianta</t>
  </si>
  <si>
    <t>Název položky</t>
  </si>
  <si>
    <t>4</t>
  </si>
  <si>
    <t>MJ</t>
  </si>
  <si>
    <t>5</t>
  </si>
  <si>
    <t>Množství</t>
  </si>
  <si>
    <t>6</t>
  </si>
  <si>
    <t>Cena</t>
  </si>
  <si>
    <t>Jednotková</t>
  </si>
  <si>
    <t>9</t>
  </si>
  <si>
    <t>Celkem</t>
  </si>
  <si>
    <t>10</t>
  </si>
  <si>
    <t>SD</t>
  </si>
  <si>
    <t>100</t>
  </si>
  <si>
    <t>ZEMNÍ PRÁCE</t>
  </si>
  <si>
    <t>P</t>
  </si>
  <si>
    <t>132938</t>
  </si>
  <si>
    <t/>
  </si>
  <si>
    <t>HLOUBENÍ RÝH DO 2M PAŽ. I NEPAŽ. TŘ.III, ODVOZ DO 20KM</t>
  </si>
  <si>
    <t>M3</t>
  </si>
  <si>
    <t>PP</t>
  </si>
  <si>
    <t>VV</t>
  </si>
  <si>
    <t>Podle polohopisných výkresů</t>
  </si>
  <si>
    <t>TS</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</si>
  <si>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</si>
  <si>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132939</t>
  </si>
  <si>
    <t>PŘÍPLATEK ZA DALŠÍ 1KM DOPRAVY ZEMINY</t>
  </si>
  <si>
    <t>Podle Technické zprávy</t>
  </si>
  <si>
    <t>Položka zahrnuje příplatek k vodorovnému přemístění zeminy za každý další 1km nad 20km</t>
  </si>
  <si>
    <t>M</t>
  </si>
  <si>
    <t>17411</t>
  </si>
  <si>
    <t>ZÁSYP JAM A RÝH SE ZHUTNĚNÍM</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</si>
  <si>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</si>
  <si>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t>
  </si>
  <si>
    <t>18215</t>
  </si>
  <si>
    <t>ÚPRAVA POVRCHŮ SROVNÁNÍM ÚZEMÍ V TL. DO 0,5M</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</si>
  <si>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</si>
  <si>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</si>
  <si>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8</t>
  </si>
  <si>
    <t>KUS</t>
  </si>
  <si>
    <t>70</t>
  </si>
  <si>
    <t>ZEMNÍ KABELIZACE</t>
  </si>
  <si>
    <t>Podle schéma kabelů a tabulky kabelů</t>
  </si>
  <si>
    <t>11</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</si>
  <si>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</si>
  <si>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</si>
  <si>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</si>
  <si>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12</t>
  </si>
  <si>
    <t>13</t>
  </si>
  <si>
    <t>14</t>
  </si>
  <si>
    <t>15</t>
  </si>
  <si>
    <t>16</t>
  </si>
  <si>
    <t>17</t>
  </si>
  <si>
    <t>18</t>
  </si>
  <si>
    <t>19</t>
  </si>
  <si>
    <t>20</t>
  </si>
  <si>
    <t>21</t>
  </si>
  <si>
    <t>22</t>
  </si>
  <si>
    <t>75</t>
  </si>
  <si>
    <t>MONTÁŽ SDĚLOVACÍ A ZABEZPEČOVACÍ TECHNIKY</t>
  </si>
  <si>
    <t>23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</si>
  <si>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</si>
  <si>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</si>
  <si>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</si>
  <si>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</si>
  <si>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24</t>
  </si>
  <si>
    <t>75A141</t>
  </si>
  <si>
    <t>KABEL METALICKÝ DVOUPLÁŠŤOVÝ PŘES 12 PÁRŮ - DODÁVKA</t>
  </si>
  <si>
    <t>25</t>
  </si>
  <si>
    <t>75A151</t>
  </si>
  <si>
    <t>KABEL METALICKÝ SE STÍNĚNÍM DO 12 PÁRŮ - DODÁVKA</t>
  </si>
  <si>
    <t>26</t>
  </si>
  <si>
    <t>75A161</t>
  </si>
  <si>
    <t>KABEL METALICKÝ SE STÍNĚNÍM PŘES 12 PÁRŮ - DODÁVKA</t>
  </si>
  <si>
    <t>27</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</si>
  <si>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</si>
  <si>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</si>
  <si>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</si>
  <si>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28</t>
  </si>
  <si>
    <t>75A227</t>
  </si>
  <si>
    <t>ZATAŽENÍ A SPOJKOVÁNÍ KABELŮ PŘES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</si>
  <si>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</si>
  <si>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</si>
  <si>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75A237</t>
  </si>
  <si>
    <t>ZATAŽENÍ A SPOJKOVÁNÍ KABELŮ SE STÍNĚNÍM DO 12 PÁRŮ - MONTÁŽ</t>
  </si>
  <si>
    <t>30</t>
  </si>
  <si>
    <t>75A247</t>
  </si>
  <si>
    <t>ZATAŽENÍ A SPOJKOVÁNÍ KABELŮ SE STÍNĚNÍM PŘES 12 PÁRŮ - MONTÁŽ</t>
  </si>
  <si>
    <t>31</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</si>
  <si>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</si>
  <si>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</si>
  <si>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</si>
  <si>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32</t>
  </si>
  <si>
    <t>75A312</t>
  </si>
  <si>
    <t>KABELOVÁ FORMA (UKONČENÍ KABELŮ) PRO KABELY ZABEZPEČOVACÍ PŘES 12 PÁRŮ</t>
  </si>
  <si>
    <t>33</t>
  </si>
  <si>
    <t>34</t>
  </si>
  <si>
    <t>35</t>
  </si>
  <si>
    <t>36</t>
  </si>
  <si>
    <t>37</t>
  </si>
  <si>
    <t>38</t>
  </si>
  <si>
    <t>39</t>
  </si>
  <si>
    <t>Podle TZ</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</si>
  <si>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</si>
  <si>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</si>
  <si>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</si>
  <si>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</si>
  <si>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</si>
  <si>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</si>
  <si>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</si>
  <si>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</si>
  <si>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</si>
  <si>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</si>
  <si>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</si>
  <si>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</si>
  <si>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</si>
  <si>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</si>
  <si>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990</t>
  </si>
  <si>
    <t>ODPADOVÉ HOSPODÁŘSTVÍ</t>
  </si>
  <si>
    <t>170101-O</t>
  </si>
  <si>
    <t>Beton z demolic</t>
  </si>
  <si>
    <t>T</t>
  </si>
  <si>
    <t>Položka obsahuje cenu za uložení materiálu na skládku</t>
  </si>
  <si>
    <t>170504</t>
  </si>
  <si>
    <t>Výkopová zemina</t>
  </si>
  <si>
    <t>PS 02-28-01B</t>
  </si>
  <si>
    <t>část B t.ú. Brno-Horní Heršpice - Střelice, Provizorní TZZ</t>
  </si>
  <si>
    <t>702111</t>
  </si>
  <si>
    <t>KABELOVÝ ŽLAB ZEMNÍ VČETNĚ KRYTU SVĚTLÉ ŠÍŘKY DO 120MM</t>
  </si>
  <si>
    <t>Položka obsahuje: Úplné zřízení a osazení plastových žlabů, s položením a zakrytím žlabu těsně vedle sebe. Urovnání dna rýhy bez provedení zemních prací. Dále obsahuje cenu za pom. mechanismy včetně všech ostatních vedlejších nákladů.</t>
  </si>
  <si>
    <t>75A218</t>
  </si>
  <si>
    <t>ZATAŽENÍ A SPOJKOVÁNÍ KABELŮ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</si>
  <si>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</si>
  <si>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75A228</t>
  </si>
  <si>
    <t>ZATAŽENÍ A SPOJKOVÁNÍ KABELŮ PŘES 12 PÁRŮ - DEMONTÁŽ</t>
  </si>
  <si>
    <t>75A238</t>
  </si>
  <si>
    <t>ZATAŽENÍ A SPOJKOVÁNÍ KABELŮ SE STÍNĚNÍM DO 12 PÁRŮ - DEMONTÁŽ</t>
  </si>
  <si>
    <t>75A248</t>
  </si>
  <si>
    <t>ZATAŽENÍ A SPOJKOVÁNÍ KABELŮ SE STÍNĚNÍM PŘES 12 PÁRŮ - DEMONTÁŽ</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</si>
  <si>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</si>
  <si>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</si>
  <si>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</si>
  <si>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75B438</t>
  </si>
  <si>
    <t>STOJANOVÁ ŘADA PRO 3 STOJANY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</si>
  <si>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</si>
  <si>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</si>
  <si>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</si>
  <si>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</si>
  <si>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</si>
  <si>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</si>
  <si>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</si>
  <si>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</si>
  <si>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</si>
  <si>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</si>
  <si>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</si>
  <si>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</si>
  <si>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</si>
  <si>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</si>
  <si>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</si>
  <si>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</si>
  <si>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</si>
  <si>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</si>
  <si>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</si>
  <si>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</si>
  <si>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</si>
  <si>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</si>
  <si>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</si>
  <si>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</si>
  <si>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</si>
  <si>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</si>
  <si>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</si>
  <si>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</si>
  <si>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</si>
  <si>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</si>
  <si>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</si>
  <si>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75D248</t>
  </si>
  <si>
    <t>VÝSTRAŽNÍK BEZ ZÁVORY, 2 SKŘÍNĚ - DEMONTÁŽ</t>
  </si>
  <si>
    <t>1. Položka obsahuje: 
 – demontáž betonového základu, zasypání jámy po základu, demontáž výstražníku bez závory 2 skříně včetně odpojení kabelových přívodů 
 – demontáž výstražníku bez závory 2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</si>
  <si>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HLOUBENÍ RÝH DO 2M PAŽ. I NEPAŽ. TŘ.I, ODVOZ DO 20KM</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</si>
  <si>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</si>
  <si>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</si>
  <si>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</si>
  <si>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HLOUBENÍ ŠACHET ZAPAŽ. I NEPAŽ. TŘ.I, ODVOZ DO 20KM</t>
  </si>
  <si>
    <t>133939</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</si>
  <si>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</si>
  <si>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PROTLAČOVÁNÍ POTRUBÍ Z PLAST.HMOT DN DO 200MM</t>
  </si>
  <si>
    <t>702222</t>
  </si>
  <si>
    <t>KABELOVÁ CHRÁNIČKA ZEMNÍ UV STABILNÍ DN PŘES 100 DO 200 MM</t>
  </si>
  <si>
    <t>1. Položka obsahuje: 
– přípravu podkladu pro osazení 
2. Položka neobsahuje: 
X 
3. Způsob měření: 
Měří se metr délkový.</t>
  </si>
  <si>
    <t>Elektrizace trati vč. PEÚ Brno - Zastávka u Brna 1.etapa - po připomínkách</t>
  </si>
  <si>
    <t>oprava č.1 ze dne 19.11.2019</t>
  </si>
  <si>
    <t>PS 02-28-01B_a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</si>
</sst>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name val="Arial"/>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trike/>
      <sz val="10"/>
      <name val="Arial"/>
      <family val="2"/>
      <charset val="238"/>
    </font>
    <font>
      <i/>
      <strike/>
      <sz val="10"/>
      <name val="Arial"/>
      <family val="2"/>
      <charset val="238"/>
    </font>
    <font>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62">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4" fillId="2" borderId="0" xfId="0" applyFont="1" applyFill="1">
      <alignment vertical="center"/>
    </xf>
    <xf numFmtId="0" fontId="4" fillId="2" borderId="0" xfId="0" applyFont="1" applyFill="1" applyAlignment="1">
      <alignment horizontal="left" vertical="center"/>
    </xf>
    <xf numFmtId="0" fontId="3" fillId="3" borderId="4" xfId="0" applyFont="1" applyFill="1" applyBorder="1" applyAlignment="1">
      <alignment horizontal="center" vertical="center" wrapText="1"/>
    </xf>
    <xf numFmtId="0" fontId="4" fillId="2" borderId="1" xfId="0" applyFont="1" applyFill="1" applyBorder="1">
      <alignment vertical="center"/>
    </xf>
    <xf numFmtId="0" fontId="4" fillId="2" borderId="1" xfId="0" applyFont="1" applyFill="1" applyBorder="1" applyAlignment="1">
      <alignment horizontal="left" vertical="center"/>
    </xf>
    <xf numFmtId="0" fontId="0" fillId="0" borderId="4" xfId="0" applyBorder="1">
      <alignment vertical="center"/>
    </xf>
    <xf numFmtId="0" fontId="0" fillId="2" borderId="5" xfId="0" applyFill="1" applyBorder="1">
      <alignment vertical="center"/>
    </xf>
    <xf numFmtId="0" fontId="2" fillId="2" borderId="5" xfId="0" applyFont="1" applyFill="1" applyBorder="1" applyAlignment="1">
      <alignment horizontal="right" vertical="center"/>
    </xf>
    <xf numFmtId="0" fontId="2" fillId="2" borderId="5" xfId="0" applyFont="1" applyFill="1" applyBorder="1" applyAlignment="1">
      <alignment vertical="center" wrapText="1"/>
    </xf>
    <xf numFmtId="4" fontId="2" fillId="2" borderId="5" xfId="0" applyNumberFormat="1" applyFont="1" applyFill="1" applyBorder="1" applyAlignment="1">
      <alignment horizontal="center" vertical="center"/>
    </xf>
    <xf numFmtId="0" fontId="0" fillId="0" borderId="4" xfId="0" applyBorder="1" applyAlignment="1">
      <alignment horizontal="right" vertical="center"/>
    </xf>
    <xf numFmtId="0" fontId="0" fillId="0" borderId="4" xfId="0" applyBorder="1" applyAlignment="1">
      <alignment vertical="center" wrapText="1"/>
    </xf>
    <xf numFmtId="0" fontId="0" fillId="0" borderId="4" xfId="0" applyBorder="1" applyAlignment="1">
      <alignment horizontal="center" vertical="center"/>
    </xf>
    <xf numFmtId="164" fontId="0" fillId="0" borderId="4" xfId="0" applyNumberFormat="1" applyBorder="1" applyAlignment="1">
      <alignment horizontal="center" vertical="center"/>
    </xf>
    <xf numFmtId="4" fontId="0" fillId="0" borderId="4" xfId="0" applyNumberFormat="1" applyBorder="1" applyAlignment="1">
      <alignment horizontal="center" vertical="center"/>
    </xf>
    <xf numFmtId="0" fontId="0" fillId="0" borderId="3" xfId="0" applyBorder="1" applyAlignment="1">
      <alignment vertical="top"/>
    </xf>
    <xf numFmtId="0" fontId="0" fillId="0" borderId="4" xfId="0" applyBorder="1" applyAlignment="1">
      <alignment horizontal="left" vertical="center" wrapText="1"/>
    </xf>
    <xf numFmtId="0" fontId="0" fillId="0" borderId="0" xfId="0" applyAlignment="1">
      <alignment vertical="top"/>
    </xf>
    <xf numFmtId="0" fontId="5" fillId="0" borderId="4" xfId="0" applyFont="1" applyBorder="1" applyAlignment="1">
      <alignment horizontal="left" vertical="center" wrapText="1"/>
    </xf>
    <xf numFmtId="0" fontId="2" fillId="2" borderId="1" xfId="0" applyFont="1" applyFill="1" applyBorder="1" applyAlignment="1">
      <alignment horizontal="right" vertical="center"/>
    </xf>
    <xf numFmtId="4" fontId="2" fillId="2" borderId="1" xfId="0" applyNumberFormat="1" applyFont="1" applyFill="1" applyBorder="1" applyAlignment="1">
      <alignment horizontal="center" vertical="center"/>
    </xf>
    <xf numFmtId="4" fontId="0" fillId="2" borderId="4" xfId="0" applyNumberFormat="1" applyFill="1" applyBorder="1" applyAlignment="1">
      <alignment horizontal="center" vertical="center"/>
    </xf>
    <xf numFmtId="0" fontId="8" fillId="0" borderId="4" xfId="0" applyFont="1" applyFill="1" applyBorder="1" applyAlignment="1">
      <alignment horizontal="right" vertical="center"/>
    </xf>
    <xf numFmtId="0" fontId="8" fillId="0" borderId="4" xfId="0" applyFont="1" applyFill="1" applyBorder="1">
      <alignment vertical="center"/>
    </xf>
    <xf numFmtId="0" fontId="8" fillId="0" borderId="4" xfId="0" applyFont="1" applyFill="1" applyBorder="1" applyAlignment="1">
      <alignment vertical="center" wrapText="1"/>
    </xf>
    <xf numFmtId="0" fontId="8" fillId="0" borderId="4" xfId="0" applyFont="1" applyFill="1" applyBorder="1" applyAlignment="1">
      <alignment horizontal="center" vertical="center"/>
    </xf>
    <xf numFmtId="164" fontId="8" fillId="0" borderId="4" xfId="0" applyNumberFormat="1" applyFont="1" applyFill="1" applyBorder="1" applyAlignment="1">
      <alignment horizontal="center" vertical="center"/>
    </xf>
    <xf numFmtId="4" fontId="8" fillId="0" borderId="4" xfId="0" applyNumberFormat="1" applyFont="1" applyFill="1" applyBorder="1" applyAlignment="1">
      <alignment horizontal="center" vertical="center"/>
    </xf>
    <xf numFmtId="0" fontId="8" fillId="0" borderId="0" xfId="0" applyFont="1" applyFill="1">
      <alignment vertical="center"/>
    </xf>
    <xf numFmtId="0" fontId="8" fillId="0"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0" fontId="6" fillId="4" borderId="4" xfId="0" applyFont="1" applyFill="1" applyBorder="1" applyAlignment="1">
      <alignment horizontal="right" vertical="center"/>
    </xf>
    <xf numFmtId="0" fontId="6" fillId="4" borderId="4" xfId="0" applyFont="1" applyFill="1" applyBorder="1">
      <alignment vertical="center"/>
    </xf>
    <xf numFmtId="0" fontId="6" fillId="4" borderId="4" xfId="0" applyFont="1" applyFill="1" applyBorder="1" applyAlignment="1">
      <alignment vertical="center" wrapText="1"/>
    </xf>
    <xf numFmtId="0" fontId="6" fillId="4" borderId="4" xfId="0" applyFont="1" applyFill="1" applyBorder="1" applyAlignment="1">
      <alignment horizontal="center" vertical="center"/>
    </xf>
    <xf numFmtId="164" fontId="6" fillId="4" borderId="4" xfId="0" applyNumberFormat="1" applyFont="1" applyFill="1" applyBorder="1" applyAlignment="1">
      <alignment horizontal="center" vertical="center"/>
    </xf>
    <xf numFmtId="4" fontId="6" fillId="4" borderId="4" xfId="0" applyNumberFormat="1" applyFont="1" applyFill="1" applyBorder="1" applyAlignment="1">
      <alignment horizontal="center" vertical="center"/>
    </xf>
    <xf numFmtId="0" fontId="6" fillId="4" borderId="0" xfId="0" applyFont="1" applyFill="1">
      <alignment vertical="center"/>
    </xf>
    <xf numFmtId="0" fontId="6" fillId="4" borderId="4" xfId="0" applyFont="1" applyFill="1" applyBorder="1" applyAlignment="1">
      <alignment horizontal="left" vertical="center" wrapText="1"/>
    </xf>
    <xf numFmtId="0" fontId="7" fillId="4" borderId="4" xfId="0" applyFont="1" applyFill="1" applyBorder="1" applyAlignment="1">
      <alignment horizontal="left" vertical="center" wrapText="1"/>
    </xf>
    <xf numFmtId="0" fontId="8" fillId="0" borderId="4" xfId="0" applyFont="1" applyBorder="1" applyAlignment="1">
      <alignment horizontal="right" vertical="center"/>
    </xf>
    <xf numFmtId="0" fontId="8" fillId="0" borderId="4" xfId="0" applyFont="1" applyBorder="1">
      <alignment vertical="center"/>
    </xf>
    <xf numFmtId="0" fontId="8" fillId="0" borderId="4" xfId="0" applyFont="1" applyBorder="1" applyAlignment="1">
      <alignment vertical="center" wrapText="1"/>
    </xf>
    <xf numFmtId="0" fontId="8" fillId="0" borderId="4" xfId="0" applyFont="1" applyBorder="1" applyAlignment="1">
      <alignment horizontal="center" vertical="center"/>
    </xf>
    <xf numFmtId="164" fontId="8" fillId="0" borderId="4" xfId="0" applyNumberFormat="1" applyFont="1" applyBorder="1" applyAlignment="1">
      <alignment horizontal="center" vertical="center"/>
    </xf>
    <xf numFmtId="4" fontId="8" fillId="0" borderId="4" xfId="0" applyNumberFormat="1" applyFont="1" applyBorder="1" applyAlignment="1">
      <alignment horizontal="center" vertical="center"/>
    </xf>
    <xf numFmtId="0" fontId="8" fillId="0" borderId="0" xfId="0" applyFont="1">
      <alignment vertical="center"/>
    </xf>
    <xf numFmtId="0" fontId="8" fillId="0" borderId="4" xfId="0" applyFont="1" applyBorder="1" applyAlignment="1">
      <alignment horizontal="left" vertical="center" wrapText="1"/>
    </xf>
    <xf numFmtId="0" fontId="9" fillId="0" borderId="4" xfId="0" applyFont="1" applyBorder="1" applyAlignment="1">
      <alignment horizontal="left" vertical="center" wrapText="1"/>
    </xf>
    <xf numFmtId="0" fontId="8" fillId="2" borderId="1" xfId="0" applyFont="1" applyFill="1" applyBorder="1">
      <alignment vertical="center"/>
    </xf>
    <xf numFmtId="0" fontId="8" fillId="2" borderId="4" xfId="0" applyFont="1" applyFill="1" applyBorder="1" applyAlignment="1">
      <alignment horizontal="center" vertical="center"/>
    </xf>
    <xf numFmtId="0" fontId="3" fillId="3" borderId="4"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1" xfId="0" applyFont="1" applyFill="1" applyBorder="1" applyAlignment="1">
      <alignment horizontal="right" vertical="center"/>
    </xf>
    <xf numFmtId="0" fontId="0" fillId="2" borderId="1"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308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2"/>
  <sheetViews>
    <sheetView tabSelected="1" topLeftCell="B1" zoomScaleNormal="100" workbookViewId="0">
      <pane ySplit="8" topLeftCell="A46"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v>
      </c>
      <c r="B1" s="1"/>
      <c r="C1" s="1"/>
      <c r="D1" s="1"/>
      <c r="E1" s="1" t="s">
        <v>0</v>
      </c>
      <c r="F1" s="1"/>
      <c r="G1" s="1"/>
      <c r="H1" s="1"/>
      <c r="I1" s="1"/>
      <c r="P1" t="s">
        <v>15</v>
      </c>
    </row>
    <row r="2" spans="1:18" ht="24.95" customHeight="1" x14ac:dyDescent="0.2">
      <c r="B2" s="1"/>
      <c r="C2" s="1"/>
      <c r="D2" s="1"/>
      <c r="E2" s="2" t="s">
        <v>3</v>
      </c>
      <c r="F2" s="1"/>
      <c r="G2" s="1"/>
      <c r="H2" s="55" t="s">
        <v>212</v>
      </c>
      <c r="I2" s="3"/>
      <c r="O2">
        <f>0+O9+O42+O55+O184</f>
        <v>0</v>
      </c>
      <c r="P2" t="s">
        <v>15</v>
      </c>
    </row>
    <row r="3" spans="1:18" ht="15" customHeight="1" x14ac:dyDescent="0.2">
      <c r="A3" t="s">
        <v>2</v>
      </c>
      <c r="B3" s="6" t="s">
        <v>4</v>
      </c>
      <c r="C3" s="58" t="s">
        <v>5</v>
      </c>
      <c r="D3" s="59"/>
      <c r="E3" s="7" t="s">
        <v>211</v>
      </c>
      <c r="F3" s="1"/>
      <c r="G3" s="4"/>
      <c r="H3" s="56" t="s">
        <v>213</v>
      </c>
      <c r="I3" s="27">
        <f>0+I9+I42+I55+I184</f>
        <v>0</v>
      </c>
      <c r="O3" t="s">
        <v>12</v>
      </c>
      <c r="P3" t="s">
        <v>16</v>
      </c>
    </row>
    <row r="4" spans="1:18" ht="15" customHeight="1" x14ac:dyDescent="0.2">
      <c r="A4" t="s">
        <v>6</v>
      </c>
      <c r="B4" s="6" t="s">
        <v>7</v>
      </c>
      <c r="C4" s="58" t="s">
        <v>8</v>
      </c>
      <c r="D4" s="59"/>
      <c r="E4" s="7" t="s">
        <v>9</v>
      </c>
      <c r="F4" s="1"/>
      <c r="G4" s="1"/>
      <c r="H4" s="5"/>
      <c r="I4" s="5"/>
      <c r="O4" t="s">
        <v>13</v>
      </c>
      <c r="P4" t="s">
        <v>16</v>
      </c>
    </row>
    <row r="5" spans="1:18" ht="12.75" customHeight="1" x14ac:dyDescent="0.2">
      <c r="A5" t="s">
        <v>10</v>
      </c>
      <c r="B5" s="9" t="s">
        <v>11</v>
      </c>
      <c r="C5" s="60" t="s">
        <v>147</v>
      </c>
      <c r="D5" s="61"/>
      <c r="E5" s="10" t="s">
        <v>148</v>
      </c>
      <c r="F5" s="3"/>
      <c r="G5" s="3"/>
      <c r="H5" s="3"/>
      <c r="I5" s="3"/>
      <c r="O5" t="s">
        <v>14</v>
      </c>
      <c r="P5" t="s">
        <v>16</v>
      </c>
    </row>
    <row r="6" spans="1:18" ht="12.75" customHeight="1" x14ac:dyDescent="0.2">
      <c r="A6" s="57" t="s">
        <v>17</v>
      </c>
      <c r="B6" s="57" t="s">
        <v>19</v>
      </c>
      <c r="C6" s="57" t="s">
        <v>21</v>
      </c>
      <c r="D6" s="57" t="s">
        <v>22</v>
      </c>
      <c r="E6" s="57" t="s">
        <v>23</v>
      </c>
      <c r="F6" s="57" t="s">
        <v>25</v>
      </c>
      <c r="G6" s="57" t="s">
        <v>27</v>
      </c>
      <c r="H6" s="57" t="s">
        <v>29</v>
      </c>
      <c r="I6" s="57"/>
    </row>
    <row r="7" spans="1:18" ht="12.75" customHeight="1" x14ac:dyDescent="0.2">
      <c r="A7" s="57"/>
      <c r="B7" s="57"/>
      <c r="C7" s="57"/>
      <c r="D7" s="57"/>
      <c r="E7" s="57"/>
      <c r="F7" s="57"/>
      <c r="G7" s="57"/>
      <c r="H7" s="8" t="s">
        <v>30</v>
      </c>
      <c r="I7" s="8" t="s">
        <v>32</v>
      </c>
    </row>
    <row r="8" spans="1:18" ht="12.75" customHeight="1" x14ac:dyDescent="0.2">
      <c r="A8" s="8" t="s">
        <v>18</v>
      </c>
      <c r="B8" s="8" t="s">
        <v>20</v>
      </c>
      <c r="C8" s="8" t="s">
        <v>16</v>
      </c>
      <c r="D8" s="8" t="s">
        <v>15</v>
      </c>
      <c r="E8" s="8" t="s">
        <v>24</v>
      </c>
      <c r="F8" s="8" t="s">
        <v>26</v>
      </c>
      <c r="G8" s="8" t="s">
        <v>28</v>
      </c>
      <c r="H8" s="8" t="s">
        <v>31</v>
      </c>
      <c r="I8" s="8" t="s">
        <v>33</v>
      </c>
    </row>
    <row r="9" spans="1:18" ht="12.75" customHeight="1" x14ac:dyDescent="0.2">
      <c r="A9" s="12" t="s">
        <v>34</v>
      </c>
      <c r="B9" s="12"/>
      <c r="C9" s="13" t="s">
        <v>35</v>
      </c>
      <c r="D9" s="12"/>
      <c r="E9" s="14" t="s">
        <v>36</v>
      </c>
      <c r="F9" s="12"/>
      <c r="G9" s="12"/>
      <c r="H9" s="12"/>
      <c r="I9" s="15">
        <f>0+Q9</f>
        <v>0</v>
      </c>
      <c r="O9">
        <f>0+R9</f>
        <v>0</v>
      </c>
      <c r="Q9">
        <f>0+I10+I18+I34+I38</f>
        <v>0</v>
      </c>
      <c r="R9">
        <f>0+O10+O18+O34+O38</f>
        <v>0</v>
      </c>
    </row>
    <row r="10" spans="1:18" x14ac:dyDescent="0.2">
      <c r="A10" s="11" t="s">
        <v>37</v>
      </c>
      <c r="B10" s="37" t="s">
        <v>20</v>
      </c>
      <c r="C10" s="37" t="s">
        <v>38</v>
      </c>
      <c r="D10" s="38" t="s">
        <v>39</v>
      </c>
      <c r="E10" s="39" t="s">
        <v>40</v>
      </c>
      <c r="F10" s="40" t="s">
        <v>41</v>
      </c>
      <c r="G10" s="41">
        <v>1474.2</v>
      </c>
      <c r="H10" s="42">
        <v>0</v>
      </c>
      <c r="I10" s="42">
        <f>ROUND(ROUND(H10,2)*ROUND(G10,3),2)</f>
        <v>0</v>
      </c>
      <c r="O10">
        <f>(I10*21)/100</f>
        <v>0</v>
      </c>
      <c r="P10" t="s">
        <v>16</v>
      </c>
    </row>
    <row r="11" spans="1:18" x14ac:dyDescent="0.2">
      <c r="A11" s="21" t="s">
        <v>42</v>
      </c>
      <c r="B11" s="43"/>
      <c r="C11" s="43"/>
      <c r="D11" s="43"/>
      <c r="E11" s="44" t="s">
        <v>39</v>
      </c>
      <c r="F11" s="43"/>
      <c r="G11" s="43"/>
      <c r="H11" s="43"/>
      <c r="I11" s="43"/>
    </row>
    <row r="12" spans="1:18" x14ac:dyDescent="0.2">
      <c r="A12" s="23" t="s">
        <v>43</v>
      </c>
      <c r="B12" s="43"/>
      <c r="C12" s="43"/>
      <c r="D12" s="43"/>
      <c r="E12" s="45" t="s">
        <v>44</v>
      </c>
      <c r="F12" s="43"/>
      <c r="G12" s="43"/>
      <c r="H12" s="43"/>
      <c r="I12" s="43"/>
    </row>
    <row r="13" spans="1:18" ht="63.75" x14ac:dyDescent="0.2">
      <c r="A13" t="s">
        <v>45</v>
      </c>
      <c r="B13" s="43"/>
      <c r="C13" s="43"/>
      <c r="D13" s="43"/>
      <c r="E13" s="44" t="s">
        <v>46</v>
      </c>
      <c r="F13" s="43"/>
      <c r="G13" s="43"/>
      <c r="H13" s="43"/>
      <c r="I13" s="43"/>
    </row>
    <row r="14" spans="1:18" x14ac:dyDescent="0.2">
      <c r="B14" s="28">
        <v>40</v>
      </c>
      <c r="C14" s="28">
        <v>132738</v>
      </c>
      <c r="D14" s="29" t="s">
        <v>39</v>
      </c>
      <c r="E14" s="30" t="s">
        <v>200</v>
      </c>
      <c r="F14" s="31" t="s">
        <v>41</v>
      </c>
      <c r="G14" s="32">
        <v>1474.2</v>
      </c>
      <c r="H14" s="33">
        <v>0</v>
      </c>
      <c r="I14" s="33">
        <f>ROUND(ROUND(H14,2)*ROUND(G14,3),2)</f>
        <v>0</v>
      </c>
    </row>
    <row r="15" spans="1:18" x14ac:dyDescent="0.2">
      <c r="B15" s="34"/>
      <c r="C15" s="34"/>
      <c r="D15" s="34"/>
      <c r="E15" s="35"/>
      <c r="F15" s="34"/>
      <c r="G15" s="34"/>
      <c r="H15" s="34"/>
      <c r="I15" s="34"/>
    </row>
    <row r="16" spans="1:18" x14ac:dyDescent="0.2">
      <c r="B16" s="34"/>
      <c r="C16" s="34"/>
      <c r="D16" s="34"/>
      <c r="E16" s="36" t="s">
        <v>44</v>
      </c>
      <c r="F16" s="34"/>
      <c r="G16" s="34"/>
      <c r="H16" s="34"/>
      <c r="I16" s="34"/>
    </row>
    <row r="17" spans="1:16" ht="63.75" x14ac:dyDescent="0.2">
      <c r="B17" s="34"/>
      <c r="C17" s="34"/>
      <c r="D17" s="34"/>
      <c r="E17" s="35" t="s">
        <v>46</v>
      </c>
      <c r="F17" s="34"/>
      <c r="G17" s="34"/>
      <c r="H17" s="34"/>
      <c r="I17" s="34"/>
    </row>
    <row r="18" spans="1:16" x14ac:dyDescent="0.2">
      <c r="A18" s="11" t="s">
        <v>37</v>
      </c>
      <c r="B18" s="16" t="s">
        <v>16</v>
      </c>
      <c r="C18" s="16" t="s">
        <v>47</v>
      </c>
      <c r="D18" s="11" t="s">
        <v>39</v>
      </c>
      <c r="E18" s="17" t="s">
        <v>48</v>
      </c>
      <c r="F18" s="18" t="s">
        <v>41</v>
      </c>
      <c r="G18" s="19">
        <v>14742</v>
      </c>
      <c r="H18" s="20">
        <v>0</v>
      </c>
      <c r="I18" s="20">
        <f>ROUND(ROUND(H18,2)*ROUND(G18,3),2)</f>
        <v>0</v>
      </c>
      <c r="O18">
        <f>(I18*21)/100</f>
        <v>0</v>
      </c>
      <c r="P18" t="s">
        <v>16</v>
      </c>
    </row>
    <row r="19" spans="1:16" x14ac:dyDescent="0.2">
      <c r="A19" s="21" t="s">
        <v>42</v>
      </c>
      <c r="E19" s="22" t="s">
        <v>39</v>
      </c>
    </row>
    <row r="20" spans="1:16" x14ac:dyDescent="0.2">
      <c r="A20" s="23" t="s">
        <v>43</v>
      </c>
      <c r="E20" s="24" t="s">
        <v>124</v>
      </c>
    </row>
    <row r="21" spans="1:16" ht="25.5" x14ac:dyDescent="0.2">
      <c r="A21" t="s">
        <v>45</v>
      </c>
      <c r="E21" s="22" t="s">
        <v>50</v>
      </c>
    </row>
    <row r="22" spans="1:16" x14ac:dyDescent="0.2">
      <c r="B22" s="28">
        <v>42</v>
      </c>
      <c r="C22" s="28">
        <v>133738</v>
      </c>
      <c r="D22" s="29" t="s">
        <v>39</v>
      </c>
      <c r="E22" s="30" t="s">
        <v>204</v>
      </c>
      <c r="F22" s="31" t="s">
        <v>41</v>
      </c>
      <c r="G22" s="32">
        <v>36</v>
      </c>
      <c r="H22" s="33">
        <v>0</v>
      </c>
      <c r="I22" s="33">
        <f>ROUND(ROUND(H22,2)*ROUND(G22,3),2)</f>
        <v>0</v>
      </c>
    </row>
    <row r="23" spans="1:16" x14ac:dyDescent="0.2">
      <c r="B23" s="34"/>
      <c r="C23" s="34"/>
      <c r="D23" s="34"/>
      <c r="E23" s="35" t="s">
        <v>39</v>
      </c>
      <c r="F23" s="34"/>
      <c r="G23" s="34"/>
      <c r="H23" s="34"/>
      <c r="I23" s="34"/>
    </row>
    <row r="24" spans="1:16" x14ac:dyDescent="0.2">
      <c r="B24" s="34"/>
      <c r="C24" s="34"/>
      <c r="D24" s="34"/>
      <c r="E24" s="36" t="s">
        <v>44</v>
      </c>
      <c r="F24" s="34"/>
      <c r="G24" s="34"/>
      <c r="H24" s="34"/>
      <c r="I24" s="34"/>
    </row>
    <row r="25" spans="1:16" ht="63.75" x14ac:dyDescent="0.2">
      <c r="B25" s="34"/>
      <c r="C25" s="34"/>
      <c r="D25" s="34"/>
      <c r="E25" s="35" t="s">
        <v>46</v>
      </c>
      <c r="F25" s="34"/>
      <c r="G25" s="34"/>
      <c r="H25" s="34"/>
      <c r="I25" s="34"/>
    </row>
    <row r="26" spans="1:16" x14ac:dyDescent="0.2">
      <c r="B26" s="46">
        <v>43</v>
      </c>
      <c r="C26" s="46" t="s">
        <v>205</v>
      </c>
      <c r="D26" s="47" t="s">
        <v>39</v>
      </c>
      <c r="E26" s="48" t="s">
        <v>48</v>
      </c>
      <c r="F26" s="49" t="s">
        <v>41</v>
      </c>
      <c r="G26" s="50">
        <v>360</v>
      </c>
      <c r="H26" s="51">
        <v>0</v>
      </c>
      <c r="I26" s="51">
        <f>ROUND(ROUND(H26,2)*ROUND(G26,3),2)</f>
        <v>0</v>
      </c>
    </row>
    <row r="27" spans="1:16" x14ac:dyDescent="0.2">
      <c r="B27" s="52"/>
      <c r="C27" s="52"/>
      <c r="D27" s="52"/>
      <c r="E27" s="53" t="s">
        <v>39</v>
      </c>
      <c r="F27" s="52"/>
      <c r="G27" s="52"/>
      <c r="H27" s="52"/>
      <c r="I27" s="52"/>
    </row>
    <row r="28" spans="1:16" x14ac:dyDescent="0.2">
      <c r="B28" s="52"/>
      <c r="C28" s="52"/>
      <c r="D28" s="52"/>
      <c r="E28" s="54" t="s">
        <v>44</v>
      </c>
      <c r="F28" s="52"/>
      <c r="G28" s="52"/>
      <c r="H28" s="52"/>
      <c r="I28" s="52"/>
    </row>
    <row r="29" spans="1:16" ht="25.5" x14ac:dyDescent="0.2">
      <c r="B29" s="52"/>
      <c r="C29" s="52"/>
      <c r="D29" s="52"/>
      <c r="E29" s="53" t="s">
        <v>50</v>
      </c>
      <c r="F29" s="52"/>
      <c r="G29" s="52"/>
      <c r="H29" s="52"/>
      <c r="I29" s="52"/>
    </row>
    <row r="30" spans="1:16" x14ac:dyDescent="0.2">
      <c r="B30" s="28">
        <v>44</v>
      </c>
      <c r="C30" s="28">
        <v>14173</v>
      </c>
      <c r="D30" s="29" t="s">
        <v>39</v>
      </c>
      <c r="E30" s="30" t="s">
        <v>207</v>
      </c>
      <c r="F30" s="31" t="s">
        <v>51</v>
      </c>
      <c r="G30" s="32">
        <v>202</v>
      </c>
      <c r="H30" s="33">
        <v>0</v>
      </c>
      <c r="I30" s="33">
        <f>ROUND(ROUND(H30,2)*ROUND(G30,3),2)</f>
        <v>0</v>
      </c>
    </row>
    <row r="31" spans="1:16" x14ac:dyDescent="0.2">
      <c r="B31" s="34"/>
      <c r="C31" s="34"/>
      <c r="D31" s="34"/>
      <c r="E31" s="35" t="s">
        <v>39</v>
      </c>
      <c r="F31" s="34"/>
      <c r="G31" s="34"/>
      <c r="H31" s="34"/>
      <c r="I31" s="34"/>
    </row>
    <row r="32" spans="1:16" x14ac:dyDescent="0.2">
      <c r="B32" s="34"/>
      <c r="C32" s="34"/>
      <c r="D32" s="34"/>
      <c r="E32" s="36" t="s">
        <v>44</v>
      </c>
      <c r="F32" s="34"/>
      <c r="G32" s="34"/>
      <c r="H32" s="34"/>
      <c r="I32" s="34"/>
    </row>
    <row r="33" spans="1:18" ht="51" x14ac:dyDescent="0.2">
      <c r="B33" s="34"/>
      <c r="C33" s="34"/>
      <c r="D33" s="34"/>
      <c r="E33" s="35" t="s">
        <v>206</v>
      </c>
      <c r="F33" s="34"/>
      <c r="G33" s="34"/>
      <c r="H33" s="34"/>
      <c r="I33" s="34"/>
    </row>
    <row r="34" spans="1:18" x14ac:dyDescent="0.2">
      <c r="A34" s="11" t="s">
        <v>37</v>
      </c>
      <c r="B34" s="16" t="s">
        <v>15</v>
      </c>
      <c r="C34" s="16" t="s">
        <v>52</v>
      </c>
      <c r="D34" s="11" t="s">
        <v>39</v>
      </c>
      <c r="E34" s="17" t="s">
        <v>53</v>
      </c>
      <c r="F34" s="18" t="s">
        <v>41</v>
      </c>
      <c r="G34" s="19">
        <v>1474.2</v>
      </c>
      <c r="H34" s="20">
        <v>0</v>
      </c>
      <c r="I34" s="20">
        <f>ROUND(ROUND(H34,2)*ROUND(G34,3),2)</f>
        <v>0</v>
      </c>
      <c r="O34">
        <f>(I34*21)/100</f>
        <v>0</v>
      </c>
      <c r="P34" t="s">
        <v>16</v>
      </c>
    </row>
    <row r="35" spans="1:18" x14ac:dyDescent="0.2">
      <c r="A35" s="21" t="s">
        <v>42</v>
      </c>
      <c r="E35" s="22" t="s">
        <v>39</v>
      </c>
    </row>
    <row r="36" spans="1:18" x14ac:dyDescent="0.2">
      <c r="A36" s="23" t="s">
        <v>43</v>
      </c>
      <c r="E36" s="24" t="s">
        <v>44</v>
      </c>
    </row>
    <row r="37" spans="1:18" ht="51" x14ac:dyDescent="0.2">
      <c r="A37" t="s">
        <v>45</v>
      </c>
      <c r="E37" s="22" t="s">
        <v>54</v>
      </c>
    </row>
    <row r="38" spans="1:18" x14ac:dyDescent="0.2">
      <c r="A38" s="11" t="s">
        <v>37</v>
      </c>
      <c r="B38" s="16" t="s">
        <v>24</v>
      </c>
      <c r="C38" s="16" t="s">
        <v>56</v>
      </c>
      <c r="D38" s="11" t="s">
        <v>39</v>
      </c>
      <c r="E38" s="17" t="s">
        <v>57</v>
      </c>
      <c r="F38" s="18" t="s">
        <v>58</v>
      </c>
      <c r="G38" s="19">
        <v>1474.2</v>
      </c>
      <c r="H38" s="20">
        <v>0</v>
      </c>
      <c r="I38" s="20">
        <f>ROUND(ROUND(H38,2)*ROUND(G38,3),2)</f>
        <v>0</v>
      </c>
      <c r="O38">
        <f>(I38*21)/100</f>
        <v>0</v>
      </c>
      <c r="P38" t="s">
        <v>16</v>
      </c>
    </row>
    <row r="39" spans="1:18" x14ac:dyDescent="0.2">
      <c r="A39" s="21" t="s">
        <v>42</v>
      </c>
      <c r="E39" s="22" t="s">
        <v>39</v>
      </c>
    </row>
    <row r="40" spans="1:18" x14ac:dyDescent="0.2">
      <c r="A40" s="23" t="s">
        <v>43</v>
      </c>
      <c r="E40" s="24" t="s">
        <v>44</v>
      </c>
    </row>
    <row r="41" spans="1:18" ht="63.75" x14ac:dyDescent="0.2">
      <c r="A41" t="s">
        <v>45</v>
      </c>
      <c r="E41" s="22" t="s">
        <v>59</v>
      </c>
    </row>
    <row r="42" spans="1:18" ht="12.75" customHeight="1" x14ac:dyDescent="0.2">
      <c r="A42" s="3" t="s">
        <v>34</v>
      </c>
      <c r="B42" s="3"/>
      <c r="C42" s="25" t="s">
        <v>62</v>
      </c>
      <c r="D42" s="3"/>
      <c r="E42" s="14" t="s">
        <v>63</v>
      </c>
      <c r="F42" s="3"/>
      <c r="G42" s="3"/>
      <c r="H42" s="3"/>
      <c r="I42" s="26">
        <f>0+Q42</f>
        <v>0</v>
      </c>
      <c r="O42">
        <f>0+R42</f>
        <v>0</v>
      </c>
      <c r="Q42">
        <f>0+I43+I47</f>
        <v>0</v>
      </c>
      <c r="R42">
        <f>0+O43+O47</f>
        <v>0</v>
      </c>
    </row>
    <row r="43" spans="1:18" x14ac:dyDescent="0.2">
      <c r="A43" s="11" t="s">
        <v>37</v>
      </c>
      <c r="B43" s="16" t="s">
        <v>26</v>
      </c>
      <c r="C43" s="16" t="s">
        <v>149</v>
      </c>
      <c r="D43" s="11" t="s">
        <v>39</v>
      </c>
      <c r="E43" s="17" t="s">
        <v>150</v>
      </c>
      <c r="F43" s="18" t="s">
        <v>51</v>
      </c>
      <c r="G43" s="19">
        <v>5815</v>
      </c>
      <c r="H43" s="20">
        <v>0</v>
      </c>
      <c r="I43" s="20">
        <f>ROUND(ROUND(H43,2)*ROUND(G43,3),2)</f>
        <v>0</v>
      </c>
      <c r="O43">
        <f>(I43*21)/100</f>
        <v>0</v>
      </c>
      <c r="P43" t="s">
        <v>16</v>
      </c>
    </row>
    <row r="44" spans="1:18" x14ac:dyDescent="0.2">
      <c r="A44" s="21" t="s">
        <v>42</v>
      </c>
      <c r="E44" s="22" t="s">
        <v>39</v>
      </c>
    </row>
    <row r="45" spans="1:18" x14ac:dyDescent="0.2">
      <c r="A45" s="23" t="s">
        <v>43</v>
      </c>
      <c r="E45" s="24" t="s">
        <v>44</v>
      </c>
    </row>
    <row r="46" spans="1:18" ht="51" x14ac:dyDescent="0.2">
      <c r="A46" t="s">
        <v>45</v>
      </c>
      <c r="E46" s="22" t="s">
        <v>151</v>
      </c>
    </row>
    <row r="47" spans="1:18" ht="25.5" x14ac:dyDescent="0.2">
      <c r="A47" s="11" t="s">
        <v>37</v>
      </c>
      <c r="B47" s="16" t="s">
        <v>28</v>
      </c>
      <c r="C47" s="16" t="s">
        <v>66</v>
      </c>
      <c r="D47" s="11" t="s">
        <v>39</v>
      </c>
      <c r="E47" s="17" t="s">
        <v>67</v>
      </c>
      <c r="F47" s="18" t="s">
        <v>51</v>
      </c>
      <c r="G47" s="19">
        <v>2609</v>
      </c>
      <c r="H47" s="20">
        <v>0</v>
      </c>
      <c r="I47" s="20">
        <f>ROUND(ROUND(H47,2)*ROUND(G47,3),2)</f>
        <v>0</v>
      </c>
      <c r="O47">
        <f>(I47*21)/100</f>
        <v>0</v>
      </c>
      <c r="P47" t="s">
        <v>16</v>
      </c>
    </row>
    <row r="48" spans="1:18" x14ac:dyDescent="0.2">
      <c r="A48" s="21" t="s">
        <v>42</v>
      </c>
      <c r="E48" s="22" t="s">
        <v>39</v>
      </c>
    </row>
    <row r="49" spans="1:18" x14ac:dyDescent="0.2">
      <c r="A49" s="23" t="s">
        <v>43</v>
      </c>
      <c r="E49" s="24" t="s">
        <v>44</v>
      </c>
    </row>
    <row r="50" spans="1:18" ht="114.75" x14ac:dyDescent="0.2">
      <c r="A50" t="s">
        <v>45</v>
      </c>
      <c r="E50" s="22" t="s">
        <v>68</v>
      </c>
    </row>
    <row r="51" spans="1:18" x14ac:dyDescent="0.2">
      <c r="B51" s="46">
        <v>45</v>
      </c>
      <c r="C51" s="46" t="s">
        <v>208</v>
      </c>
      <c r="D51" s="47" t="s">
        <v>39</v>
      </c>
      <c r="E51" s="48" t="s">
        <v>209</v>
      </c>
      <c r="F51" s="49" t="s">
        <v>51</v>
      </c>
      <c r="G51" s="50">
        <v>336</v>
      </c>
      <c r="H51" s="51">
        <v>0</v>
      </c>
      <c r="I51" s="51">
        <f>ROUND(ROUND(H51,2)*ROUND(G51,3),2)</f>
        <v>0</v>
      </c>
    </row>
    <row r="52" spans="1:18" x14ac:dyDescent="0.2">
      <c r="B52" s="52"/>
      <c r="C52" s="52"/>
      <c r="D52" s="52"/>
      <c r="E52" s="53" t="s">
        <v>39</v>
      </c>
      <c r="F52" s="52"/>
      <c r="G52" s="52"/>
      <c r="H52" s="52"/>
      <c r="I52" s="52"/>
    </row>
    <row r="53" spans="1:18" x14ac:dyDescent="0.2">
      <c r="B53" s="52"/>
      <c r="C53" s="52"/>
      <c r="D53" s="52"/>
      <c r="E53" s="54" t="s">
        <v>44</v>
      </c>
      <c r="F53" s="52"/>
      <c r="G53" s="52"/>
      <c r="H53" s="52"/>
      <c r="I53" s="52"/>
    </row>
    <row r="54" spans="1:18" ht="76.5" x14ac:dyDescent="0.2">
      <c r="B54" s="52"/>
      <c r="C54" s="52"/>
      <c r="D54" s="52"/>
      <c r="E54" s="53" t="s">
        <v>210</v>
      </c>
      <c r="F54" s="52"/>
      <c r="G54" s="52"/>
      <c r="H54" s="52"/>
      <c r="I54" s="52"/>
    </row>
    <row r="55" spans="1:18" ht="12.75" customHeight="1" x14ac:dyDescent="0.2">
      <c r="A55" s="3" t="s">
        <v>34</v>
      </c>
      <c r="B55" s="3"/>
      <c r="C55" s="25" t="s">
        <v>80</v>
      </c>
      <c r="D55" s="3"/>
      <c r="E55" s="14" t="s">
        <v>81</v>
      </c>
      <c r="F55" s="3"/>
      <c r="G55" s="3"/>
      <c r="H55" s="3"/>
      <c r="I55" s="26">
        <f>0+Q55</f>
        <v>0</v>
      </c>
      <c r="O55">
        <f>0+R55</f>
        <v>0</v>
      </c>
      <c r="Q55">
        <f>0+I56+I60+I64+I68+I72+I76+I80+I84+I88+I92+I96+I100+I104+I108+I112+I116+I120+I124+I128+I132+I136+I140+I144+I148+I152+I160+I164+I168+I172+I176+I180</f>
        <v>0</v>
      </c>
      <c r="R55">
        <f>0+O56+O60+O64+O68+O72+O76+O80+O84+O88+O92+O96+O100+O104+O108+O112+O116+O120+O124+O128+O132+O136+O140+O144+O148+O152+O160+O164+O168+O172+O176+O180</f>
        <v>0</v>
      </c>
    </row>
    <row r="56" spans="1:18" x14ac:dyDescent="0.2">
      <c r="A56" s="11" t="s">
        <v>37</v>
      </c>
      <c r="B56" s="16" t="s">
        <v>55</v>
      </c>
      <c r="C56" s="16" t="s">
        <v>83</v>
      </c>
      <c r="D56" s="11" t="s">
        <v>39</v>
      </c>
      <c r="E56" s="17" t="s">
        <v>84</v>
      </c>
      <c r="F56" s="18" t="s">
        <v>85</v>
      </c>
      <c r="G56" s="50">
        <v>85.41</v>
      </c>
      <c r="H56" s="20">
        <v>0</v>
      </c>
      <c r="I56" s="20">
        <f>ROUND(ROUND(H56,2)*ROUND(G56,3),2)</f>
        <v>0</v>
      </c>
      <c r="O56">
        <f>(I56*21)/100</f>
        <v>0</v>
      </c>
      <c r="P56" t="s">
        <v>16</v>
      </c>
    </row>
    <row r="57" spans="1:18" x14ac:dyDescent="0.2">
      <c r="A57" s="21" t="s">
        <v>42</v>
      </c>
      <c r="E57" s="22" t="s">
        <v>39</v>
      </c>
    </row>
    <row r="58" spans="1:18" x14ac:dyDescent="0.2">
      <c r="A58" s="23" t="s">
        <v>43</v>
      </c>
      <c r="E58" s="24" t="s">
        <v>64</v>
      </c>
    </row>
    <row r="59" spans="1:18" ht="76.5" x14ac:dyDescent="0.2">
      <c r="A59" t="s">
        <v>45</v>
      </c>
      <c r="E59" s="22" t="s">
        <v>86</v>
      </c>
    </row>
    <row r="60" spans="1:18" x14ac:dyDescent="0.2">
      <c r="A60" s="11" t="s">
        <v>37</v>
      </c>
      <c r="B60" s="16" t="s">
        <v>60</v>
      </c>
      <c r="C60" s="16" t="s">
        <v>88</v>
      </c>
      <c r="D60" s="11" t="s">
        <v>39</v>
      </c>
      <c r="E60" s="17" t="s">
        <v>89</v>
      </c>
      <c r="F60" s="18" t="s">
        <v>85</v>
      </c>
      <c r="G60" s="50">
        <v>8.24</v>
      </c>
      <c r="H60" s="20">
        <v>0</v>
      </c>
      <c r="I60" s="20">
        <f>ROUND(ROUND(H60,2)*ROUND(G60,3),2)</f>
        <v>0</v>
      </c>
      <c r="O60">
        <f>(I60*21)/100</f>
        <v>0</v>
      </c>
      <c r="P60" t="s">
        <v>16</v>
      </c>
    </row>
    <row r="61" spans="1:18" x14ac:dyDescent="0.2">
      <c r="A61" s="21" t="s">
        <v>42</v>
      </c>
      <c r="E61" s="22" t="s">
        <v>39</v>
      </c>
    </row>
    <row r="62" spans="1:18" x14ac:dyDescent="0.2">
      <c r="A62" s="23" t="s">
        <v>43</v>
      </c>
      <c r="E62" s="24" t="s">
        <v>64</v>
      </c>
    </row>
    <row r="63" spans="1:18" ht="76.5" x14ac:dyDescent="0.2">
      <c r="A63" t="s">
        <v>45</v>
      </c>
      <c r="E63" s="22" t="s">
        <v>86</v>
      </c>
    </row>
    <row r="64" spans="1:18" x14ac:dyDescent="0.2">
      <c r="A64" s="11" t="s">
        <v>37</v>
      </c>
      <c r="B64" s="16" t="s">
        <v>31</v>
      </c>
      <c r="C64" s="16" t="s">
        <v>91</v>
      </c>
      <c r="D64" s="11" t="s">
        <v>39</v>
      </c>
      <c r="E64" s="17" t="s">
        <v>92</v>
      </c>
      <c r="F64" s="18" t="s">
        <v>85</v>
      </c>
      <c r="G64" s="19">
        <v>41.7</v>
      </c>
      <c r="H64" s="20">
        <v>0</v>
      </c>
      <c r="I64" s="20">
        <f>ROUND(ROUND(H64,2)*ROUND(G64,3),2)</f>
        <v>0</v>
      </c>
      <c r="O64">
        <f>(I64*21)/100</f>
        <v>0</v>
      </c>
      <c r="P64" t="s">
        <v>16</v>
      </c>
    </row>
    <row r="65" spans="1:16" x14ac:dyDescent="0.2">
      <c r="A65" s="21" t="s">
        <v>42</v>
      </c>
      <c r="E65" s="22" t="s">
        <v>39</v>
      </c>
    </row>
    <row r="66" spans="1:16" x14ac:dyDescent="0.2">
      <c r="A66" s="23" t="s">
        <v>43</v>
      </c>
      <c r="E66" s="24" t="s">
        <v>64</v>
      </c>
    </row>
    <row r="67" spans="1:16" ht="76.5" x14ac:dyDescent="0.2">
      <c r="A67" t="s">
        <v>45</v>
      </c>
      <c r="E67" s="22" t="s">
        <v>86</v>
      </c>
    </row>
    <row r="68" spans="1:16" x14ac:dyDescent="0.2">
      <c r="A68" s="11" t="s">
        <v>37</v>
      </c>
      <c r="B68" s="16" t="s">
        <v>33</v>
      </c>
      <c r="C68" s="16" t="s">
        <v>94</v>
      </c>
      <c r="D68" s="11" t="s">
        <v>39</v>
      </c>
      <c r="E68" s="17" t="s">
        <v>95</v>
      </c>
      <c r="F68" s="18" t="s">
        <v>85</v>
      </c>
      <c r="G68" s="19">
        <v>64.8</v>
      </c>
      <c r="H68" s="20">
        <v>0</v>
      </c>
      <c r="I68" s="20">
        <f>ROUND(ROUND(H68,2)*ROUND(G68,3),2)</f>
        <v>0</v>
      </c>
      <c r="O68">
        <f>(I68*21)/100</f>
        <v>0</v>
      </c>
      <c r="P68" t="s">
        <v>16</v>
      </c>
    </row>
    <row r="69" spans="1:16" x14ac:dyDescent="0.2">
      <c r="A69" s="21" t="s">
        <v>42</v>
      </c>
      <c r="E69" s="22" t="s">
        <v>39</v>
      </c>
    </row>
    <row r="70" spans="1:16" x14ac:dyDescent="0.2">
      <c r="A70" s="23" t="s">
        <v>43</v>
      </c>
      <c r="E70" s="24" t="s">
        <v>64</v>
      </c>
    </row>
    <row r="71" spans="1:16" ht="76.5" x14ac:dyDescent="0.2">
      <c r="A71" t="s">
        <v>45</v>
      </c>
      <c r="E71" s="22" t="s">
        <v>86</v>
      </c>
    </row>
    <row r="72" spans="1:16" x14ac:dyDescent="0.2">
      <c r="A72" s="11" t="s">
        <v>37</v>
      </c>
      <c r="B72" s="16" t="s">
        <v>65</v>
      </c>
      <c r="C72" s="16" t="s">
        <v>97</v>
      </c>
      <c r="D72" s="11" t="s">
        <v>39</v>
      </c>
      <c r="E72" s="17" t="s">
        <v>98</v>
      </c>
      <c r="F72" s="18" t="s">
        <v>85</v>
      </c>
      <c r="G72" s="50">
        <v>85.41</v>
      </c>
      <c r="H72" s="20">
        <v>0</v>
      </c>
      <c r="I72" s="20">
        <f>ROUND(ROUND(H72,2)*ROUND(G72,3),2)</f>
        <v>0</v>
      </c>
      <c r="O72">
        <f>(I72*21)/100</f>
        <v>0</v>
      </c>
      <c r="P72" t="s">
        <v>16</v>
      </c>
    </row>
    <row r="73" spans="1:16" x14ac:dyDescent="0.2">
      <c r="A73" s="21" t="s">
        <v>42</v>
      </c>
      <c r="E73" s="22" t="s">
        <v>39</v>
      </c>
    </row>
    <row r="74" spans="1:16" x14ac:dyDescent="0.2">
      <c r="A74" s="23" t="s">
        <v>43</v>
      </c>
      <c r="E74" s="24" t="s">
        <v>64</v>
      </c>
    </row>
    <row r="75" spans="1:16" ht="216.75" x14ac:dyDescent="0.2">
      <c r="A75" t="s">
        <v>45</v>
      </c>
      <c r="E75" s="22" t="s">
        <v>99</v>
      </c>
    </row>
    <row r="76" spans="1:16" x14ac:dyDescent="0.2">
      <c r="A76" s="11" t="s">
        <v>37</v>
      </c>
      <c r="B76" s="16" t="s">
        <v>69</v>
      </c>
      <c r="C76" s="16" t="s">
        <v>152</v>
      </c>
      <c r="D76" s="11" t="s">
        <v>39</v>
      </c>
      <c r="E76" s="17" t="s">
        <v>153</v>
      </c>
      <c r="F76" s="18" t="s">
        <v>85</v>
      </c>
      <c r="G76" s="50">
        <v>85.41</v>
      </c>
      <c r="H76" s="20">
        <v>0</v>
      </c>
      <c r="I76" s="20">
        <f>ROUND(ROUND(H76,2)*ROUND(G76,3),2)</f>
        <v>0</v>
      </c>
      <c r="O76">
        <f>(I76*21)/100</f>
        <v>0</v>
      </c>
      <c r="P76" t="s">
        <v>16</v>
      </c>
    </row>
    <row r="77" spans="1:16" x14ac:dyDescent="0.2">
      <c r="A77" s="21" t="s">
        <v>42</v>
      </c>
      <c r="E77" s="22" t="s">
        <v>39</v>
      </c>
    </row>
    <row r="78" spans="1:16" x14ac:dyDescent="0.2">
      <c r="A78" s="23" t="s">
        <v>43</v>
      </c>
      <c r="E78" s="24" t="s">
        <v>64</v>
      </c>
    </row>
    <row r="79" spans="1:16" ht="140.25" x14ac:dyDescent="0.2">
      <c r="A79" t="s">
        <v>45</v>
      </c>
      <c r="E79" s="22" t="s">
        <v>154</v>
      </c>
    </row>
    <row r="80" spans="1:16" x14ac:dyDescent="0.2">
      <c r="A80" s="11" t="s">
        <v>37</v>
      </c>
      <c r="B80" s="16" t="s">
        <v>70</v>
      </c>
      <c r="C80" s="16" t="s">
        <v>101</v>
      </c>
      <c r="D80" s="11" t="s">
        <v>39</v>
      </c>
      <c r="E80" s="17" t="s">
        <v>102</v>
      </c>
      <c r="F80" s="18" t="s">
        <v>85</v>
      </c>
      <c r="G80" s="50">
        <v>8.24</v>
      </c>
      <c r="H80" s="20">
        <v>0</v>
      </c>
      <c r="I80" s="20">
        <f>ROUND(ROUND(H80,2)*ROUND(G80,3),2)</f>
        <v>0</v>
      </c>
      <c r="O80">
        <f>(I80*21)/100</f>
        <v>0</v>
      </c>
      <c r="P80" t="s">
        <v>16</v>
      </c>
    </row>
    <row r="81" spans="1:16" x14ac:dyDescent="0.2">
      <c r="A81" s="21" t="s">
        <v>42</v>
      </c>
      <c r="E81" s="22" t="s">
        <v>39</v>
      </c>
    </row>
    <row r="82" spans="1:16" x14ac:dyDescent="0.2">
      <c r="A82" s="23" t="s">
        <v>43</v>
      </c>
      <c r="E82" s="24" t="s">
        <v>64</v>
      </c>
    </row>
    <row r="83" spans="1:16" ht="216.75" x14ac:dyDescent="0.2">
      <c r="A83" t="s">
        <v>45</v>
      </c>
      <c r="E83" s="22" t="s">
        <v>103</v>
      </c>
    </row>
    <row r="84" spans="1:16" x14ac:dyDescent="0.2">
      <c r="A84" s="11" t="s">
        <v>37</v>
      </c>
      <c r="B84" s="16" t="s">
        <v>71</v>
      </c>
      <c r="C84" s="16" t="s">
        <v>155</v>
      </c>
      <c r="D84" s="11" t="s">
        <v>39</v>
      </c>
      <c r="E84" s="17" t="s">
        <v>156</v>
      </c>
      <c r="F84" s="18" t="s">
        <v>85</v>
      </c>
      <c r="G84" s="32">
        <v>8.24</v>
      </c>
      <c r="H84" s="20">
        <v>0</v>
      </c>
      <c r="I84" s="20">
        <f>ROUND(ROUND(H84,2)*ROUND(G84,3),2)</f>
        <v>0</v>
      </c>
      <c r="O84">
        <f>(I84*21)/100</f>
        <v>0</v>
      </c>
      <c r="P84" t="s">
        <v>16</v>
      </c>
    </row>
    <row r="85" spans="1:16" x14ac:dyDescent="0.2">
      <c r="A85" s="21" t="s">
        <v>42</v>
      </c>
      <c r="E85" s="22" t="s">
        <v>39</v>
      </c>
    </row>
    <row r="86" spans="1:16" x14ac:dyDescent="0.2">
      <c r="A86" s="23" t="s">
        <v>43</v>
      </c>
      <c r="E86" s="24" t="s">
        <v>64</v>
      </c>
    </row>
    <row r="87" spans="1:16" ht="140.25" x14ac:dyDescent="0.2">
      <c r="A87" t="s">
        <v>45</v>
      </c>
      <c r="E87" s="22" t="s">
        <v>154</v>
      </c>
    </row>
    <row r="88" spans="1:16" x14ac:dyDescent="0.2">
      <c r="A88" s="11" t="s">
        <v>37</v>
      </c>
      <c r="B88" s="16" t="s">
        <v>72</v>
      </c>
      <c r="C88" s="16" t="s">
        <v>105</v>
      </c>
      <c r="D88" s="11" t="s">
        <v>39</v>
      </c>
      <c r="E88" s="17" t="s">
        <v>106</v>
      </c>
      <c r="F88" s="18" t="s">
        <v>85</v>
      </c>
      <c r="G88" s="19">
        <v>41.7</v>
      </c>
      <c r="H88" s="20">
        <v>0</v>
      </c>
      <c r="I88" s="20">
        <f>ROUND(ROUND(H88,2)*ROUND(G88,3),2)</f>
        <v>0</v>
      </c>
      <c r="O88">
        <f>(I88*21)/100</f>
        <v>0</v>
      </c>
      <c r="P88" t="s">
        <v>16</v>
      </c>
    </row>
    <row r="89" spans="1:16" x14ac:dyDescent="0.2">
      <c r="A89" s="21" t="s">
        <v>42</v>
      </c>
      <c r="E89" s="22" t="s">
        <v>39</v>
      </c>
    </row>
    <row r="90" spans="1:16" x14ac:dyDescent="0.2">
      <c r="A90" s="23" t="s">
        <v>43</v>
      </c>
      <c r="E90" s="24" t="s">
        <v>64</v>
      </c>
    </row>
    <row r="91" spans="1:16" ht="216.75" x14ac:dyDescent="0.2">
      <c r="A91" t="s">
        <v>45</v>
      </c>
      <c r="E91" s="22" t="s">
        <v>103</v>
      </c>
    </row>
    <row r="92" spans="1:16" x14ac:dyDescent="0.2">
      <c r="A92" s="11" t="s">
        <v>37</v>
      </c>
      <c r="B92" s="16" t="s">
        <v>73</v>
      </c>
      <c r="C92" s="16" t="s">
        <v>157</v>
      </c>
      <c r="D92" s="11" t="s">
        <v>39</v>
      </c>
      <c r="E92" s="17" t="s">
        <v>158</v>
      </c>
      <c r="F92" s="18" t="s">
        <v>85</v>
      </c>
      <c r="G92" s="19">
        <v>41.7</v>
      </c>
      <c r="H92" s="20">
        <v>0</v>
      </c>
      <c r="I92" s="20">
        <f>ROUND(ROUND(H92,2)*ROUND(G92,3),2)</f>
        <v>0</v>
      </c>
      <c r="O92">
        <f>(I92*21)/100</f>
        <v>0</v>
      </c>
      <c r="P92" t="s">
        <v>16</v>
      </c>
    </row>
    <row r="93" spans="1:16" x14ac:dyDescent="0.2">
      <c r="A93" s="21" t="s">
        <v>42</v>
      </c>
      <c r="E93" s="22" t="s">
        <v>39</v>
      </c>
    </row>
    <row r="94" spans="1:16" x14ac:dyDescent="0.2">
      <c r="A94" s="23" t="s">
        <v>43</v>
      </c>
      <c r="E94" s="24" t="s">
        <v>64</v>
      </c>
    </row>
    <row r="95" spans="1:16" ht="140.25" x14ac:dyDescent="0.2">
      <c r="A95" t="s">
        <v>45</v>
      </c>
      <c r="E95" s="22" t="s">
        <v>154</v>
      </c>
    </row>
    <row r="96" spans="1:16" x14ac:dyDescent="0.2">
      <c r="A96" s="11" t="s">
        <v>37</v>
      </c>
      <c r="B96" s="16" t="s">
        <v>74</v>
      </c>
      <c r="C96" s="16" t="s">
        <v>108</v>
      </c>
      <c r="D96" s="11" t="s">
        <v>39</v>
      </c>
      <c r="E96" s="17" t="s">
        <v>109</v>
      </c>
      <c r="F96" s="18" t="s">
        <v>85</v>
      </c>
      <c r="G96" s="19">
        <v>64.8</v>
      </c>
      <c r="H96" s="20">
        <v>0</v>
      </c>
      <c r="I96" s="20">
        <f>ROUND(ROUND(H96,2)*ROUND(G96,3),2)</f>
        <v>0</v>
      </c>
      <c r="O96">
        <f>(I96*21)/100</f>
        <v>0</v>
      </c>
      <c r="P96" t="s">
        <v>16</v>
      </c>
    </row>
    <row r="97" spans="1:16" x14ac:dyDescent="0.2">
      <c r="A97" s="21" t="s">
        <v>42</v>
      </c>
      <c r="E97" s="22" t="s">
        <v>39</v>
      </c>
    </row>
    <row r="98" spans="1:16" x14ac:dyDescent="0.2">
      <c r="A98" s="23" t="s">
        <v>43</v>
      </c>
      <c r="E98" s="24" t="s">
        <v>64</v>
      </c>
    </row>
    <row r="99" spans="1:16" ht="216.75" x14ac:dyDescent="0.2">
      <c r="A99" t="s">
        <v>45</v>
      </c>
      <c r="E99" s="22" t="s">
        <v>103</v>
      </c>
    </row>
    <row r="100" spans="1:16" ht="25.5" x14ac:dyDescent="0.2">
      <c r="A100" s="11" t="s">
        <v>37</v>
      </c>
      <c r="B100" s="16" t="s">
        <v>75</v>
      </c>
      <c r="C100" s="16" t="s">
        <v>159</v>
      </c>
      <c r="D100" s="11" t="s">
        <v>39</v>
      </c>
      <c r="E100" s="17" t="s">
        <v>160</v>
      </c>
      <c r="F100" s="18" t="s">
        <v>85</v>
      </c>
      <c r="G100" s="19">
        <v>64.8</v>
      </c>
      <c r="H100" s="20">
        <v>0</v>
      </c>
      <c r="I100" s="20">
        <f>ROUND(ROUND(H100,2)*ROUND(G100,3),2)</f>
        <v>0</v>
      </c>
      <c r="O100">
        <f>(I100*21)/100</f>
        <v>0</v>
      </c>
      <c r="P100" t="s">
        <v>16</v>
      </c>
    </row>
    <row r="101" spans="1:16" x14ac:dyDescent="0.2">
      <c r="A101" s="21" t="s">
        <v>42</v>
      </c>
      <c r="E101" s="22" t="s">
        <v>39</v>
      </c>
    </row>
    <row r="102" spans="1:16" x14ac:dyDescent="0.2">
      <c r="A102" s="23" t="s">
        <v>43</v>
      </c>
      <c r="E102" s="24" t="s">
        <v>64</v>
      </c>
    </row>
    <row r="103" spans="1:16" ht="140.25" x14ac:dyDescent="0.2">
      <c r="A103" t="s">
        <v>45</v>
      </c>
      <c r="E103" s="22" t="s">
        <v>154</v>
      </c>
    </row>
    <row r="104" spans="1:16" ht="25.5" x14ac:dyDescent="0.2">
      <c r="A104" s="11" t="s">
        <v>37</v>
      </c>
      <c r="B104" s="16" t="s">
        <v>76</v>
      </c>
      <c r="C104" s="16" t="s">
        <v>111</v>
      </c>
      <c r="D104" s="11" t="s">
        <v>39</v>
      </c>
      <c r="E104" s="17" t="s">
        <v>112</v>
      </c>
      <c r="F104" s="18" t="s">
        <v>61</v>
      </c>
      <c r="G104" s="19">
        <v>132</v>
      </c>
      <c r="H104" s="20">
        <v>0</v>
      </c>
      <c r="I104" s="20">
        <f>ROUND(ROUND(H104,2)*ROUND(G104,3),2)</f>
        <v>0</v>
      </c>
      <c r="O104">
        <f>(I104*21)/100</f>
        <v>0</v>
      </c>
      <c r="P104" t="s">
        <v>16</v>
      </c>
    </row>
    <row r="105" spans="1:16" x14ac:dyDescent="0.2">
      <c r="A105" s="21" t="s">
        <v>42</v>
      </c>
      <c r="E105" s="22" t="s">
        <v>39</v>
      </c>
    </row>
    <row r="106" spans="1:16" x14ac:dyDescent="0.2">
      <c r="A106" s="23" t="s">
        <v>43</v>
      </c>
      <c r="E106" s="24" t="s">
        <v>64</v>
      </c>
    </row>
    <row r="107" spans="1:16" ht="114.75" x14ac:dyDescent="0.2">
      <c r="A107" t="s">
        <v>45</v>
      </c>
      <c r="E107" s="22" t="s">
        <v>113</v>
      </c>
    </row>
    <row r="108" spans="1:16" ht="25.5" x14ac:dyDescent="0.2">
      <c r="A108" s="11" t="s">
        <v>37</v>
      </c>
      <c r="B108" s="16" t="s">
        <v>77</v>
      </c>
      <c r="C108" s="16" t="s">
        <v>115</v>
      </c>
      <c r="D108" s="11" t="s">
        <v>39</v>
      </c>
      <c r="E108" s="17" t="s">
        <v>116</v>
      </c>
      <c r="F108" s="18" t="s">
        <v>61</v>
      </c>
      <c r="G108" s="19">
        <v>10</v>
      </c>
      <c r="H108" s="20">
        <v>0</v>
      </c>
      <c r="I108" s="20">
        <f>ROUND(ROUND(H108,2)*ROUND(G108,3),2)</f>
        <v>0</v>
      </c>
      <c r="O108">
        <f>(I108*21)/100</f>
        <v>0</v>
      </c>
      <c r="P108" t="s">
        <v>16</v>
      </c>
    </row>
    <row r="109" spans="1:16" x14ac:dyDescent="0.2">
      <c r="A109" s="21" t="s">
        <v>42</v>
      </c>
      <c r="E109" s="22" t="s">
        <v>39</v>
      </c>
    </row>
    <row r="110" spans="1:16" x14ac:dyDescent="0.2">
      <c r="A110" s="23" t="s">
        <v>43</v>
      </c>
      <c r="E110" s="24" t="s">
        <v>64</v>
      </c>
    </row>
    <row r="111" spans="1:16" ht="114.75" x14ac:dyDescent="0.2">
      <c r="A111" t="s">
        <v>45</v>
      </c>
      <c r="E111" s="22" t="s">
        <v>113</v>
      </c>
    </row>
    <row r="112" spans="1:16" x14ac:dyDescent="0.2">
      <c r="A112" s="11" t="s">
        <v>37</v>
      </c>
      <c r="B112" s="16" t="s">
        <v>78</v>
      </c>
      <c r="C112" s="16" t="s">
        <v>161</v>
      </c>
      <c r="D112" s="11" t="s">
        <v>39</v>
      </c>
      <c r="E112" s="17" t="s">
        <v>162</v>
      </c>
      <c r="F112" s="18" t="s">
        <v>61</v>
      </c>
      <c r="G112" s="19">
        <v>2</v>
      </c>
      <c r="H112" s="20">
        <v>0</v>
      </c>
      <c r="I112" s="20">
        <f>ROUND(ROUND(H112,2)*ROUND(G112,3),2)</f>
        <v>0</v>
      </c>
      <c r="O112">
        <f>(I112*21)/100</f>
        <v>0</v>
      </c>
      <c r="P112" t="s">
        <v>16</v>
      </c>
    </row>
    <row r="113" spans="1:16" x14ac:dyDescent="0.2">
      <c r="A113" s="21" t="s">
        <v>42</v>
      </c>
      <c r="E113" s="22" t="s">
        <v>39</v>
      </c>
    </row>
    <row r="114" spans="1:16" x14ac:dyDescent="0.2">
      <c r="A114" s="23" t="s">
        <v>43</v>
      </c>
      <c r="E114" s="24" t="s">
        <v>124</v>
      </c>
    </row>
    <row r="115" spans="1:16" ht="127.5" x14ac:dyDescent="0.2">
      <c r="A115" t="s">
        <v>45</v>
      </c>
      <c r="E115" s="22" t="s">
        <v>163</v>
      </c>
    </row>
    <row r="116" spans="1:16" x14ac:dyDescent="0.2">
      <c r="A116" s="11" t="s">
        <v>37</v>
      </c>
      <c r="B116" s="16" t="s">
        <v>79</v>
      </c>
      <c r="C116" s="16" t="s">
        <v>164</v>
      </c>
      <c r="D116" s="11" t="s">
        <v>39</v>
      </c>
      <c r="E116" s="17" t="s">
        <v>165</v>
      </c>
      <c r="F116" s="18" t="s">
        <v>61</v>
      </c>
      <c r="G116" s="19">
        <v>2</v>
      </c>
      <c r="H116" s="20">
        <v>0</v>
      </c>
      <c r="I116" s="20">
        <f>ROUND(ROUND(H116,2)*ROUND(G116,3),2)</f>
        <v>0</v>
      </c>
      <c r="O116">
        <f>(I116*21)/100</f>
        <v>0</v>
      </c>
      <c r="P116" t="s">
        <v>16</v>
      </c>
    </row>
    <row r="117" spans="1:16" x14ac:dyDescent="0.2">
      <c r="A117" s="21" t="s">
        <v>42</v>
      </c>
      <c r="E117" s="22" t="s">
        <v>39</v>
      </c>
    </row>
    <row r="118" spans="1:16" x14ac:dyDescent="0.2">
      <c r="A118" s="23" t="s">
        <v>43</v>
      </c>
      <c r="E118" s="24" t="s">
        <v>124</v>
      </c>
    </row>
    <row r="119" spans="1:16" ht="127.5" x14ac:dyDescent="0.2">
      <c r="A119" t="s">
        <v>45</v>
      </c>
      <c r="E119" s="22" t="s">
        <v>166</v>
      </c>
    </row>
    <row r="120" spans="1:16" x14ac:dyDescent="0.2">
      <c r="A120" s="11" t="s">
        <v>37</v>
      </c>
      <c r="B120" s="16" t="s">
        <v>82</v>
      </c>
      <c r="C120" s="16" t="s">
        <v>167</v>
      </c>
      <c r="D120" s="11" t="s">
        <v>39</v>
      </c>
      <c r="E120" s="17" t="s">
        <v>168</v>
      </c>
      <c r="F120" s="18" t="s">
        <v>61</v>
      </c>
      <c r="G120" s="19">
        <v>5</v>
      </c>
      <c r="H120" s="20">
        <v>0</v>
      </c>
      <c r="I120" s="20">
        <f>ROUND(ROUND(H120,2)*ROUND(G120,3),2)</f>
        <v>0</v>
      </c>
      <c r="O120">
        <f>(I120*21)/100</f>
        <v>0</v>
      </c>
      <c r="P120" t="s">
        <v>16</v>
      </c>
    </row>
    <row r="121" spans="1:16" x14ac:dyDescent="0.2">
      <c r="A121" s="21" t="s">
        <v>42</v>
      </c>
      <c r="E121" s="22" t="s">
        <v>39</v>
      </c>
    </row>
    <row r="122" spans="1:16" x14ac:dyDescent="0.2">
      <c r="A122" s="23" t="s">
        <v>43</v>
      </c>
      <c r="E122" s="24" t="s">
        <v>124</v>
      </c>
    </row>
    <row r="123" spans="1:16" ht="127.5" x14ac:dyDescent="0.2">
      <c r="A123" t="s">
        <v>45</v>
      </c>
      <c r="E123" s="22" t="s">
        <v>169</v>
      </c>
    </row>
    <row r="124" spans="1:16" x14ac:dyDescent="0.2">
      <c r="A124" s="11" t="s">
        <v>37</v>
      </c>
      <c r="B124" s="16" t="s">
        <v>87</v>
      </c>
      <c r="C124" s="16" t="s">
        <v>170</v>
      </c>
      <c r="D124" s="11" t="s">
        <v>39</v>
      </c>
      <c r="E124" s="17" t="s">
        <v>171</v>
      </c>
      <c r="F124" s="18" t="s">
        <v>61</v>
      </c>
      <c r="G124" s="19">
        <v>5</v>
      </c>
      <c r="H124" s="20">
        <v>0</v>
      </c>
      <c r="I124" s="20">
        <f>ROUND(ROUND(H124,2)*ROUND(G124,3),2)</f>
        <v>0</v>
      </c>
      <c r="O124">
        <f>(I124*21)/100</f>
        <v>0</v>
      </c>
      <c r="P124" t="s">
        <v>16</v>
      </c>
    </row>
    <row r="125" spans="1:16" x14ac:dyDescent="0.2">
      <c r="A125" s="21" t="s">
        <v>42</v>
      </c>
      <c r="E125" s="22" t="s">
        <v>39</v>
      </c>
    </row>
    <row r="126" spans="1:16" x14ac:dyDescent="0.2">
      <c r="A126" s="23" t="s">
        <v>43</v>
      </c>
      <c r="E126" s="24" t="s">
        <v>124</v>
      </c>
    </row>
    <row r="127" spans="1:16" ht="127.5" x14ac:dyDescent="0.2">
      <c r="A127" t="s">
        <v>45</v>
      </c>
      <c r="E127" s="22" t="s">
        <v>172</v>
      </c>
    </row>
    <row r="128" spans="1:16" x14ac:dyDescent="0.2">
      <c r="A128" s="11" t="s">
        <v>37</v>
      </c>
      <c r="B128" s="16" t="s">
        <v>90</v>
      </c>
      <c r="C128" s="16" t="s">
        <v>173</v>
      </c>
      <c r="D128" s="11" t="s">
        <v>39</v>
      </c>
      <c r="E128" s="17" t="s">
        <v>174</v>
      </c>
      <c r="F128" s="18" t="s">
        <v>61</v>
      </c>
      <c r="G128" s="19">
        <v>6</v>
      </c>
      <c r="H128" s="20">
        <v>0</v>
      </c>
      <c r="I128" s="20">
        <f>ROUND(ROUND(H128,2)*ROUND(G128,3),2)</f>
        <v>0</v>
      </c>
      <c r="O128">
        <f>(I128*21)/100</f>
        <v>0</v>
      </c>
      <c r="P128" t="s">
        <v>16</v>
      </c>
    </row>
    <row r="129" spans="1:16" x14ac:dyDescent="0.2">
      <c r="A129" s="21" t="s">
        <v>42</v>
      </c>
      <c r="E129" s="22" t="s">
        <v>39</v>
      </c>
    </row>
    <row r="130" spans="1:16" x14ac:dyDescent="0.2">
      <c r="A130" s="23" t="s">
        <v>43</v>
      </c>
      <c r="E130" s="24" t="s">
        <v>124</v>
      </c>
    </row>
    <row r="131" spans="1:16" ht="153" x14ac:dyDescent="0.2">
      <c r="A131" t="s">
        <v>45</v>
      </c>
      <c r="E131" s="22" t="s">
        <v>175</v>
      </c>
    </row>
    <row r="132" spans="1:16" x14ac:dyDescent="0.2">
      <c r="A132" s="11" t="s">
        <v>37</v>
      </c>
      <c r="B132" s="16" t="s">
        <v>93</v>
      </c>
      <c r="C132" s="16" t="s">
        <v>176</v>
      </c>
      <c r="D132" s="11" t="s">
        <v>39</v>
      </c>
      <c r="E132" s="17" t="s">
        <v>177</v>
      </c>
      <c r="F132" s="18" t="s">
        <v>61</v>
      </c>
      <c r="G132" s="19">
        <v>2</v>
      </c>
      <c r="H132" s="20">
        <v>0</v>
      </c>
      <c r="I132" s="20">
        <f>ROUND(ROUND(H132,2)*ROUND(G132,3),2)</f>
        <v>0</v>
      </c>
      <c r="O132">
        <f>(I132*21)/100</f>
        <v>0</v>
      </c>
      <c r="P132" t="s">
        <v>16</v>
      </c>
    </row>
    <row r="133" spans="1:16" x14ac:dyDescent="0.2">
      <c r="A133" s="21" t="s">
        <v>42</v>
      </c>
      <c r="E133" s="22" t="s">
        <v>39</v>
      </c>
    </row>
    <row r="134" spans="1:16" x14ac:dyDescent="0.2">
      <c r="A134" s="23" t="s">
        <v>43</v>
      </c>
      <c r="E134" s="24" t="s">
        <v>124</v>
      </c>
    </row>
    <row r="135" spans="1:16" ht="153" x14ac:dyDescent="0.2">
      <c r="A135" t="s">
        <v>45</v>
      </c>
      <c r="E135" s="22" t="s">
        <v>178</v>
      </c>
    </row>
    <row r="136" spans="1:16" x14ac:dyDescent="0.2">
      <c r="A136" s="11" t="s">
        <v>37</v>
      </c>
      <c r="B136" s="16" t="s">
        <v>96</v>
      </c>
      <c r="C136" s="16" t="s">
        <v>179</v>
      </c>
      <c r="D136" s="11" t="s">
        <v>39</v>
      </c>
      <c r="E136" s="17" t="s">
        <v>180</v>
      </c>
      <c r="F136" s="18" t="s">
        <v>61</v>
      </c>
      <c r="G136" s="19">
        <v>1</v>
      </c>
      <c r="H136" s="20">
        <v>0</v>
      </c>
      <c r="I136" s="20">
        <f>ROUND(ROUND(H136,2)*ROUND(G136,3),2)</f>
        <v>0</v>
      </c>
      <c r="O136">
        <f>(I136*21)/100</f>
        <v>0</v>
      </c>
      <c r="P136" t="s">
        <v>16</v>
      </c>
    </row>
    <row r="137" spans="1:16" x14ac:dyDescent="0.2">
      <c r="A137" s="21" t="s">
        <v>42</v>
      </c>
      <c r="E137" s="22" t="s">
        <v>39</v>
      </c>
    </row>
    <row r="138" spans="1:16" x14ac:dyDescent="0.2">
      <c r="A138" s="23" t="s">
        <v>43</v>
      </c>
      <c r="E138" s="24" t="s">
        <v>124</v>
      </c>
    </row>
    <row r="139" spans="1:16" ht="165.75" x14ac:dyDescent="0.2">
      <c r="A139" t="s">
        <v>45</v>
      </c>
      <c r="E139" s="22" t="s">
        <v>181</v>
      </c>
    </row>
    <row r="140" spans="1:16" x14ac:dyDescent="0.2">
      <c r="A140" s="11" t="s">
        <v>37</v>
      </c>
      <c r="B140" s="16" t="s">
        <v>100</v>
      </c>
      <c r="C140" s="16" t="s">
        <v>182</v>
      </c>
      <c r="D140" s="11" t="s">
        <v>39</v>
      </c>
      <c r="E140" s="17" t="s">
        <v>183</v>
      </c>
      <c r="F140" s="18" t="s">
        <v>61</v>
      </c>
      <c r="G140" s="19">
        <v>10</v>
      </c>
      <c r="H140" s="20">
        <v>0</v>
      </c>
      <c r="I140" s="20">
        <f>ROUND(ROUND(H140,2)*ROUND(G140,3),2)</f>
        <v>0</v>
      </c>
      <c r="O140">
        <f>(I140*21)/100</f>
        <v>0</v>
      </c>
      <c r="P140" t="s">
        <v>16</v>
      </c>
    </row>
    <row r="141" spans="1:16" x14ac:dyDescent="0.2">
      <c r="A141" s="21" t="s">
        <v>42</v>
      </c>
      <c r="E141" s="22" t="s">
        <v>39</v>
      </c>
    </row>
    <row r="142" spans="1:16" x14ac:dyDescent="0.2">
      <c r="A142" s="23" t="s">
        <v>43</v>
      </c>
      <c r="E142" s="24" t="s">
        <v>124</v>
      </c>
    </row>
    <row r="143" spans="1:16" ht="140.25" x14ac:dyDescent="0.2">
      <c r="A143" t="s">
        <v>45</v>
      </c>
      <c r="E143" s="22" t="s">
        <v>184</v>
      </c>
    </row>
    <row r="144" spans="1:16" ht="25.5" x14ac:dyDescent="0.2">
      <c r="A144" s="11" t="s">
        <v>37</v>
      </c>
      <c r="B144" s="16" t="s">
        <v>104</v>
      </c>
      <c r="C144" s="16" t="s">
        <v>185</v>
      </c>
      <c r="D144" s="11" t="s">
        <v>39</v>
      </c>
      <c r="E144" s="17" t="s">
        <v>186</v>
      </c>
      <c r="F144" s="18" t="s">
        <v>61</v>
      </c>
      <c r="G144" s="19">
        <v>16</v>
      </c>
      <c r="H144" s="20">
        <v>0</v>
      </c>
      <c r="I144" s="20">
        <f>ROUND(ROUND(H144,2)*ROUND(G144,3),2)</f>
        <v>0</v>
      </c>
      <c r="O144">
        <f>(I144*21)/100</f>
        <v>0</v>
      </c>
      <c r="P144" t="s">
        <v>16</v>
      </c>
    </row>
    <row r="145" spans="1:16" x14ac:dyDescent="0.2">
      <c r="A145" s="21" t="s">
        <v>42</v>
      </c>
      <c r="E145" s="22" t="s">
        <v>39</v>
      </c>
    </row>
    <row r="146" spans="1:16" x14ac:dyDescent="0.2">
      <c r="A146" s="23" t="s">
        <v>43</v>
      </c>
      <c r="E146" s="24" t="s">
        <v>124</v>
      </c>
    </row>
    <row r="147" spans="1:16" ht="140.25" x14ac:dyDescent="0.2">
      <c r="A147" t="s">
        <v>45</v>
      </c>
      <c r="E147" s="22" t="s">
        <v>187</v>
      </c>
    </row>
    <row r="148" spans="1:16" ht="38.25" x14ac:dyDescent="0.2">
      <c r="A148" s="11" t="s">
        <v>37</v>
      </c>
      <c r="B148" s="16" t="s">
        <v>107</v>
      </c>
      <c r="C148" s="16" t="s">
        <v>188</v>
      </c>
      <c r="D148" s="11" t="s">
        <v>39</v>
      </c>
      <c r="E148" s="17" t="s">
        <v>189</v>
      </c>
      <c r="F148" s="18" t="s">
        <v>61</v>
      </c>
      <c r="G148" s="19">
        <v>8</v>
      </c>
      <c r="H148" s="20">
        <v>0</v>
      </c>
      <c r="I148" s="20">
        <f>ROUND(ROUND(H148,2)*ROUND(G148,3),2)</f>
        <v>0</v>
      </c>
      <c r="O148">
        <f>(I148*21)/100</f>
        <v>0</v>
      </c>
      <c r="P148" t="s">
        <v>16</v>
      </c>
    </row>
    <row r="149" spans="1:16" x14ac:dyDescent="0.2">
      <c r="A149" s="21" t="s">
        <v>42</v>
      </c>
      <c r="E149" s="22" t="s">
        <v>39</v>
      </c>
    </row>
    <row r="150" spans="1:16" x14ac:dyDescent="0.2">
      <c r="A150" s="23" t="s">
        <v>43</v>
      </c>
      <c r="E150" s="24" t="s">
        <v>124</v>
      </c>
    </row>
    <row r="151" spans="1:16" ht="165.75" x14ac:dyDescent="0.2">
      <c r="A151" t="s">
        <v>45</v>
      </c>
      <c r="E151" s="22" t="s">
        <v>190</v>
      </c>
    </row>
    <row r="152" spans="1:16" ht="25.5" x14ac:dyDescent="0.2">
      <c r="A152" s="11" t="s">
        <v>37</v>
      </c>
      <c r="B152" s="16" t="s">
        <v>110</v>
      </c>
      <c r="C152" s="16" t="s">
        <v>191</v>
      </c>
      <c r="D152" s="11" t="s">
        <v>39</v>
      </c>
      <c r="E152" s="17" t="s">
        <v>192</v>
      </c>
      <c r="F152" s="18" t="s">
        <v>61</v>
      </c>
      <c r="G152" s="19">
        <v>16</v>
      </c>
      <c r="H152" s="20">
        <v>0</v>
      </c>
      <c r="I152" s="20">
        <f>ROUND(ROUND(H152,2)*ROUND(G152,3),2)</f>
        <v>0</v>
      </c>
      <c r="O152">
        <f>(I152*21)/100</f>
        <v>0</v>
      </c>
      <c r="P152" t="s">
        <v>16</v>
      </c>
    </row>
    <row r="153" spans="1:16" x14ac:dyDescent="0.2">
      <c r="A153" s="21" t="s">
        <v>42</v>
      </c>
      <c r="E153" s="22" t="s">
        <v>39</v>
      </c>
    </row>
    <row r="154" spans="1:16" x14ac:dyDescent="0.2">
      <c r="A154" s="23" t="s">
        <v>43</v>
      </c>
      <c r="E154" s="24" t="s">
        <v>124</v>
      </c>
    </row>
    <row r="155" spans="1:16" ht="165.75" x14ac:dyDescent="0.2">
      <c r="A155" t="s">
        <v>45</v>
      </c>
      <c r="E155" s="22" t="s">
        <v>193</v>
      </c>
    </row>
    <row r="156" spans="1:16" x14ac:dyDescent="0.2">
      <c r="A156" s="11" t="s">
        <v>37</v>
      </c>
      <c r="B156" s="46">
        <v>41</v>
      </c>
      <c r="C156" s="46" t="s">
        <v>201</v>
      </c>
      <c r="D156" s="47" t="s">
        <v>39</v>
      </c>
      <c r="E156" s="48" t="s">
        <v>202</v>
      </c>
      <c r="F156" s="49" t="s">
        <v>61</v>
      </c>
      <c r="G156" s="50">
        <v>2</v>
      </c>
      <c r="H156" s="51">
        <v>0</v>
      </c>
      <c r="I156" s="51">
        <f>ROUND(ROUND(H156,2)*ROUND(G156,3),2)</f>
        <v>0</v>
      </c>
      <c r="O156">
        <f>(I156*21)/100</f>
        <v>0</v>
      </c>
      <c r="P156" t="s">
        <v>16</v>
      </c>
    </row>
    <row r="157" spans="1:16" x14ac:dyDescent="0.2">
      <c r="A157" s="21" t="s">
        <v>42</v>
      </c>
      <c r="B157" s="52"/>
      <c r="C157" s="52"/>
      <c r="D157" s="52"/>
      <c r="E157" s="53" t="s">
        <v>39</v>
      </c>
      <c r="F157" s="52"/>
      <c r="G157" s="52"/>
      <c r="H157" s="52"/>
      <c r="I157" s="52"/>
    </row>
    <row r="158" spans="1:16" x14ac:dyDescent="0.2">
      <c r="A158" s="23" t="s">
        <v>43</v>
      </c>
      <c r="B158" s="52"/>
      <c r="C158" s="52"/>
      <c r="D158" s="52"/>
      <c r="E158" s="54" t="s">
        <v>124</v>
      </c>
      <c r="F158" s="52"/>
      <c r="G158" s="52"/>
      <c r="H158" s="52"/>
      <c r="I158" s="52"/>
    </row>
    <row r="159" spans="1:16" ht="165.75" x14ac:dyDescent="0.2">
      <c r="A159" t="s">
        <v>45</v>
      </c>
      <c r="B159" s="52"/>
      <c r="C159" s="52"/>
      <c r="D159" s="52"/>
      <c r="E159" s="53" t="s">
        <v>203</v>
      </c>
      <c r="F159" s="52"/>
      <c r="G159" s="52"/>
      <c r="H159" s="52"/>
      <c r="I159" s="52"/>
    </row>
    <row r="160" spans="1:16" x14ac:dyDescent="0.2">
      <c r="A160" s="11" t="s">
        <v>37</v>
      </c>
      <c r="B160" s="16" t="s">
        <v>114</v>
      </c>
      <c r="C160" s="16" t="s">
        <v>194</v>
      </c>
      <c r="D160" s="11" t="s">
        <v>39</v>
      </c>
      <c r="E160" s="17" t="s">
        <v>195</v>
      </c>
      <c r="F160" s="18" t="s">
        <v>61</v>
      </c>
      <c r="G160" s="19">
        <v>6</v>
      </c>
      <c r="H160" s="20">
        <v>0</v>
      </c>
      <c r="I160" s="20">
        <f>ROUND(ROUND(H160,2)*ROUND(G160,3),2)</f>
        <v>0</v>
      </c>
      <c r="O160">
        <f>(I160*21)/100</f>
        <v>0</v>
      </c>
      <c r="P160" t="s">
        <v>16</v>
      </c>
    </row>
    <row r="161" spans="1:16" x14ac:dyDescent="0.2">
      <c r="A161" s="21" t="s">
        <v>42</v>
      </c>
      <c r="E161" s="22" t="s">
        <v>39</v>
      </c>
    </row>
    <row r="162" spans="1:16" x14ac:dyDescent="0.2">
      <c r="A162" s="23" t="s">
        <v>43</v>
      </c>
      <c r="E162" s="24" t="s">
        <v>124</v>
      </c>
    </row>
    <row r="163" spans="1:16" ht="153" x14ac:dyDescent="0.2">
      <c r="A163" t="s">
        <v>45</v>
      </c>
      <c r="E163" s="22" t="s">
        <v>196</v>
      </c>
    </row>
    <row r="164" spans="1:16" x14ac:dyDescent="0.2">
      <c r="A164" s="11" t="s">
        <v>37</v>
      </c>
      <c r="B164" s="16" t="s">
        <v>117</v>
      </c>
      <c r="C164" s="16" t="s">
        <v>197</v>
      </c>
      <c r="D164" s="11" t="s">
        <v>39</v>
      </c>
      <c r="E164" s="17" t="s">
        <v>198</v>
      </c>
      <c r="F164" s="18" t="s">
        <v>61</v>
      </c>
      <c r="G164" s="19">
        <v>1</v>
      </c>
      <c r="H164" s="20">
        <v>0</v>
      </c>
      <c r="I164" s="20">
        <f>ROUND(ROUND(H164,2)*ROUND(G164,3),2)</f>
        <v>0</v>
      </c>
      <c r="O164">
        <f>(I164*21)/100</f>
        <v>0</v>
      </c>
      <c r="P164" t="s">
        <v>16</v>
      </c>
    </row>
    <row r="165" spans="1:16" x14ac:dyDescent="0.2">
      <c r="A165" s="21" t="s">
        <v>42</v>
      </c>
      <c r="E165" s="22" t="s">
        <v>39</v>
      </c>
    </row>
    <row r="166" spans="1:16" x14ac:dyDescent="0.2">
      <c r="A166" s="23" t="s">
        <v>43</v>
      </c>
      <c r="E166" s="24" t="s">
        <v>124</v>
      </c>
    </row>
    <row r="167" spans="1:16" ht="153" x14ac:dyDescent="0.2">
      <c r="A167" t="s">
        <v>45</v>
      </c>
      <c r="E167" s="22" t="s">
        <v>199</v>
      </c>
    </row>
    <row r="168" spans="1:16" x14ac:dyDescent="0.2">
      <c r="A168" s="11" t="s">
        <v>37</v>
      </c>
      <c r="B168" s="16" t="s">
        <v>118</v>
      </c>
      <c r="C168" s="16" t="s">
        <v>125</v>
      </c>
      <c r="D168" s="11" t="s">
        <v>39</v>
      </c>
      <c r="E168" s="17" t="s">
        <v>126</v>
      </c>
      <c r="F168" s="18" t="s">
        <v>127</v>
      </c>
      <c r="G168" s="19">
        <v>420</v>
      </c>
      <c r="H168" s="20">
        <v>0</v>
      </c>
      <c r="I168" s="20">
        <f>ROUND(ROUND(H168,2)*ROUND(G168,3),2)</f>
        <v>0</v>
      </c>
      <c r="O168">
        <f>(I168*21)/100</f>
        <v>0</v>
      </c>
      <c r="P168" t="s">
        <v>16</v>
      </c>
    </row>
    <row r="169" spans="1:16" x14ac:dyDescent="0.2">
      <c r="A169" s="21" t="s">
        <v>42</v>
      </c>
      <c r="E169" s="22" t="s">
        <v>39</v>
      </c>
    </row>
    <row r="170" spans="1:16" x14ac:dyDescent="0.2">
      <c r="A170" s="23" t="s">
        <v>43</v>
      </c>
      <c r="E170" s="24" t="s">
        <v>128</v>
      </c>
    </row>
    <row r="171" spans="1:16" ht="114.75" x14ac:dyDescent="0.2">
      <c r="A171" t="s">
        <v>45</v>
      </c>
      <c r="E171" s="22" t="s">
        <v>129</v>
      </c>
    </row>
    <row r="172" spans="1:16" x14ac:dyDescent="0.2">
      <c r="A172" s="11" t="s">
        <v>37</v>
      </c>
      <c r="B172" s="16" t="s">
        <v>119</v>
      </c>
      <c r="C172" s="16" t="s">
        <v>130</v>
      </c>
      <c r="D172" s="11" t="s">
        <v>39</v>
      </c>
      <c r="E172" s="17" t="s">
        <v>131</v>
      </c>
      <c r="F172" s="18" t="s">
        <v>127</v>
      </c>
      <c r="G172" s="19">
        <v>10</v>
      </c>
      <c r="H172" s="20">
        <v>0</v>
      </c>
      <c r="I172" s="20">
        <f>ROUND(ROUND(H172,2)*ROUND(G172,3),2)</f>
        <v>0</v>
      </c>
      <c r="O172">
        <f>(I172*21)/100</f>
        <v>0</v>
      </c>
      <c r="P172" t="s">
        <v>16</v>
      </c>
    </row>
    <row r="173" spans="1:16" x14ac:dyDescent="0.2">
      <c r="A173" s="21" t="s">
        <v>42</v>
      </c>
      <c r="E173" s="22" t="s">
        <v>39</v>
      </c>
    </row>
    <row r="174" spans="1:16" x14ac:dyDescent="0.2">
      <c r="A174" s="23" t="s">
        <v>43</v>
      </c>
      <c r="E174" s="24" t="s">
        <v>128</v>
      </c>
    </row>
    <row r="175" spans="1:16" ht="102" x14ac:dyDescent="0.2">
      <c r="A175" t="s">
        <v>45</v>
      </c>
      <c r="E175" s="22" t="s">
        <v>132</v>
      </c>
    </row>
    <row r="176" spans="1:16" x14ac:dyDescent="0.2">
      <c r="A176" s="11" t="s">
        <v>37</v>
      </c>
      <c r="B176" s="16" t="s">
        <v>120</v>
      </c>
      <c r="C176" s="16" t="s">
        <v>133</v>
      </c>
      <c r="D176" s="11" t="s">
        <v>39</v>
      </c>
      <c r="E176" s="17" t="s">
        <v>134</v>
      </c>
      <c r="F176" s="18" t="s">
        <v>127</v>
      </c>
      <c r="G176" s="19">
        <v>80</v>
      </c>
      <c r="H176" s="20">
        <v>0</v>
      </c>
      <c r="I176" s="20">
        <f>ROUND(ROUND(H176,2)*ROUND(G176,3),2)</f>
        <v>0</v>
      </c>
      <c r="O176">
        <f>(I176*21)/100</f>
        <v>0</v>
      </c>
      <c r="P176" t="s">
        <v>16</v>
      </c>
    </row>
    <row r="177" spans="1:18" x14ac:dyDescent="0.2">
      <c r="A177" s="21" t="s">
        <v>42</v>
      </c>
      <c r="E177" s="22" t="s">
        <v>39</v>
      </c>
    </row>
    <row r="178" spans="1:18" x14ac:dyDescent="0.2">
      <c r="A178" s="23" t="s">
        <v>43</v>
      </c>
      <c r="E178" s="24" t="s">
        <v>128</v>
      </c>
    </row>
    <row r="179" spans="1:18" ht="114.75" x14ac:dyDescent="0.2">
      <c r="A179" t="s">
        <v>45</v>
      </c>
      <c r="E179" s="22" t="s">
        <v>135</v>
      </c>
    </row>
    <row r="180" spans="1:18" x14ac:dyDescent="0.2">
      <c r="A180" s="11" t="s">
        <v>37</v>
      </c>
      <c r="B180" s="16" t="s">
        <v>121</v>
      </c>
      <c r="C180" s="16" t="s">
        <v>136</v>
      </c>
      <c r="D180" s="11" t="s">
        <v>39</v>
      </c>
      <c r="E180" s="17" t="s">
        <v>137</v>
      </c>
      <c r="F180" s="18" t="s">
        <v>61</v>
      </c>
      <c r="G180" s="19">
        <v>1</v>
      </c>
      <c r="H180" s="20">
        <v>0</v>
      </c>
      <c r="I180" s="20">
        <f>ROUND(ROUND(H180,2)*ROUND(G180,3),2)</f>
        <v>0</v>
      </c>
      <c r="O180">
        <f>(I180*21)/100</f>
        <v>0</v>
      </c>
      <c r="P180" t="s">
        <v>16</v>
      </c>
    </row>
    <row r="181" spans="1:18" x14ac:dyDescent="0.2">
      <c r="A181" s="21" t="s">
        <v>42</v>
      </c>
      <c r="E181" s="22" t="s">
        <v>39</v>
      </c>
    </row>
    <row r="182" spans="1:18" x14ac:dyDescent="0.2">
      <c r="A182" s="23" t="s">
        <v>43</v>
      </c>
      <c r="E182" s="24" t="s">
        <v>128</v>
      </c>
    </row>
    <row r="183" spans="1:18" ht="76.5" x14ac:dyDescent="0.2">
      <c r="A183" t="s">
        <v>45</v>
      </c>
      <c r="E183" s="22" t="s">
        <v>138</v>
      </c>
    </row>
    <row r="184" spans="1:18" ht="12.75" customHeight="1" x14ac:dyDescent="0.2">
      <c r="A184" s="3" t="s">
        <v>34</v>
      </c>
      <c r="B184" s="3"/>
      <c r="C184" s="25" t="s">
        <v>139</v>
      </c>
      <c r="D184" s="3"/>
      <c r="E184" s="14" t="s">
        <v>140</v>
      </c>
      <c r="F184" s="3"/>
      <c r="G184" s="3"/>
      <c r="H184" s="3"/>
      <c r="I184" s="26">
        <f>0+Q184</f>
        <v>0</v>
      </c>
      <c r="O184">
        <f>0+R184</f>
        <v>0</v>
      </c>
      <c r="Q184">
        <f>0+I185+I189</f>
        <v>0</v>
      </c>
      <c r="R184">
        <f>0+O185+O189</f>
        <v>0</v>
      </c>
    </row>
    <row r="185" spans="1:18" x14ac:dyDescent="0.2">
      <c r="A185" s="11" t="s">
        <v>37</v>
      </c>
      <c r="B185" s="16" t="s">
        <v>122</v>
      </c>
      <c r="C185" s="16" t="s">
        <v>141</v>
      </c>
      <c r="D185" s="11" t="s">
        <v>39</v>
      </c>
      <c r="E185" s="17" t="s">
        <v>142</v>
      </c>
      <c r="F185" s="18" t="s">
        <v>143</v>
      </c>
      <c r="G185" s="19">
        <v>2</v>
      </c>
      <c r="H185" s="20">
        <v>0</v>
      </c>
      <c r="I185" s="20">
        <f>ROUND(ROUND(H185,2)*ROUND(G185,3),2)</f>
        <v>0</v>
      </c>
      <c r="O185">
        <f>(I185*21)/100</f>
        <v>0</v>
      </c>
      <c r="P185" t="s">
        <v>16</v>
      </c>
    </row>
    <row r="186" spans="1:18" x14ac:dyDescent="0.2">
      <c r="A186" s="21" t="s">
        <v>42</v>
      </c>
      <c r="E186" s="22" t="s">
        <v>39</v>
      </c>
    </row>
    <row r="187" spans="1:18" x14ac:dyDescent="0.2">
      <c r="A187" s="23" t="s">
        <v>43</v>
      </c>
      <c r="E187" s="24" t="s">
        <v>49</v>
      </c>
    </row>
    <row r="188" spans="1:18" x14ac:dyDescent="0.2">
      <c r="A188" t="s">
        <v>45</v>
      </c>
      <c r="E188" s="22" t="s">
        <v>144</v>
      </c>
    </row>
    <row r="189" spans="1:18" x14ac:dyDescent="0.2">
      <c r="A189" s="11" t="s">
        <v>37</v>
      </c>
      <c r="B189" s="16" t="s">
        <v>123</v>
      </c>
      <c r="C189" s="16" t="s">
        <v>145</v>
      </c>
      <c r="D189" s="11" t="s">
        <v>39</v>
      </c>
      <c r="E189" s="17" t="s">
        <v>146</v>
      </c>
      <c r="F189" s="18" t="s">
        <v>143</v>
      </c>
      <c r="G189" s="19">
        <v>1</v>
      </c>
      <c r="H189" s="20">
        <v>0</v>
      </c>
      <c r="I189" s="20">
        <f>ROUND(ROUND(H189,2)*ROUND(G189,3),2)</f>
        <v>0</v>
      </c>
      <c r="O189">
        <f>(I189*21)/100</f>
        <v>0</v>
      </c>
      <c r="P189" t="s">
        <v>16</v>
      </c>
    </row>
    <row r="190" spans="1:18" x14ac:dyDescent="0.2">
      <c r="A190" s="21" t="s">
        <v>42</v>
      </c>
      <c r="E190" s="22" t="s">
        <v>39</v>
      </c>
    </row>
    <row r="191" spans="1:18" x14ac:dyDescent="0.2">
      <c r="A191" s="23" t="s">
        <v>43</v>
      </c>
      <c r="E191" s="24" t="s">
        <v>49</v>
      </c>
    </row>
    <row r="192" spans="1:18" x14ac:dyDescent="0.2">
      <c r="A192" t="s">
        <v>45</v>
      </c>
      <c r="E192" s="22" t="s">
        <v>144</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scale="52"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02-28-01_PS 02-28-01B</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Füll David Ing.</dc:creator>
  <cp:lastModifiedBy>stara</cp:lastModifiedBy>
  <cp:lastPrinted>2019-11-19T13:12:50Z</cp:lastPrinted>
  <dcterms:created xsi:type="dcterms:W3CDTF">2019-11-19T13:13:05Z</dcterms:created>
  <dcterms:modified xsi:type="dcterms:W3CDTF">2019-11-20T15:37:46Z</dcterms:modified>
</cp:coreProperties>
</file>