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11_Vysvětlení č.11\Přílohy\"/>
    </mc:Choice>
  </mc:AlternateContent>
  <bookViews>
    <workbookView xWindow="0" yWindow="0" windowWidth="22335" windowHeight="8670"/>
  </bookViews>
  <sheets>
    <sheet name="SO 03-15-0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3" i="1" l="1"/>
  <c r="I165" i="1"/>
  <c r="I157" i="1"/>
  <c r="I149" i="1"/>
  <c r="I153" i="1"/>
  <c r="O153" i="1" s="1"/>
  <c r="I141" i="1"/>
  <c r="I145" i="1"/>
  <c r="O145" i="1" s="1"/>
  <c r="I133" i="1"/>
  <c r="I9" i="1" l="1"/>
  <c r="I13" i="1"/>
  <c r="O13" i="1" s="1"/>
  <c r="I17" i="1"/>
  <c r="O17" i="1" s="1"/>
  <c r="I21" i="1"/>
  <c r="O21" i="1" s="1"/>
  <c r="I25" i="1"/>
  <c r="O25" i="1" s="1"/>
  <c r="I29" i="1"/>
  <c r="O29" i="1" s="1"/>
  <c r="I33" i="1"/>
  <c r="O33" i="1" s="1"/>
  <c r="I37" i="1"/>
  <c r="O37" i="1" s="1"/>
  <c r="I42" i="1"/>
  <c r="O42" i="1" s="1"/>
  <c r="I46" i="1"/>
  <c r="O46" i="1" s="1"/>
  <c r="I51" i="1"/>
  <c r="O51" i="1" s="1"/>
  <c r="I55" i="1"/>
  <c r="O55" i="1" s="1"/>
  <c r="I59" i="1"/>
  <c r="O59" i="1" s="1"/>
  <c r="I64" i="1"/>
  <c r="Q63" i="1" s="1"/>
  <c r="I63" i="1" s="1"/>
  <c r="I69" i="1"/>
  <c r="O69" i="1" s="1"/>
  <c r="I73" i="1"/>
  <c r="O73" i="1" s="1"/>
  <c r="I78" i="1"/>
  <c r="O78" i="1" s="1"/>
  <c r="R77" i="1" s="1"/>
  <c r="O77" i="1" s="1"/>
  <c r="I83" i="1"/>
  <c r="O83" i="1" s="1"/>
  <c r="I87" i="1"/>
  <c r="O87" i="1" s="1"/>
  <c r="I91" i="1"/>
  <c r="O91" i="1" s="1"/>
  <c r="I96" i="1"/>
  <c r="O96" i="1" s="1"/>
  <c r="I100" i="1"/>
  <c r="O100" i="1" s="1"/>
  <c r="I104" i="1"/>
  <c r="O104" i="1" s="1"/>
  <c r="I108" i="1"/>
  <c r="I112" i="1"/>
  <c r="O112" i="1" s="1"/>
  <c r="I117" i="1"/>
  <c r="O117" i="1" s="1"/>
  <c r="I121" i="1"/>
  <c r="O121" i="1" s="1"/>
  <c r="I125" i="1"/>
  <c r="O125" i="1" s="1"/>
  <c r="I129" i="1"/>
  <c r="O129" i="1" s="1"/>
  <c r="I137" i="1"/>
  <c r="O137" i="1" s="1"/>
  <c r="I161" i="1"/>
  <c r="O161" i="1" s="1"/>
  <c r="I169" i="1"/>
  <c r="O169" i="1" s="1"/>
  <c r="I177" i="1"/>
  <c r="O177" i="1" s="1"/>
  <c r="I182" i="1"/>
  <c r="O182" i="1" s="1"/>
  <c r="I186" i="1"/>
  <c r="O186" i="1" s="1"/>
  <c r="I191" i="1"/>
  <c r="O191" i="1" s="1"/>
  <c r="R190" i="1" s="1"/>
  <c r="O190" i="1" s="1"/>
  <c r="Q77" i="1" l="1"/>
  <c r="I77" i="1" s="1"/>
  <c r="R181" i="1"/>
  <c r="O181" i="1" s="1"/>
  <c r="Q68" i="1"/>
  <c r="I68" i="1" s="1"/>
  <c r="Q50" i="1"/>
  <c r="I50" i="1" s="1"/>
  <c r="Q41" i="1"/>
  <c r="I41" i="1" s="1"/>
  <c r="Q8" i="1"/>
  <c r="I8" i="1" s="1"/>
  <c r="Q95" i="1"/>
  <c r="I95" i="1" s="1"/>
  <c r="O64" i="1"/>
  <c r="R63" i="1" s="1"/>
  <c r="O63" i="1" s="1"/>
  <c r="R68" i="1"/>
  <c r="O68" i="1" s="1"/>
  <c r="R50" i="1"/>
  <c r="O50" i="1" s="1"/>
  <c r="R41" i="1"/>
  <c r="O41" i="1" s="1"/>
  <c r="O9" i="1"/>
  <c r="R82" i="1"/>
  <c r="O82" i="1" s="1"/>
  <c r="R116" i="1"/>
  <c r="O116" i="1" s="1"/>
  <c r="R8" i="1"/>
  <c r="O8" i="1" s="1"/>
  <c r="Q190" i="1"/>
  <c r="I190" i="1" s="1"/>
  <c r="Q181" i="1"/>
  <c r="I181" i="1" s="1"/>
  <c r="Q116" i="1"/>
  <c r="I116" i="1" s="1"/>
  <c r="Q82" i="1"/>
  <c r="I82" i="1" s="1"/>
  <c r="O108" i="1"/>
  <c r="R95" i="1" s="1"/>
  <c r="O95" i="1" s="1"/>
  <c r="I3" i="1" l="1"/>
  <c r="O2" i="1"/>
</calcChain>
</file>

<file path=xl/sharedStrings.xml><?xml version="1.0" encoding="utf-8"?>
<sst xmlns="http://schemas.openxmlformats.org/spreadsheetml/2006/main" count="621" uniqueCount="225">
  <si>
    <t/>
  </si>
  <si>
    <t>TS</t>
  </si>
  <si>
    <t>vykop - spatný zásyp dle tabulky projektanta' 
347.097*1.9=659,484 [A]</t>
  </si>
  <si>
    <t>VV</t>
  </si>
  <si>
    <t>Čistá výkopová zeminy  - odkop</t>
  </si>
  <si>
    <t>PP</t>
  </si>
  <si>
    <t>1</t>
  </si>
  <si>
    <t>T</t>
  </si>
  <si>
    <t>170504-O</t>
  </si>
  <si>
    <t>38</t>
  </si>
  <si>
    <t>P</t>
  </si>
  <si>
    <t>Poplatky za skládky</t>
  </si>
  <si>
    <t>990</t>
  </si>
  <si>
    <t>SD</t>
  </si>
  <si>
    <t>3.4*2.5 Š1=8,500 [A] 
2.5*2.5 Š3=6,250 [B] 
Celkem: A+B=14,750 [C]</t>
  </si>
  <si>
    <t>VÝPLŇ DILATAČNÍCH SPAR Z POLYSTYRENU TL 40MM</t>
  </si>
  <si>
    <t>m2</t>
  </si>
  <si>
    <t>931184</t>
  </si>
  <si>
    <t>37</t>
  </si>
  <si>
    <t>dle kubatur projektanta' 
860=860,000 [A]</t>
  </si>
  <si>
    <t>PROTIPOŽÁRNÍ UCPÁVKA PROSTUPU KABELOVÉHO PR. DO 110MM, DO EI 90 MIN.</t>
  </si>
  <si>
    <t>KUS</t>
  </si>
  <si>
    <t>703754</t>
  </si>
  <si>
    <t>36</t>
  </si>
  <si>
    <t>Ostatné konštrukcie a práce-búranie</t>
  </si>
  <si>
    <t>9</t>
  </si>
  <si>
    <t>na betonové šachty' 
11=11,000 [A]</t>
  </si>
  <si>
    <t>POKLOPY Z KOMPOZITU UZAMYKATELNÉ VODOTĚSNÉ PRO BET. VÝPLŇ V KOLEJIŠTI, VČ. RÁMU A KOTVENÉ 600x900 MM</t>
  </si>
  <si>
    <t>89911A/ R16</t>
  </si>
  <si>
    <t>35</t>
  </si>
  <si>
    <t>Š14 
1=1,000 [A]</t>
  </si>
  <si>
    <t>KABELOVÁ KOMORA Z PLASTU UZAMYKATELNÁ VODOTĚSNÁ 1800x1200x1880 MM POKLOP PRO ZÁMK DLAŽBU</t>
  </si>
  <si>
    <t>KABELOVÁ KOMORA Z PLASTU UZAMYKATELNÁ VODOTĚSNÁ 1800x1200x1800 MM POKLOP PRO ZÁMK DLAŽBU</t>
  </si>
  <si>
    <t>8988F1/R15</t>
  </si>
  <si>
    <t>34</t>
  </si>
  <si>
    <t>š 9 
1=1,000 [A]</t>
  </si>
  <si>
    <t>KABELOVÁ KOMORA Z PLASTU UZAMYKATELNÁ VODOTĚSNÁ 2100x1500x2180 MM POKLOP PRO ZÁMK DLAŽBU</t>
  </si>
  <si>
    <t>8988F1/R14</t>
  </si>
  <si>
    <t>33</t>
  </si>
  <si>
    <t>Š8 
1=1,000 [A]</t>
  </si>
  <si>
    <t>KABELOVÁ KOMORA Z PLASTU UZAMYKATELNÁ VODOTĚSNÁ 2100x1500x1800 MM POKLOP PRO ZÁMK DLAŽBU</t>
  </si>
  <si>
    <t>KABELOVÁ KOMORA Z PLASTU UZAMYKATELNÁ VODOTĚSNÁ 1800x1800x1060 MM POKLOP PRO ZÁMK DLAŽBU</t>
  </si>
  <si>
    <t>8988F1/R13</t>
  </si>
  <si>
    <t>32</t>
  </si>
  <si>
    <t>Š4 
1=1,000 [A]</t>
  </si>
  <si>
    <t>8988F1/R12</t>
  </si>
  <si>
    <t>31</t>
  </si>
  <si>
    <t>Š11,Š12,Š13,Š15 
4=4,000 [A]</t>
  </si>
  <si>
    <t>KABELOVÁ KOMORA Z PLASTU UZAMYKATELNÁ VODOTĚSNÁ 1400x800x1000 MM POKLOP PRO ZÁMK DLAŽBU</t>
  </si>
  <si>
    <t>KABELOVÁ KOMORA Z PLASTU UZAMYKATELNÁ VODOTĚSNÁ 1400x800x1060 MM POKLOP PRO ZÁMK DLAŽBU</t>
  </si>
  <si>
    <t>8988F1/R11</t>
  </si>
  <si>
    <t>30</t>
  </si>
  <si>
    <t>Š5,Š6,Š7 
3=3,000 [A]</t>
  </si>
  <si>
    <t>KABELOVÁ KOMORA Z PLASTU UZAMYKATELNÁ VODOTĚSNÁ 1700X1100X100 MM POKLOP PRO ZÁMK DLAŽBU</t>
  </si>
  <si>
    <t>KABELOVÁ KOMORA Z PLASTU UZAMYKATELNÁ VODOTĚSNÁ 1700X1100X1060 MM POKLOP PRO ZÁMK DLAŽBU</t>
  </si>
  <si>
    <t>8988F1/R10</t>
  </si>
  <si>
    <t>29</t>
  </si>
  <si>
    <t>Š1,2,3 
3=3,000 [A]</t>
  </si>
  <si>
    <t>KABELOVÉ KOMORY ŽELEZOBETONOVÉ VČ. VÝZTUŽE, UŽITNÝ OBJEM DO 7,5M3</t>
  </si>
  <si>
    <t>KABELOVÉ KOMORY ŽELEZOBETONOVÉ VČ. VÝZTUŽE, PUD PLOCHY NAD 7,5 M2 VČETNE PROSTUPU, VYBÍRACÍ JÍMKY</t>
  </si>
  <si>
    <t>8984D/R16</t>
  </si>
  <si>
    <t>28</t>
  </si>
  <si>
    <t>Š10,16,17 
3=3,000 [A]</t>
  </si>
  <si>
    <t>KABELOVÉ KOMORY ŽELEZOBETONOVÉ VČ. VÝZTUŽE, PUDORYS PúLOCHA DO 7,5 M2 VČ PROSTUPU A VYBÍRACÍ JÍMKY</t>
  </si>
  <si>
    <t>8984D/R15</t>
  </si>
  <si>
    <t>27</t>
  </si>
  <si>
    <t>Š7 - DK 
6*6=36,000 [A] 
Š8 - DK 
4*7=28,000 [B] 
Celkem: A+B=64,000 [C]</t>
  </si>
  <si>
    <t>CHRÁNIČKY Z TRUB PLASTOVÝCH DN DO 100MM</t>
  </si>
  <si>
    <t>m</t>
  </si>
  <si>
    <t>87627</t>
  </si>
  <si>
    <t>26</t>
  </si>
  <si>
    <t>Trubní vedení</t>
  </si>
  <si>
    <t>80</t>
  </si>
  <si>
    <t>vybetonování krčku šachet 
(1.0+0.9)*2*0.15*0.2*4 Š1=0,456 [A] 
(1.0+0.9)*2*0.15*0.2*2 Š2=0,228 [B] 
(1.0+0.9)*2*0.15*0.2*1 Š3=0,114 [C] 
(1.0+0.9)*2*0.27*0.2*2 Š10=0,410 [D] 
(1.0+0.9)*2*0.2*0.2*1 Š16=0,152 [E] 
(1.0+0.9)*2*0.2*0.2*1 Š17=0,152 [F] 
Celkem: A+B+C+D+E+F=1,512 [G]</t>
  </si>
  <si>
    <t>OBETONOVÁNÍ POTRUBÍ ZE ŽELEZOBETONU DO C25/30 VČETNĚ VÝZTUŽE</t>
  </si>
  <si>
    <t>M3</t>
  </si>
  <si>
    <t>899574</t>
  </si>
  <si>
    <t>25</t>
  </si>
  <si>
    <t>obetonování šachet dle tabulky projektanta 
2.592 š4=2,592 [A] 
1.232 š5=1,232 [B] 
1.232  š6=1,232 [C] 
1.232 š7=1,232 [D] 
1.584 š8=1,584 [E] 
3.168 š9=3,168 [F] 
0.968 š11=0,968 [G] 
0.968 š12=0,968 [H] 
0.968 š13=0,968 [I] 
1.144 š14=1,144 [J] 
0.968 š15=0,968 [K] 
Celkem: A+B+C+D+E+F+G+H+I+J+K=16,056 [L]</t>
  </si>
  <si>
    <t>OBETONOVÁNÍ POTRUBÍ Z PROSTÉHO BETONU DO C25/30</t>
  </si>
  <si>
    <t>899524</t>
  </si>
  <si>
    <t>24</t>
  </si>
  <si>
    <t>obetonování mulitkanálu, dle PD a tabulky kubatur projektanta' 
13.63Š9-Š8=13,630 [A] 
1.363 Š8-Š7=1,363 [B] 
17.578 Š7-Š6=17,578 [C] 
17.108 Š6-Š5=17,108 [D] 
8.93 Š5-Š1=8,930 [E] 
6.345 Š1-Š2=6,345 [F] 
17.437 Š2-Š4=17,437 [G] 
3.572 Š2-Š3=3,572 [H] 
6.392 Š1-Š10=6,392 [I] 
18.33 Š15-Š16=18,330 [J] 
9.45 Š17=9,450 [K] 
Celkem: A+B+C+D+E+F+G+H+I+J+K=120,135 [L]</t>
  </si>
  <si>
    <t>OBETONOVÁNÍ POTRUBÍ Z PROSTÉHO BETONU DO C12/15</t>
  </si>
  <si>
    <t>899522</t>
  </si>
  <si>
    <t>23</t>
  </si>
  <si>
    <t>32 Š1=32,000 [A] 
16 Š2=16,000 [B] 
8 Š3=8,000 [C] 
4 Š4=4,000 [D] 
3 Š5=3,000 [E] 
3 Š6=3,000 [F] 
3 Š7=3,000 [G] 
3 Š8=3,000 [H] 
6 Š9=6,000 [I] 
18 Š10=18,000 [J] 
3 Š11=3,000 [K] 
3 Š12=3,000 [L] 
3 Š13=3,000 [M] 
4 Š14=4,000 [N] 
3 Š15=3,000 [O] 
8 Š16=8,000 [P] 
8 Š17=8,000 [Q] 
Celkem: A+B+C+D+E+F+G+H+I+J+K+L+M+N+O+P+Q=128,000 [R]</t>
  </si>
  <si>
    <t>STUPADLA (A POD) TYPOVÁ OCELOVÁ STUPADLA ŽáROVĚ ZINKOVANÁ</t>
  </si>
  <si>
    <t>89915 /R18</t>
  </si>
  <si>
    <t>22</t>
  </si>
  <si>
    <t>betonove šachty Š1,2,3,10,16,17 - vybírací jímky' 
6=6,000 [A]</t>
  </si>
  <si>
    <t>MŘÍŽE OCELOVÉ SAMOSTATNÉ ŽÁROVÉ ZINKOVANÉ VČETNĚ RÁMU A KOTVENí 300x300 MM</t>
  </si>
  <si>
    <t>899121/R15</t>
  </si>
  <si>
    <t>21</t>
  </si>
  <si>
    <t>Rúrové vedenie</t>
  </si>
  <si>
    <t>8</t>
  </si>
  <si>
    <t>16*2.5 Š1=40,000 [A] 
10*2.5 Š2=25,000 [B] 
6*2.5 Š3=15,000 [C] 
4*2.5 Š4=10,000 [D] 
4*2.5 Š5=10,000 [E] 
4*2.5 Š6=10,000 [F] 
4*2.5 Š7=10,000 [G] 
4*2.5 Š8=10,000 [H] 
4*2.5 Š9=10,000 [I] 
8*2.5 Š10=20,000 [J] 
1*2.5 Š11=2,500 [K] 
1*2.5 Š12=2,500 [L] 
1*2.5 Š13=2,500 [M] 
1*2.5 Š14=2,500 [N] 
1*2.5 Š15=2,500 [O] 
8*2.5 Š16=20,000 [P] 
1*2.5 Š17=2,500 [Q] 
Celkem: A+B+C+D+E+F+G+H+I+J+K+L+M+N+O+P+Q=195,000 [R]</t>
  </si>
  <si>
    <t>OSTATNÍ KOVOVÉ DOPLŇK KONSTRUKCE - VYSTROJENí KABELOVýCH KOMOR ROŠTY S KONZOLAMI KOMPLET 422/60 MM</t>
  </si>
  <si>
    <t>76799/R9</t>
  </si>
  <si>
    <t>20</t>
  </si>
  <si>
    <t>1*2.5 Š16=2,500 [A] 
1*2.5 Š17=2,500 [B] 
Celkem: A+B=5,000 [C]</t>
  </si>
  <si>
    <t>OSTATNÍ KOVOVÉ DOPLŇK KONSTRUKCE - VYSTROJENí KABELOVýCH KOMOR ROŠTY S KONZOLAMI KOMPLET 320/60 MM</t>
  </si>
  <si>
    <t>76799/R8</t>
  </si>
  <si>
    <t>19</t>
  </si>
  <si>
    <t>1*2.5 Š16=2,500 [A]</t>
  </si>
  <si>
    <t>OSTATNÍ KOVOVÉ DOPLŇK KONSTRUKCE - VYSTROJENí KABELOVýCH KOMOR ROŠTY S KONZOLAMI KOMPLET 120/60 MM</t>
  </si>
  <si>
    <t>76799/R7</t>
  </si>
  <si>
    <t>18</t>
  </si>
  <si>
    <t>Konštrukcie doplnkové kovové</t>
  </si>
  <si>
    <t>767</t>
  </si>
  <si>
    <t>= 
6=6,000 [B]</t>
  </si>
  <si>
    <t>VÝVODY VÝSTUŽE PRO SLEDOVANÍ VLIVU BP</t>
  </si>
  <si>
    <t>756724/R6</t>
  </si>
  <si>
    <t>17</t>
  </si>
  <si>
    <t>Slaboproud</t>
  </si>
  <si>
    <t>750</t>
  </si>
  <si>
    <t>Š1 
(3.4*2+3.4*2)*2.5=34,000 [A] 
3.4*3.4*2=23,120 [B] 
Š2 
(3*2+2.8*2)*2.5=29,000 [C] 
3*2.8*2=16,800 [D] 
Š3 
(2.5*2+2.4*2)*2.5=24,500 [E] 
2.5*2.4*2=12,000 [F] 
Š10 
(2.9*2+2.5*2)*3=32,400 [G] 
2.9*2.5*2=14,500 [H] 
Š16 
(2.6*2+2*2)*2.5=23,000 [I] 
2.6*2*2=10,400 [J] 
Š17 
(2.4*2+2*2)*2.5=22,000 [K] 
2.4*2*2=9,600 [L] 
Celkem: A+B+C+D+E+F+G+H+I+J+K+L=251,320 [M]</t>
  </si>
  <si>
    <t>IZOLACE BĚŽNÝCH KONSTRUKCÍ PROTI VOLNĚ STÉKAJÍCÍ VODĚ ASFALTOVÝMI PÁSY</t>
  </si>
  <si>
    <t>711132</t>
  </si>
  <si>
    <t>16</t>
  </si>
  <si>
    <t>IZOLACE BĚŽNÝCH KONSTRUKCÍ PROTI VOLNĚ STÉKAJÍCÍ VODĚ ASFALTOVÝMI NÁTĚRY</t>
  </si>
  <si>
    <t>711131</t>
  </si>
  <si>
    <t>15</t>
  </si>
  <si>
    <t>Izolácie proti vode a vlhkosti</t>
  </si>
  <si>
    <t>711</t>
  </si>
  <si>
    <t>podkladní beton šachty' 
3.6*3.6*0.1 Š1=1,296 [A] 
3.2*3*0.1 Š2=0,960 [B] 
2.7*2.6*0.1 Š3=0,702 [C] 
2.3*1.7*0.1 Š4=0,391 [D] 
1.9*1.3*0.1 Š5=0,247 [E] 
1.9*1.3*0.1 Š6=0,247 [F] 
1.9*1.3*0.1 Š7=0,247 [G] 
2.0*2.0*0.1 Š8=0,400 [H] 
2.3*1.7*0.1 Š9=0,391 [I] 
3.1*2.7*0.1 Š10=0,837 [J] 
1.6*1*0.1 Š11=0,160 [K] 
1.6*1*0.1 Š12=0,160 [L] 
1.6*1*0.1 Š13=0,160 [M] 
1.6*1.4*0.1 Š14=0,224 [N] 
1.6*1*0.1 Š15=0,160 [O] 
2.8*2.2*0.1 Š16=0,616 [P] 
2.6*2.2*0.1 Š17=0,572 [Q] 
Mezisoučet: A+B+C+D+E+F+G+H+I+J+K+L+M+N+O+P+Q=7,770 [R] 
'podkladníý beton multikanály' 
1.5*0.1*29 Š9-Š8=4,350 [S] 
1.5*0.1*2.9 Š8-Š7=0,435 [T] 
1.5*0.1*37.4 Š7-Š6=5,610 [U] 
1.5*0.1*36.4 Š6-Š5=5,460 [V] 
1.5*0.1*19 Š1-Š5=2,850 [W] 
1.5*0.1*13.5 Š1-Š2=2,025 [X] 
1.5*0.1*37.1 Š2-Š4=5,565 [Y] 
1.5*0.1*7.6 Š2-Š3=1,140 [Z] 
1.5*0.1*13.6 Š1-Š10=2,040 [AA] 
0.9*0.1*35.4 Š10-Š11=3,186 [AB] 
0.9*0.1*32.6 Š11-Š12=2,934 [AC] 
0.9*0.1*34.2 Š12-Š13=3,078 [AD] 
0.9*0.1*47.2 Š13-Š14=4,248 [AE] 
0.9*0.1*34.2 Š10-Š15=3,078 [AF] 
0.9*0.1*31 Š15-Š16=2,790 [AG] 
1.5*0.1*20.11 Š16-Š17=3,017 [AH] 
Mezisoučet: S+T+U+V+W+X+Y+Z+AA+AB+AC+AD+AE+AF+AG+AH=51,806 [AI] 
Celkem: A+B+C+D+E+F+G+H+I+J+K+L+M+N+O+P+Q+S+T+U+V+W+X+Y+Z+AA+AB+AC+AD+AE+AF+AG+AH=59,576 [AJ]</t>
  </si>
  <si>
    <t>PODKLADNÍ A VÝPLŇOVÉ VRSTVY Z PROSTÉHO BETONU C12/15</t>
  </si>
  <si>
    <t>451312</t>
  </si>
  <si>
    <t>14</t>
  </si>
  <si>
    <t>Vodorovné konštrukcie</t>
  </si>
  <si>
    <t>4</t>
  </si>
  <si>
    <t>dle PD a tabulky kubatur projektanta' 
29*4 Š9-Š8=116,000 [A] 
2.9*4 Š8-Š7=11,600 [B] 
37.4*4 Š7-Š6=149,600 [C] 
36.4*4 Š6-Š5=145,600 [D] 
19.0*4 Š5-Š1=76,000 [E] 
13.5*4 Š1-Š2=54,000 [F] 
37.1*4 Š2-Š4=148,400 [G] 
7.6*4 Š2-Š3=30,400 [H] 
13.6*4 Š1-Š10=54,400 [I] 
20.11*4 Š16-Š17=80,440 [J] 
= 
35.4 Š10-Š11=35,400 [L] 
32.6 Š11-Š12=32,600 [M] 
34.2 Š12-Š13=34,200 [N] 
47.2 Š13-Š14=47,200 [O] 
34.2 Š10-Š15=34,200 [P] 
31.0 Š15-Š16=31,000 [Q] 
Celkem: A+B+C+D+E+F+G+H+I+J+K+L+M+N+O+P+Q=</t>
  </si>
  <si>
    <t>TĚLEESO KABELOVODU Z PLAST MULTIKANÁLU DEVÍTIOTVOROVÝCH</t>
  </si>
  <si>
    <t>38815/R4</t>
  </si>
  <si>
    <t>13</t>
  </si>
  <si>
    <t>dle PD a tabulky kubatur projektanta' 
35.4 Š10-Š11=35,400 [A] 
32.6 Š11-Š12=32,600 [B] 
34.2 Š12-Š13=34,200 [C] 
47.2 Š13-Š14=47,200 [D] 
34.2 Š10-Š15=34,200 [E] 
31.0 Š15-Š16=31,000 [F] 
Celkem: A+B+C+D+E+F=214,600 [G]</t>
  </si>
  <si>
    <t>TĚLEESO KABELOVODU Z PLAST MULTIKANÁLU ŠESTIOTVOROVÝCH</t>
  </si>
  <si>
    <t>38815/R3</t>
  </si>
  <si>
    <t>12</t>
  </si>
  <si>
    <t>1.nástupiště' 
25=25,000 [A] 
'ostrovní nástupiště' 
30=30,000 [B] 
= 
Celkem: A+B+C=</t>
  </si>
  <si>
    <t>ODBOČNÍ PRVEK PRUM 110/97 MM - Z 9TI A 6 TI OTVORVýCH MULTIKANÁLU</t>
  </si>
  <si>
    <t>ODBOČNÍ PRVEK PRUM 110/97 MM - Z 9TI A 6 TI OTVORVÝCH MULTIKANÁLU</t>
  </si>
  <si>
    <t>38815/R1</t>
  </si>
  <si>
    <t>11</t>
  </si>
  <si>
    <t>Zvislé a kompletné konštrukcie</t>
  </si>
  <si>
    <t>3</t>
  </si>
  <si>
    <t>3110.0*0.001=3,110 [A]</t>
  </si>
  <si>
    <t>VYTAŽENÍ ŠTĚTOVÝCH STĚN Z KOVOVÝCH DÍLCŮ (HMOTNOST)</t>
  </si>
  <si>
    <t>237171</t>
  </si>
  <si>
    <t>10</t>
  </si>
  <si>
    <t>pažení medzi kolejemi č. 2 a 1 v km 142,73 a mez kol. č. 3 a 5 v km 142,671' 
'délka pažení 4 m' 
3110.0*0.001=3,110 [A]</t>
  </si>
  <si>
    <t>ŠTĚTOVÉ STĚNY BERANĚNÉ Z KOVOVÝCH DÍLCŮ DOČASNÉ (HMOTNOST)</t>
  </si>
  <si>
    <t>23217</t>
  </si>
  <si>
    <t>Zakladanie</t>
  </si>
  <si>
    <t>2</t>
  </si>
  <si>
    <t>zasyp multikanálu v terene, jemny granulovaný materiál' 
'dle tabulky projektanta, výkop -  objem kablovodu + obetonavka' 
54-(37.7+1.5*0.1*20)=13,300 [A] 
20.52-(9.88+1.5*0.1*7.6)=9,500 [B] 
35.64-(17.68+1.5*0.1*13.2)=15,980 [C] 
28.98-(18.4+0.9*0.1*23)=8,510 [D] 
12.6-(8+0.9*0.1*10)=3,700 [E] 
54-(25.50+1.5*0.1*20.11)=25,484 [F] 
Celkem: A+B+C+D+E+F=76,474 [G]</t>
  </si>
  <si>
    <t>ZÁSYP JAM A RÝH Z NAKUPOVANÝCH MATERIÁLŮ</t>
  </si>
  <si>
    <t>17481</t>
  </si>
  <si>
    <t>dle tabulky kubatur projektanta' 
'betonove šachty , vykop ' 
287.456=287,456 [A] 
'odpočet objemu šacht a objemu podbetonování' 
-(111.65+4.983)=- 116,633 [B] 
'plastove šachty, vykop ' 
124.167=124,167 [C] 
'odpočet objemu šacht a objemu podbetonování' 
-(29.11+2.787)=-31,897 [D] 
Celkem: A+B+C+D=263,093 [E]</t>
  </si>
  <si>
    <t>ZÁSYP JAM A RÝH ZEMINOU SE ZHUTNĚNÍM</t>
  </si>
  <si>
    <t>17411</t>
  </si>
  <si>
    <t>7</t>
  </si>
  <si>
    <t>výkop - zásyp zeminou 
411.713+198.477=610,190 [A] 
-263.093=- 263,093 [B] 
Celkem: A+B=347,097 [C]</t>
  </si>
  <si>
    <t>ULOŽENÍ SYPANINY DO NÁSYPŮ A NA SKLÁDKY BEZ ZHUTNĚNÍ</t>
  </si>
  <si>
    <t>17120</t>
  </si>
  <si>
    <t>6</t>
  </si>
  <si>
    <t>198.477*14=2 778,678 [A] 
Celkem: A=2 778,678 [B]</t>
  </si>
  <si>
    <t>PŘÍPLATEK ZA DALŠÍ 1KM DOPRAVY ZEMINY</t>
  </si>
  <si>
    <t>132939</t>
  </si>
  <si>
    <t>5</t>
  </si>
  <si>
    <t>výkopy mezi šachtami, v nástupišti bez vykopu' 
1.5*1.8*20 Š9-Š8=54,000 [A] 
1.5*1.8*7.6 Š2-Š3=20,520 [B] 
1.5*1.8*13.2 Š1-Š10=35,640 [C] 
0.9*1.4*23 Š13-Š14=28,980 [D] 
0.9*1.4*4 Š15-Š16=5,040 [E] 
1.5*1.8*20.11 Š16-Š17=54,297 [F] 
Celkem: A+B+C+D+E+F=198,477 [G]</t>
  </si>
  <si>
    <t>HLOUBENÍ RÝH ŠÍŘ DO 2M PAŽ I NEPAŽ TŘ. III, ODVOZ DO 1KM</t>
  </si>
  <si>
    <t>132931</t>
  </si>
  <si>
    <t>skladka do 15 km' 
(411.713-263.093)*14=2 080,680 [A]</t>
  </si>
  <si>
    <t>131939</t>
  </si>
  <si>
    <t>vykopy bet šachty' 
4.8*4.8*2.6 +4.8*4.8*0.5 Š1=71,424 [A] 
4.4*4.2*2.6 +4.4*4.2*0.5 Š2=57,288 [B] 
3.9*3.8*2.6 +3.9*3.8*0.5Š3=45,942 [C] 
(4.3*3.9*3.1)*2/3 S10 2/3 vykopu=34,658 [D] 
4*3.4*2.65+4*3.4*0.3 Š16=40,120 [E] 
3.8*3.4*2.65+3.8*3.4*0.3 Š17=38,114 [F] 
Mezisoučet: A+B+C+D+E+F=287,546 [G] 
'vykopy plastové šachty' 
3.5*2.9*1.9 Š4=19,285 [H] 
3.1*2.5*1.2 Š5=9,300 [I] 
3.1*2.5*1.2 Š6=9,300 [J] 
3.1*2.5*1.2 Š7=9,300 [K] 
3.2*3.2*1.2 Š8=12,288 [L] 
3.5*2.9*2.3 + 3.5*2.9*0.3 Š9=26,390 [M] 
2.8*2.2*1.2 Š11=7,392 [N] 
2.8*2.2*1.2 Š12=7,392 [O] 
2.8*2.2*1.2 Š13=7,392 [P] 
2.8*2.6*1.2 Š14=8,736 [Q] 
2.8*2.2*1.2 Š15=7,392 [R] 
Mezisoučet: H+I+J+K+L+M+N+O+P+Q+R=124,167 [S] 
Celkem: A+B+C+D+E+F+H+I+J+K+L+M+N+O+P+Q+R=411,713 [T]</t>
  </si>
  <si>
    <t>HLOUBENÍ JAM ZAPAŽ I NEPAŽ TŘ. III, ODVOZ DO 1KM</t>
  </si>
  <si>
    <t>131931</t>
  </si>
  <si>
    <t>7*8=56,000 [A]</t>
  </si>
  <si>
    <t>ČERPÁNÍ VODY DO 500 L/MIN</t>
  </si>
  <si>
    <t>HOD</t>
  </si>
  <si>
    <t>11511</t>
  </si>
  <si>
    <t>Zemné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</si>
  <si>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</si>
  <si>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</si>
  <si>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</si>
  <si>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</si>
  <si>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</si>
  <si>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</si>
  <si>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</si>
  <si>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</si>
  <si>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</si>
  <si>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</si>
  <si>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</si>
  <si>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</si>
  <si>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</si>
  <si>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Žst Střelice, kabelovod</t>
  </si>
  <si>
    <t>SO 03-15-05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</si>
  <si>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</si>
  <si>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</si>
  <si>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</si>
  <si>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</si>
  <si>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</si>
  <si>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</si>
  <si>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</si>
  <si>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</si>
  <si>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</si>
  <si>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</si>
  <si>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8988F1/R17</t>
  </si>
  <si>
    <t>KABELOVÁ KOMORA Z PLASTU UZAMYKATELNÁ  1700X1100X1060 MM POKLOP PRO ZÁMK DLAŽBU</t>
  </si>
  <si>
    <t>KABELOVÁ KOMORA Z PLASTU UZAMYKATELNÁ 1700X1100X100 MM POKLOP PRO ZÁMK DLAŽBU</t>
  </si>
  <si>
    <t>8988F1/R18</t>
  </si>
  <si>
    <t>KABELOVÁ KOMORA Z PLASTU UZAMYKATELNÁ 1400x800x1060 MM POKLOP PRO ZÁMK DLAŽBU</t>
  </si>
  <si>
    <t>KABELOVÁ KOMORA Z PLASTU UZAMYKATELNÁ 1400x800x1000 MM POKLOP PRO ZÁMK DLAŽBU</t>
  </si>
  <si>
    <t>8988F1/R19</t>
  </si>
  <si>
    <t>KABELOVÁ KOMORA Z PLASTU UZAMYKATELNÁ  2100x1500x1800 MM POKLOP PRO ZÁMK DLAŽBU</t>
  </si>
  <si>
    <t>8988F1/R20</t>
  </si>
  <si>
    <t>KABELOVÁ KOMORA Z PLASTU UZAMYKATELNÁ 1800x1800x1060 MM POKLOP PRO ZÁMK DLAŽBU</t>
  </si>
  <si>
    <t>8988F1/R21</t>
  </si>
  <si>
    <t>KABELOVÁ KOMORA Z PLASTU UZAMYKATELNÁ 2100x1500x2180 MM POKLOP PRO ZÁMK DLAŽBU</t>
  </si>
  <si>
    <t>8988F1/R22</t>
  </si>
  <si>
    <t>KABELOVÁ KOMORA Z PLASTU UZAMYKATELNÁ 1800x1200x1800 MM POKLOP PRO ZÁMK DLAŽBU</t>
  </si>
  <si>
    <t>KABELOVÁ KOMORA Z PLASTU UZAMYKATELNÁ 1800x1200x1880 MM POKLOP PRO ZÁMK DLAŽBU</t>
  </si>
  <si>
    <t>SO 03-15-05_a</t>
  </si>
  <si>
    <t>změna č.1 ze dne 11.11.2019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</si>
</sst>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6" fillId="4" borderId="1" xfId="0" applyFont="1" applyFill="1" applyBorder="1" applyAlignment="1">
      <alignment horizontal="right" vertical="center"/>
    </xf>
    <xf numFmtId="0" fontId="6" fillId="4" borderId="1" xfId="0" applyFont="1" applyFill="1" applyBorder="1">
      <alignment vertical="center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0" xfId="0" applyFont="1" applyFill="1">
      <alignment vertical="center"/>
    </xf>
    <xf numFmtId="0" fontId="6" fillId="4" borderId="1" xfId="0" applyFont="1" applyFill="1" applyBorder="1" applyAlignment="1">
      <alignment horizontal="left" vertical="center" wrapText="1"/>
    </xf>
    <xf numFmtId="0" fontId="7" fillId="4" borderId="1" xfId="0" quotePrefix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8" fillId="0" borderId="1" xfId="0" applyFont="1" applyFill="1" applyBorder="1" applyAlignment="1">
      <alignment horizontal="right" vertical="center"/>
    </xf>
    <xf numFmtId="0" fontId="8" fillId="0" borderId="1" xfId="0" applyFont="1" applyFill="1" applyBorder="1">
      <alignment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quotePrefix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2" borderId="0" xfId="0" applyFont="1" applyFill="1">
      <alignment vertical="center"/>
    </xf>
    <xf numFmtId="0" fontId="8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4"/>
  <sheetViews>
    <sheetView tabSelected="1" zoomScaleNormal="100" workbookViewId="0">
      <pane ySplit="7" topLeftCell="A8" activePane="bottomLeft" state="frozen"/>
      <selection pane="bottomLeft" activeCell="H3" sqref="H3"/>
    </sheetView>
  </sheetViews>
  <sheetFormatPr defaultRowHeight="12.75" customHeight="1" x14ac:dyDescent="0.2"/>
  <cols>
    <col min="1" max="1" width="9.140625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207</v>
      </c>
      <c r="B1" s="24"/>
      <c r="C1" s="24"/>
      <c r="D1" s="24"/>
      <c r="E1" s="24" t="s">
        <v>206</v>
      </c>
      <c r="F1" s="24"/>
      <c r="G1" s="24"/>
      <c r="H1" s="52" t="s">
        <v>224</v>
      </c>
      <c r="I1" s="24"/>
      <c r="P1" t="s">
        <v>145</v>
      </c>
    </row>
    <row r="2" spans="1:18" ht="24.95" customHeight="1" x14ac:dyDescent="0.2">
      <c r="B2" s="24"/>
      <c r="C2" s="24"/>
      <c r="D2" s="24"/>
      <c r="E2" s="27" t="s">
        <v>205</v>
      </c>
      <c r="F2" s="24"/>
      <c r="G2" s="24"/>
      <c r="H2" s="12"/>
      <c r="I2" s="12"/>
      <c r="O2">
        <f>0+O8+O41+O50+O63+O68+O77+O82+O95+O116+O181+O190</f>
        <v>0</v>
      </c>
      <c r="P2" t="s">
        <v>145</v>
      </c>
    </row>
    <row r="3" spans="1:18" ht="15" customHeight="1" x14ac:dyDescent="0.2">
      <c r="A3" t="s">
        <v>204</v>
      </c>
      <c r="B3" s="26" t="s">
        <v>203</v>
      </c>
      <c r="C3" s="38" t="s">
        <v>202</v>
      </c>
      <c r="D3" s="39"/>
      <c r="E3" s="25" t="s">
        <v>201</v>
      </c>
      <c r="F3" s="24"/>
      <c r="G3" s="23"/>
      <c r="H3" s="53" t="s">
        <v>223</v>
      </c>
      <c r="I3" s="22">
        <f>0+I8+I41+I50+I63+I68+I77+I82+I95+I116+I181+I190</f>
        <v>0</v>
      </c>
      <c r="O3" t="s">
        <v>200</v>
      </c>
      <c r="P3" t="s">
        <v>154</v>
      </c>
    </row>
    <row r="4" spans="1:18" ht="15" customHeight="1" x14ac:dyDescent="0.2">
      <c r="A4" t="s">
        <v>199</v>
      </c>
      <c r="B4" s="21" t="s">
        <v>198</v>
      </c>
      <c r="C4" s="40" t="s">
        <v>197</v>
      </c>
      <c r="D4" s="41"/>
      <c r="E4" s="20" t="s">
        <v>196</v>
      </c>
      <c r="F4" s="12"/>
      <c r="G4" s="12"/>
      <c r="H4" s="17"/>
      <c r="I4" s="17"/>
      <c r="O4" t="s">
        <v>195</v>
      </c>
      <c r="P4" t="s">
        <v>154</v>
      </c>
    </row>
    <row r="5" spans="1:18" ht="12.75" customHeight="1" x14ac:dyDescent="0.2">
      <c r="A5" s="37" t="s">
        <v>194</v>
      </c>
      <c r="B5" s="37" t="s">
        <v>193</v>
      </c>
      <c r="C5" s="37" t="s">
        <v>192</v>
      </c>
      <c r="D5" s="37" t="s">
        <v>191</v>
      </c>
      <c r="E5" s="37" t="s">
        <v>190</v>
      </c>
      <c r="F5" s="37" t="s">
        <v>189</v>
      </c>
      <c r="G5" s="37" t="s">
        <v>188</v>
      </c>
      <c r="H5" s="37" t="s">
        <v>187</v>
      </c>
      <c r="I5" s="37"/>
      <c r="O5" t="s">
        <v>186</v>
      </c>
      <c r="P5" t="s">
        <v>154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9" t="s">
        <v>185</v>
      </c>
      <c r="I6" s="19" t="s">
        <v>184</v>
      </c>
    </row>
    <row r="7" spans="1:18" ht="12.75" customHeight="1" x14ac:dyDescent="0.2">
      <c r="A7" s="19" t="s">
        <v>183</v>
      </c>
      <c r="B7" s="19" t="s">
        <v>6</v>
      </c>
      <c r="C7" s="19" t="s">
        <v>154</v>
      </c>
      <c r="D7" s="19" t="s">
        <v>145</v>
      </c>
      <c r="E7" s="19" t="s">
        <v>130</v>
      </c>
      <c r="F7" s="19" t="s">
        <v>169</v>
      </c>
      <c r="G7" s="19" t="s">
        <v>165</v>
      </c>
      <c r="H7" s="19" t="s">
        <v>25</v>
      </c>
      <c r="I7" s="19" t="s">
        <v>149</v>
      </c>
    </row>
    <row r="8" spans="1:18" ht="12.75" customHeight="1" x14ac:dyDescent="0.2">
      <c r="A8" s="17" t="s">
        <v>13</v>
      </c>
      <c r="B8" s="17"/>
      <c r="C8" s="18" t="s">
        <v>6</v>
      </c>
      <c r="D8" s="17"/>
      <c r="E8" s="13" t="s">
        <v>182</v>
      </c>
      <c r="F8" s="17"/>
      <c r="G8" s="17"/>
      <c r="H8" s="17"/>
      <c r="I8" s="16">
        <f>0+Q8</f>
        <v>0</v>
      </c>
      <c r="O8">
        <f>0+R8</f>
        <v>0</v>
      </c>
      <c r="Q8">
        <f>0+I9+I13+I17+I21+I25+I29+I33+I37</f>
        <v>0</v>
      </c>
      <c r="R8">
        <f>0+O9+O13+O17+O21+O25+O29+O33+O37</f>
        <v>0</v>
      </c>
    </row>
    <row r="9" spans="1:18" x14ac:dyDescent="0.2">
      <c r="A9" s="9" t="s">
        <v>10</v>
      </c>
      <c r="B9" s="10" t="s">
        <v>6</v>
      </c>
      <c r="C9" s="10" t="s">
        <v>181</v>
      </c>
      <c r="D9" s="9" t="s">
        <v>0</v>
      </c>
      <c r="E9" s="8" t="s">
        <v>179</v>
      </c>
      <c r="F9" s="7" t="s">
        <v>180</v>
      </c>
      <c r="G9" s="6">
        <v>56</v>
      </c>
      <c r="H9" s="5">
        <v>0</v>
      </c>
      <c r="I9" s="5">
        <f>ROUND(ROUND(H9,2)*ROUND(G9,3),2)</f>
        <v>0</v>
      </c>
      <c r="O9">
        <f>(I9*15)/100</f>
        <v>0</v>
      </c>
      <c r="P9" t="s">
        <v>6</v>
      </c>
    </row>
    <row r="10" spans="1:18" x14ac:dyDescent="0.2">
      <c r="A10" s="4" t="s">
        <v>5</v>
      </c>
      <c r="E10" s="1" t="s">
        <v>179</v>
      </c>
    </row>
    <row r="11" spans="1:18" x14ac:dyDescent="0.2">
      <c r="A11" s="3" t="s">
        <v>3</v>
      </c>
      <c r="E11" s="15" t="s">
        <v>178</v>
      </c>
    </row>
    <row r="12" spans="1:18" x14ac:dyDescent="0.2">
      <c r="A12" t="s">
        <v>1</v>
      </c>
      <c r="E12" s="1" t="s">
        <v>0</v>
      </c>
    </row>
    <row r="13" spans="1:18" x14ac:dyDescent="0.2">
      <c r="A13" s="9" t="s">
        <v>10</v>
      </c>
      <c r="B13" s="10" t="s">
        <v>154</v>
      </c>
      <c r="C13" s="10" t="s">
        <v>177</v>
      </c>
      <c r="D13" s="9" t="s">
        <v>0</v>
      </c>
      <c r="E13" s="8" t="s">
        <v>176</v>
      </c>
      <c r="F13" s="7" t="s">
        <v>75</v>
      </c>
      <c r="G13" s="6">
        <v>411.71300000000002</v>
      </c>
      <c r="H13" s="5">
        <v>0</v>
      </c>
      <c r="I13" s="5">
        <f>ROUND(ROUND(H13,2)*ROUND(G13,3),2)</f>
        <v>0</v>
      </c>
      <c r="O13">
        <f>(I13*15)/100</f>
        <v>0</v>
      </c>
      <c r="P13" t="s">
        <v>6</v>
      </c>
    </row>
    <row r="14" spans="1:18" x14ac:dyDescent="0.2">
      <c r="A14" s="4" t="s">
        <v>5</v>
      </c>
      <c r="E14" s="1" t="s">
        <v>176</v>
      </c>
    </row>
    <row r="15" spans="1:18" ht="280.5" x14ac:dyDescent="0.2">
      <c r="A15" s="3" t="s">
        <v>3</v>
      </c>
      <c r="E15" s="2" t="s">
        <v>175</v>
      </c>
    </row>
    <row r="16" spans="1:18" x14ac:dyDescent="0.2">
      <c r="A16" t="s">
        <v>1</v>
      </c>
      <c r="E16" s="1" t="s">
        <v>0</v>
      </c>
    </row>
    <row r="17" spans="1:16" x14ac:dyDescent="0.2">
      <c r="A17" s="9" t="s">
        <v>10</v>
      </c>
      <c r="B17" s="10" t="s">
        <v>145</v>
      </c>
      <c r="C17" s="10" t="s">
        <v>174</v>
      </c>
      <c r="D17" s="9" t="s">
        <v>0</v>
      </c>
      <c r="E17" s="8" t="s">
        <v>167</v>
      </c>
      <c r="F17" s="7" t="s">
        <v>75</v>
      </c>
      <c r="G17" s="6">
        <v>2080.6799999999998</v>
      </c>
      <c r="H17" s="5">
        <v>0</v>
      </c>
      <c r="I17" s="5">
        <f>ROUND(ROUND(H17,2)*ROUND(G17,3),2)</f>
        <v>0</v>
      </c>
      <c r="O17">
        <f>(I17*15)/100</f>
        <v>0</v>
      </c>
      <c r="P17" t="s">
        <v>6</v>
      </c>
    </row>
    <row r="18" spans="1:16" x14ac:dyDescent="0.2">
      <c r="A18" s="4" t="s">
        <v>5</v>
      </c>
      <c r="E18" s="1" t="s">
        <v>167</v>
      </c>
    </row>
    <row r="19" spans="1:16" ht="25.5" x14ac:dyDescent="0.2">
      <c r="A19" s="3" t="s">
        <v>3</v>
      </c>
      <c r="E19" s="2" t="s">
        <v>173</v>
      </c>
    </row>
    <row r="20" spans="1:16" x14ac:dyDescent="0.2">
      <c r="A20" t="s">
        <v>1</v>
      </c>
      <c r="E20" s="1" t="s">
        <v>0</v>
      </c>
    </row>
    <row r="21" spans="1:16" x14ac:dyDescent="0.2">
      <c r="A21" s="9" t="s">
        <v>10</v>
      </c>
      <c r="B21" s="10" t="s">
        <v>130</v>
      </c>
      <c r="C21" s="10" t="s">
        <v>172</v>
      </c>
      <c r="D21" s="9" t="s">
        <v>0</v>
      </c>
      <c r="E21" s="8" t="s">
        <v>171</v>
      </c>
      <c r="F21" s="7" t="s">
        <v>75</v>
      </c>
      <c r="G21" s="6">
        <v>198.477</v>
      </c>
      <c r="H21" s="5">
        <v>0</v>
      </c>
      <c r="I21" s="5">
        <f>ROUND(ROUND(H21,2)*ROUND(G21,3),2)</f>
        <v>0</v>
      </c>
      <c r="O21">
        <f>(I21*15)/100</f>
        <v>0</v>
      </c>
      <c r="P21" t="s">
        <v>6</v>
      </c>
    </row>
    <row r="22" spans="1:16" x14ac:dyDescent="0.2">
      <c r="A22" s="4" t="s">
        <v>5</v>
      </c>
      <c r="E22" s="1" t="s">
        <v>171</v>
      </c>
    </row>
    <row r="23" spans="1:16" ht="102" x14ac:dyDescent="0.2">
      <c r="A23" s="3" t="s">
        <v>3</v>
      </c>
      <c r="E23" s="2" t="s">
        <v>170</v>
      </c>
    </row>
    <row r="24" spans="1:16" x14ac:dyDescent="0.2">
      <c r="A24" t="s">
        <v>1</v>
      </c>
      <c r="E24" s="1" t="s">
        <v>0</v>
      </c>
    </row>
    <row r="25" spans="1:16" x14ac:dyDescent="0.2">
      <c r="A25" s="9" t="s">
        <v>10</v>
      </c>
      <c r="B25" s="10" t="s">
        <v>169</v>
      </c>
      <c r="C25" s="10" t="s">
        <v>168</v>
      </c>
      <c r="D25" s="9" t="s">
        <v>0</v>
      </c>
      <c r="E25" s="8" t="s">
        <v>167</v>
      </c>
      <c r="F25" s="7" t="s">
        <v>75</v>
      </c>
      <c r="G25" s="6">
        <v>2778.6779999999999</v>
      </c>
      <c r="H25" s="5">
        <v>0</v>
      </c>
      <c r="I25" s="5">
        <f>ROUND(ROUND(H25,2)*ROUND(G25,3),2)</f>
        <v>0</v>
      </c>
      <c r="O25">
        <f>(I25*15)/100</f>
        <v>0</v>
      </c>
      <c r="P25" t="s">
        <v>6</v>
      </c>
    </row>
    <row r="26" spans="1:16" x14ac:dyDescent="0.2">
      <c r="A26" s="4" t="s">
        <v>5</v>
      </c>
      <c r="E26" s="1" t="s">
        <v>167</v>
      </c>
    </row>
    <row r="27" spans="1:16" ht="25.5" x14ac:dyDescent="0.2">
      <c r="A27" s="3" t="s">
        <v>3</v>
      </c>
      <c r="E27" s="15" t="s">
        <v>166</v>
      </c>
    </row>
    <row r="28" spans="1:16" x14ac:dyDescent="0.2">
      <c r="A28" t="s">
        <v>1</v>
      </c>
      <c r="E28" s="1" t="s">
        <v>0</v>
      </c>
    </row>
    <row r="29" spans="1:16" x14ac:dyDescent="0.2">
      <c r="A29" s="9" t="s">
        <v>10</v>
      </c>
      <c r="B29" s="10" t="s">
        <v>165</v>
      </c>
      <c r="C29" s="10" t="s">
        <v>164</v>
      </c>
      <c r="D29" s="9" t="s">
        <v>0</v>
      </c>
      <c r="E29" s="8" t="s">
        <v>163</v>
      </c>
      <c r="F29" s="7" t="s">
        <v>75</v>
      </c>
      <c r="G29" s="6">
        <v>347.09699999999998</v>
      </c>
      <c r="H29" s="5">
        <v>0</v>
      </c>
      <c r="I29" s="5">
        <f>ROUND(ROUND(H29,2)*ROUND(G29,3),2)</f>
        <v>0</v>
      </c>
      <c r="O29">
        <f>(I29*15)/100</f>
        <v>0</v>
      </c>
      <c r="P29" t="s">
        <v>6</v>
      </c>
    </row>
    <row r="30" spans="1:16" x14ac:dyDescent="0.2">
      <c r="A30" s="4" t="s">
        <v>5</v>
      </c>
      <c r="E30" s="1" t="s">
        <v>163</v>
      </c>
    </row>
    <row r="31" spans="1:16" ht="51" x14ac:dyDescent="0.2">
      <c r="A31" s="3" t="s">
        <v>3</v>
      </c>
      <c r="E31" s="15" t="s">
        <v>162</v>
      </c>
    </row>
    <row r="32" spans="1:16" x14ac:dyDescent="0.2">
      <c r="A32" t="s">
        <v>1</v>
      </c>
      <c r="E32" s="1" t="s">
        <v>0</v>
      </c>
    </row>
    <row r="33" spans="1:18" x14ac:dyDescent="0.2">
      <c r="A33" s="9" t="s">
        <v>10</v>
      </c>
      <c r="B33" s="10" t="s">
        <v>161</v>
      </c>
      <c r="C33" s="10" t="s">
        <v>160</v>
      </c>
      <c r="D33" s="9" t="s">
        <v>0</v>
      </c>
      <c r="E33" s="8" t="s">
        <v>159</v>
      </c>
      <c r="F33" s="7" t="s">
        <v>75</v>
      </c>
      <c r="G33" s="6">
        <v>263.09300000000002</v>
      </c>
      <c r="H33" s="5">
        <v>0</v>
      </c>
      <c r="I33" s="5">
        <f>ROUND(ROUND(H33,2)*ROUND(G33,3),2)</f>
        <v>0</v>
      </c>
      <c r="O33">
        <f>(I33*15)/100</f>
        <v>0</v>
      </c>
      <c r="P33" t="s">
        <v>6</v>
      </c>
    </row>
    <row r="34" spans="1:18" x14ac:dyDescent="0.2">
      <c r="A34" s="4" t="s">
        <v>5</v>
      </c>
      <c r="E34" s="1" t="s">
        <v>159</v>
      </c>
    </row>
    <row r="35" spans="1:18" ht="127.5" x14ac:dyDescent="0.2">
      <c r="A35" s="3" t="s">
        <v>3</v>
      </c>
      <c r="E35" s="2" t="s">
        <v>158</v>
      </c>
    </row>
    <row r="36" spans="1:18" x14ac:dyDescent="0.2">
      <c r="A36" t="s">
        <v>1</v>
      </c>
      <c r="E36" s="1" t="s">
        <v>0</v>
      </c>
    </row>
    <row r="37" spans="1:18" x14ac:dyDescent="0.2">
      <c r="A37" s="9" t="s">
        <v>10</v>
      </c>
      <c r="B37" s="10" t="s">
        <v>95</v>
      </c>
      <c r="C37" s="10" t="s">
        <v>157</v>
      </c>
      <c r="D37" s="9" t="s">
        <v>0</v>
      </c>
      <c r="E37" s="8" t="s">
        <v>156</v>
      </c>
      <c r="F37" s="7" t="s">
        <v>75</v>
      </c>
      <c r="G37" s="6">
        <v>76.474000000000004</v>
      </c>
      <c r="H37" s="5">
        <v>0</v>
      </c>
      <c r="I37" s="5">
        <f>ROUND(ROUND(H37,2)*ROUND(G37,3),2)</f>
        <v>0</v>
      </c>
      <c r="O37">
        <f>(I37*15)/100</f>
        <v>0</v>
      </c>
      <c r="P37" t="s">
        <v>6</v>
      </c>
    </row>
    <row r="38" spans="1:18" x14ac:dyDescent="0.2">
      <c r="A38" s="4" t="s">
        <v>5</v>
      </c>
      <c r="E38" s="1" t="s">
        <v>156</v>
      </c>
    </row>
    <row r="39" spans="1:18" ht="114.75" x14ac:dyDescent="0.2">
      <c r="A39" s="3" t="s">
        <v>3</v>
      </c>
      <c r="E39" s="2" t="s">
        <v>155</v>
      </c>
    </row>
    <row r="40" spans="1:18" x14ac:dyDescent="0.2">
      <c r="A40" t="s">
        <v>1</v>
      </c>
      <c r="E40" s="1" t="s">
        <v>0</v>
      </c>
    </row>
    <row r="41" spans="1:18" ht="12.75" customHeight="1" x14ac:dyDescent="0.2">
      <c r="A41" s="12" t="s">
        <v>13</v>
      </c>
      <c r="B41" s="12"/>
      <c r="C41" s="14" t="s">
        <v>154</v>
      </c>
      <c r="D41" s="12"/>
      <c r="E41" s="13" t="s">
        <v>153</v>
      </c>
      <c r="F41" s="12"/>
      <c r="G41" s="12"/>
      <c r="H41" s="12"/>
      <c r="I41" s="11">
        <f>0+Q41</f>
        <v>0</v>
      </c>
      <c r="O41">
        <f>0+R41</f>
        <v>0</v>
      </c>
      <c r="Q41">
        <f>0+I42+I46</f>
        <v>0</v>
      </c>
      <c r="R41">
        <f>0+O42+O46</f>
        <v>0</v>
      </c>
    </row>
    <row r="42" spans="1:18" x14ac:dyDescent="0.2">
      <c r="A42" s="9" t="s">
        <v>10</v>
      </c>
      <c r="B42" s="10" t="s">
        <v>25</v>
      </c>
      <c r="C42" s="10" t="s">
        <v>152</v>
      </c>
      <c r="D42" s="9" t="s">
        <v>0</v>
      </c>
      <c r="E42" s="8" t="s">
        <v>151</v>
      </c>
      <c r="F42" s="7" t="s">
        <v>7</v>
      </c>
      <c r="G42" s="6">
        <v>3.11</v>
      </c>
      <c r="H42" s="5">
        <v>0</v>
      </c>
      <c r="I42" s="5">
        <f>ROUND(ROUND(H42,2)*ROUND(G42,3),2)</f>
        <v>0</v>
      </c>
      <c r="O42">
        <f>(I42*15)/100</f>
        <v>0</v>
      </c>
      <c r="P42" t="s">
        <v>6</v>
      </c>
    </row>
    <row r="43" spans="1:18" x14ac:dyDescent="0.2">
      <c r="A43" s="4" t="s">
        <v>5</v>
      </c>
      <c r="E43" s="1" t="s">
        <v>151</v>
      </c>
    </row>
    <row r="44" spans="1:18" ht="38.25" x14ac:dyDescent="0.2">
      <c r="A44" s="3" t="s">
        <v>3</v>
      </c>
      <c r="E44" s="2" t="s">
        <v>150</v>
      </c>
    </row>
    <row r="45" spans="1:18" x14ac:dyDescent="0.2">
      <c r="A45" t="s">
        <v>1</v>
      </c>
      <c r="E45" s="1" t="s">
        <v>0</v>
      </c>
    </row>
    <row r="46" spans="1:18" x14ac:dyDescent="0.2">
      <c r="A46" s="9" t="s">
        <v>10</v>
      </c>
      <c r="B46" s="10" t="s">
        <v>149</v>
      </c>
      <c r="C46" s="10" t="s">
        <v>148</v>
      </c>
      <c r="D46" s="9" t="s">
        <v>0</v>
      </c>
      <c r="E46" s="8" t="s">
        <v>147</v>
      </c>
      <c r="F46" s="7" t="s">
        <v>7</v>
      </c>
      <c r="G46" s="6">
        <v>3.11</v>
      </c>
      <c r="H46" s="5">
        <v>0</v>
      </c>
      <c r="I46" s="5">
        <f>ROUND(ROUND(H46,2)*ROUND(G46,3),2)</f>
        <v>0</v>
      </c>
      <c r="O46">
        <f>(I46*15)/100</f>
        <v>0</v>
      </c>
      <c r="P46" t="s">
        <v>6</v>
      </c>
    </row>
    <row r="47" spans="1:18" x14ac:dyDescent="0.2">
      <c r="A47" s="4" t="s">
        <v>5</v>
      </c>
      <c r="E47" s="1" t="s">
        <v>147</v>
      </c>
    </row>
    <row r="48" spans="1:18" x14ac:dyDescent="0.2">
      <c r="A48" s="3" t="s">
        <v>3</v>
      </c>
      <c r="E48" s="15" t="s">
        <v>146</v>
      </c>
    </row>
    <row r="49" spans="1:18" x14ac:dyDescent="0.2">
      <c r="A49" t="s">
        <v>1</v>
      </c>
      <c r="E49" s="1" t="s">
        <v>0</v>
      </c>
    </row>
    <row r="50" spans="1:18" ht="12.75" customHeight="1" x14ac:dyDescent="0.2">
      <c r="A50" s="12" t="s">
        <v>13</v>
      </c>
      <c r="B50" s="12"/>
      <c r="C50" s="14" t="s">
        <v>145</v>
      </c>
      <c r="D50" s="12"/>
      <c r="E50" s="13" t="s">
        <v>144</v>
      </c>
      <c r="F50" s="12"/>
      <c r="G50" s="12"/>
      <c r="H50" s="12"/>
      <c r="I50" s="11">
        <f>0+Q50</f>
        <v>0</v>
      </c>
      <c r="O50">
        <f>0+R50</f>
        <v>0</v>
      </c>
      <c r="Q50">
        <f>0+I51+I55+I59</f>
        <v>0</v>
      </c>
      <c r="R50">
        <f>0+O51+O55+O59</f>
        <v>0</v>
      </c>
    </row>
    <row r="51" spans="1:18" ht="25.5" x14ac:dyDescent="0.2">
      <c r="A51" s="9" t="s">
        <v>10</v>
      </c>
      <c r="B51" s="10" t="s">
        <v>143</v>
      </c>
      <c r="C51" s="10" t="s">
        <v>142</v>
      </c>
      <c r="D51" s="9" t="s">
        <v>0</v>
      </c>
      <c r="E51" s="8" t="s">
        <v>141</v>
      </c>
      <c r="F51" s="7" t="s">
        <v>21</v>
      </c>
      <c r="G51" s="6">
        <v>55</v>
      </c>
      <c r="H51" s="5">
        <v>0</v>
      </c>
      <c r="I51" s="5">
        <f>ROUND(ROUND(H51,2)*ROUND(G51,3),2)</f>
        <v>0</v>
      </c>
      <c r="O51">
        <f>(I51*15)/100</f>
        <v>0</v>
      </c>
      <c r="P51" t="s">
        <v>6</v>
      </c>
    </row>
    <row r="52" spans="1:18" x14ac:dyDescent="0.2">
      <c r="A52" s="4" t="s">
        <v>5</v>
      </c>
      <c r="E52" s="1" t="s">
        <v>140</v>
      </c>
    </row>
    <row r="53" spans="1:18" ht="76.5" x14ac:dyDescent="0.2">
      <c r="A53" s="3" t="s">
        <v>3</v>
      </c>
      <c r="E53" s="2" t="s">
        <v>139</v>
      </c>
    </row>
    <row r="54" spans="1:18" x14ac:dyDescent="0.2">
      <c r="A54" t="s">
        <v>1</v>
      </c>
      <c r="E54" s="1" t="s">
        <v>0</v>
      </c>
    </row>
    <row r="55" spans="1:18" x14ac:dyDescent="0.2">
      <c r="A55" s="9" t="s">
        <v>10</v>
      </c>
      <c r="B55" s="10" t="s">
        <v>138</v>
      </c>
      <c r="C55" s="10" t="s">
        <v>137</v>
      </c>
      <c r="D55" s="9" t="s">
        <v>0</v>
      </c>
      <c r="E55" s="8" t="s">
        <v>136</v>
      </c>
      <c r="F55" s="7" t="s">
        <v>68</v>
      </c>
      <c r="G55" s="6">
        <v>214.6</v>
      </c>
      <c r="H55" s="5">
        <v>0</v>
      </c>
      <c r="I55" s="5">
        <f>ROUND(ROUND(H55,2)*ROUND(G55,3),2)</f>
        <v>0</v>
      </c>
      <c r="O55">
        <f>(I55*15)/100</f>
        <v>0</v>
      </c>
      <c r="P55" t="s">
        <v>6</v>
      </c>
    </row>
    <row r="56" spans="1:18" x14ac:dyDescent="0.2">
      <c r="A56" s="4" t="s">
        <v>5</v>
      </c>
      <c r="E56" s="1" t="s">
        <v>136</v>
      </c>
    </row>
    <row r="57" spans="1:18" ht="102" x14ac:dyDescent="0.2">
      <c r="A57" s="3" t="s">
        <v>3</v>
      </c>
      <c r="E57" s="2" t="s">
        <v>135</v>
      </c>
    </row>
    <row r="58" spans="1:18" x14ac:dyDescent="0.2">
      <c r="A58" t="s">
        <v>1</v>
      </c>
      <c r="E58" s="1" t="s">
        <v>0</v>
      </c>
    </row>
    <row r="59" spans="1:18" x14ac:dyDescent="0.2">
      <c r="A59" s="9" t="s">
        <v>10</v>
      </c>
      <c r="B59" s="10" t="s">
        <v>134</v>
      </c>
      <c r="C59" s="10" t="s">
        <v>133</v>
      </c>
      <c r="D59" s="9" t="s">
        <v>0</v>
      </c>
      <c r="E59" s="8" t="s">
        <v>132</v>
      </c>
      <c r="F59" s="7" t="s">
        <v>68</v>
      </c>
      <c r="G59" s="6">
        <v>1081.04</v>
      </c>
      <c r="H59" s="5">
        <v>0</v>
      </c>
      <c r="I59" s="5">
        <f>ROUND(ROUND(H59,2)*ROUND(G59,3),2)</f>
        <v>0</v>
      </c>
      <c r="O59">
        <f>(I59*15)/100</f>
        <v>0</v>
      </c>
      <c r="P59" t="s">
        <v>6</v>
      </c>
    </row>
    <row r="60" spans="1:18" x14ac:dyDescent="0.2">
      <c r="A60" s="4" t="s">
        <v>5</v>
      </c>
      <c r="E60" s="1" t="s">
        <v>132</v>
      </c>
    </row>
    <row r="61" spans="1:18" ht="242.25" x14ac:dyDescent="0.2">
      <c r="A61" s="3" t="s">
        <v>3</v>
      </c>
      <c r="E61" s="2" t="s">
        <v>131</v>
      </c>
    </row>
    <row r="62" spans="1:18" x14ac:dyDescent="0.2">
      <c r="A62" t="s">
        <v>1</v>
      </c>
      <c r="E62" s="1" t="s">
        <v>0</v>
      </c>
    </row>
    <row r="63" spans="1:18" ht="12.75" customHeight="1" x14ac:dyDescent="0.2">
      <c r="A63" s="12" t="s">
        <v>13</v>
      </c>
      <c r="B63" s="12"/>
      <c r="C63" s="14" t="s">
        <v>130</v>
      </c>
      <c r="D63" s="12"/>
      <c r="E63" s="13" t="s">
        <v>129</v>
      </c>
      <c r="F63" s="12"/>
      <c r="G63" s="12"/>
      <c r="H63" s="12"/>
      <c r="I63" s="11">
        <f>0+Q63</f>
        <v>0</v>
      </c>
      <c r="O63">
        <f>0+R63</f>
        <v>0</v>
      </c>
      <c r="Q63">
        <f>0+I64</f>
        <v>0</v>
      </c>
      <c r="R63">
        <f>0+O64</f>
        <v>0</v>
      </c>
    </row>
    <row r="64" spans="1:18" x14ac:dyDescent="0.2">
      <c r="A64" s="9" t="s">
        <v>10</v>
      </c>
      <c r="B64" s="10" t="s">
        <v>128</v>
      </c>
      <c r="C64" s="10" t="s">
        <v>127</v>
      </c>
      <c r="D64" s="9" t="s">
        <v>0</v>
      </c>
      <c r="E64" s="8" t="s">
        <v>126</v>
      </c>
      <c r="F64" s="7" t="s">
        <v>75</v>
      </c>
      <c r="G64" s="6">
        <v>59.576000000000001</v>
      </c>
      <c r="H64" s="5">
        <v>0</v>
      </c>
      <c r="I64" s="5">
        <f>ROUND(ROUND(H64,2)*ROUND(G64,3),2)</f>
        <v>0</v>
      </c>
      <c r="O64">
        <f>(I64*15)/100</f>
        <v>0</v>
      </c>
      <c r="P64" t="s">
        <v>6</v>
      </c>
    </row>
    <row r="65" spans="1:18" x14ac:dyDescent="0.2">
      <c r="A65" s="4" t="s">
        <v>5</v>
      </c>
      <c r="E65" s="1" t="s">
        <v>126</v>
      </c>
    </row>
    <row r="66" spans="1:18" ht="409.5" x14ac:dyDescent="0.2">
      <c r="A66" s="3" t="s">
        <v>3</v>
      </c>
      <c r="E66" s="2" t="s">
        <v>125</v>
      </c>
    </row>
    <row r="67" spans="1:18" x14ac:dyDescent="0.2">
      <c r="A67" t="s">
        <v>1</v>
      </c>
      <c r="E67" s="1" t="s">
        <v>0</v>
      </c>
    </row>
    <row r="68" spans="1:18" ht="12.75" customHeight="1" x14ac:dyDescent="0.2">
      <c r="A68" s="12" t="s">
        <v>13</v>
      </c>
      <c r="B68" s="12"/>
      <c r="C68" s="14" t="s">
        <v>124</v>
      </c>
      <c r="D68" s="12"/>
      <c r="E68" s="13" t="s">
        <v>123</v>
      </c>
      <c r="F68" s="12"/>
      <c r="G68" s="12"/>
      <c r="H68" s="12"/>
      <c r="I68" s="11">
        <f>0+Q68</f>
        <v>0</v>
      </c>
      <c r="O68">
        <f>0+R68</f>
        <v>0</v>
      </c>
      <c r="Q68">
        <f>0+I69+I73</f>
        <v>0</v>
      </c>
      <c r="R68">
        <f>0+O69+O73</f>
        <v>0</v>
      </c>
    </row>
    <row r="69" spans="1:18" ht="25.5" x14ac:dyDescent="0.2">
      <c r="A69" s="9" t="s">
        <v>10</v>
      </c>
      <c r="B69" s="10" t="s">
        <v>122</v>
      </c>
      <c r="C69" s="10" t="s">
        <v>121</v>
      </c>
      <c r="D69" s="9" t="s">
        <v>0</v>
      </c>
      <c r="E69" s="8" t="s">
        <v>120</v>
      </c>
      <c r="F69" s="7" t="s">
        <v>16</v>
      </c>
      <c r="G69" s="6">
        <v>251.32</v>
      </c>
      <c r="H69" s="5">
        <v>0</v>
      </c>
      <c r="I69" s="5">
        <f>ROUND(ROUND(H69,2)*ROUND(G69,3),2)</f>
        <v>0</v>
      </c>
      <c r="O69">
        <f>(I69*15)/100</f>
        <v>0</v>
      </c>
      <c r="P69" t="s">
        <v>6</v>
      </c>
    </row>
    <row r="70" spans="1:18" ht="25.5" x14ac:dyDescent="0.2">
      <c r="A70" s="4" t="s">
        <v>5</v>
      </c>
      <c r="E70" s="1" t="s">
        <v>120</v>
      </c>
    </row>
    <row r="71" spans="1:18" ht="242.25" x14ac:dyDescent="0.2">
      <c r="A71" s="3" t="s">
        <v>3</v>
      </c>
      <c r="E71" s="15" t="s">
        <v>116</v>
      </c>
    </row>
    <row r="72" spans="1:18" x14ac:dyDescent="0.2">
      <c r="A72" t="s">
        <v>1</v>
      </c>
      <c r="E72" s="1" t="s">
        <v>0</v>
      </c>
    </row>
    <row r="73" spans="1:18" ht="25.5" x14ac:dyDescent="0.2">
      <c r="A73" s="9" t="s">
        <v>10</v>
      </c>
      <c r="B73" s="10" t="s">
        <v>119</v>
      </c>
      <c r="C73" s="10" t="s">
        <v>118</v>
      </c>
      <c r="D73" s="9" t="s">
        <v>0</v>
      </c>
      <c r="E73" s="8" t="s">
        <v>117</v>
      </c>
      <c r="F73" s="7" t="s">
        <v>16</v>
      </c>
      <c r="G73" s="6">
        <v>251.32</v>
      </c>
      <c r="H73" s="5">
        <v>0</v>
      </c>
      <c r="I73" s="5">
        <f>ROUND(ROUND(H73,2)*ROUND(G73,3),2)</f>
        <v>0</v>
      </c>
      <c r="O73">
        <f>(I73*15)/100</f>
        <v>0</v>
      </c>
      <c r="P73" t="s">
        <v>6</v>
      </c>
    </row>
    <row r="74" spans="1:18" ht="25.5" x14ac:dyDescent="0.2">
      <c r="A74" s="4" t="s">
        <v>5</v>
      </c>
      <c r="E74" s="1" t="s">
        <v>117</v>
      </c>
    </row>
    <row r="75" spans="1:18" ht="242.25" x14ac:dyDescent="0.2">
      <c r="A75" s="3" t="s">
        <v>3</v>
      </c>
      <c r="E75" s="15" t="s">
        <v>116</v>
      </c>
    </row>
    <row r="76" spans="1:18" x14ac:dyDescent="0.2">
      <c r="A76" t="s">
        <v>1</v>
      </c>
      <c r="E76" s="1" t="s">
        <v>0</v>
      </c>
    </row>
    <row r="77" spans="1:18" ht="12.75" customHeight="1" x14ac:dyDescent="0.2">
      <c r="A77" s="12" t="s">
        <v>13</v>
      </c>
      <c r="B77" s="12"/>
      <c r="C77" s="14" t="s">
        <v>115</v>
      </c>
      <c r="D77" s="12"/>
      <c r="E77" s="13" t="s">
        <v>114</v>
      </c>
      <c r="F77" s="12"/>
      <c r="G77" s="12"/>
      <c r="H77" s="12"/>
      <c r="I77" s="11">
        <f>0+Q77</f>
        <v>0</v>
      </c>
      <c r="O77">
        <f>0+R77</f>
        <v>0</v>
      </c>
      <c r="Q77">
        <f>0+I78</f>
        <v>0</v>
      </c>
      <c r="R77">
        <f>0+O78</f>
        <v>0</v>
      </c>
    </row>
    <row r="78" spans="1:18" x14ac:dyDescent="0.2">
      <c r="A78" s="9" t="s">
        <v>10</v>
      </c>
      <c r="B78" s="10" t="s">
        <v>113</v>
      </c>
      <c r="C78" s="10" t="s">
        <v>112</v>
      </c>
      <c r="D78" s="9" t="s">
        <v>0</v>
      </c>
      <c r="E78" s="8" t="s">
        <v>111</v>
      </c>
      <c r="F78" s="7" t="s">
        <v>21</v>
      </c>
      <c r="G78" s="6">
        <v>6</v>
      </c>
      <c r="H78" s="5">
        <v>0</v>
      </c>
      <c r="I78" s="5">
        <f>ROUND(ROUND(H78,2)*ROUND(G78,3),2)</f>
        <v>0</v>
      </c>
      <c r="O78">
        <f>(I78*15)/100</f>
        <v>0</v>
      </c>
      <c r="P78" t="s">
        <v>6</v>
      </c>
    </row>
    <row r="79" spans="1:18" x14ac:dyDescent="0.2">
      <c r="A79" s="4" t="s">
        <v>5</v>
      </c>
      <c r="E79" s="1" t="s">
        <v>111</v>
      </c>
    </row>
    <row r="80" spans="1:18" ht="25.5" x14ac:dyDescent="0.2">
      <c r="A80" s="3" t="s">
        <v>3</v>
      </c>
      <c r="E80" s="15" t="s">
        <v>110</v>
      </c>
    </row>
    <row r="81" spans="1:18" x14ac:dyDescent="0.2">
      <c r="A81" t="s">
        <v>1</v>
      </c>
      <c r="E81" s="1" t="s">
        <v>0</v>
      </c>
    </row>
    <row r="82" spans="1:18" ht="12.75" customHeight="1" x14ac:dyDescent="0.2">
      <c r="A82" s="12" t="s">
        <v>13</v>
      </c>
      <c r="B82" s="12"/>
      <c r="C82" s="14" t="s">
        <v>109</v>
      </c>
      <c r="D82" s="12"/>
      <c r="E82" s="13" t="s">
        <v>108</v>
      </c>
      <c r="F82" s="12"/>
      <c r="G82" s="12"/>
      <c r="H82" s="12"/>
      <c r="I82" s="11">
        <f>0+Q82</f>
        <v>0</v>
      </c>
      <c r="O82">
        <f>0+R82</f>
        <v>0</v>
      </c>
      <c r="Q82">
        <f>0+I83+I87+I91</f>
        <v>0</v>
      </c>
      <c r="R82">
        <f>0+O83+O87+O91</f>
        <v>0</v>
      </c>
    </row>
    <row r="83" spans="1:18" ht="25.5" x14ac:dyDescent="0.2">
      <c r="A83" s="9" t="s">
        <v>10</v>
      </c>
      <c r="B83" s="10" t="s">
        <v>107</v>
      </c>
      <c r="C83" s="10" t="s">
        <v>106</v>
      </c>
      <c r="D83" s="9" t="s">
        <v>0</v>
      </c>
      <c r="E83" s="8" t="s">
        <v>105</v>
      </c>
      <c r="F83" s="7" t="s">
        <v>68</v>
      </c>
      <c r="G83" s="6">
        <v>2.5</v>
      </c>
      <c r="H83" s="5">
        <v>0</v>
      </c>
      <c r="I83" s="5">
        <f>ROUND(ROUND(H83,2)*ROUND(G83,3),2)</f>
        <v>0</v>
      </c>
      <c r="O83">
        <f>(I83*15)/100</f>
        <v>0</v>
      </c>
      <c r="P83" t="s">
        <v>6</v>
      </c>
    </row>
    <row r="84" spans="1:18" ht="25.5" x14ac:dyDescent="0.2">
      <c r="A84" s="4" t="s">
        <v>5</v>
      </c>
      <c r="E84" s="1" t="s">
        <v>105</v>
      </c>
    </row>
    <row r="85" spans="1:18" x14ac:dyDescent="0.2">
      <c r="A85" s="3" t="s">
        <v>3</v>
      </c>
      <c r="E85" s="15" t="s">
        <v>104</v>
      </c>
    </row>
    <row r="86" spans="1:18" x14ac:dyDescent="0.2">
      <c r="A86" t="s">
        <v>1</v>
      </c>
      <c r="E86" s="1" t="s">
        <v>0</v>
      </c>
    </row>
    <row r="87" spans="1:18" ht="25.5" x14ac:dyDescent="0.2">
      <c r="A87" s="9" t="s">
        <v>10</v>
      </c>
      <c r="B87" s="10" t="s">
        <v>103</v>
      </c>
      <c r="C87" s="10" t="s">
        <v>102</v>
      </c>
      <c r="D87" s="9" t="s">
        <v>0</v>
      </c>
      <c r="E87" s="8" t="s">
        <v>101</v>
      </c>
      <c r="F87" s="7" t="s">
        <v>68</v>
      </c>
      <c r="G87" s="6">
        <v>5</v>
      </c>
      <c r="H87" s="5">
        <v>0</v>
      </c>
      <c r="I87" s="5">
        <f>ROUND(ROUND(H87,2)*ROUND(G87,3),2)</f>
        <v>0</v>
      </c>
      <c r="O87">
        <f>(I87*15)/100</f>
        <v>0</v>
      </c>
      <c r="P87" t="s">
        <v>6</v>
      </c>
    </row>
    <row r="88" spans="1:18" ht="25.5" x14ac:dyDescent="0.2">
      <c r="A88" s="4" t="s">
        <v>5</v>
      </c>
      <c r="E88" s="1" t="s">
        <v>101</v>
      </c>
    </row>
    <row r="89" spans="1:18" ht="38.25" x14ac:dyDescent="0.2">
      <c r="A89" s="3" t="s">
        <v>3</v>
      </c>
      <c r="E89" s="15" t="s">
        <v>100</v>
      </c>
    </row>
    <row r="90" spans="1:18" x14ac:dyDescent="0.2">
      <c r="A90" t="s">
        <v>1</v>
      </c>
      <c r="E90" s="1" t="s">
        <v>0</v>
      </c>
    </row>
    <row r="91" spans="1:18" ht="25.5" x14ac:dyDescent="0.2">
      <c r="A91" s="9" t="s">
        <v>10</v>
      </c>
      <c r="B91" s="10" t="s">
        <v>99</v>
      </c>
      <c r="C91" s="10" t="s">
        <v>98</v>
      </c>
      <c r="D91" s="9" t="s">
        <v>0</v>
      </c>
      <c r="E91" s="8" t="s">
        <v>97</v>
      </c>
      <c r="F91" s="7" t="s">
        <v>68</v>
      </c>
      <c r="G91" s="6">
        <v>195</v>
      </c>
      <c r="H91" s="5">
        <v>0</v>
      </c>
      <c r="I91" s="5">
        <f>ROUND(ROUND(H91,2)*ROUND(G91,3),2)</f>
        <v>0</v>
      </c>
      <c r="O91">
        <f>(I91*15)/100</f>
        <v>0</v>
      </c>
      <c r="P91" t="s">
        <v>6</v>
      </c>
    </row>
    <row r="92" spans="1:18" ht="25.5" x14ac:dyDescent="0.2">
      <c r="A92" s="4" t="s">
        <v>5</v>
      </c>
      <c r="E92" s="1" t="s">
        <v>97</v>
      </c>
    </row>
    <row r="93" spans="1:18" ht="229.5" x14ac:dyDescent="0.2">
      <c r="A93" s="3" t="s">
        <v>3</v>
      </c>
      <c r="E93" s="15" t="s">
        <v>96</v>
      </c>
    </row>
    <row r="94" spans="1:18" x14ac:dyDescent="0.2">
      <c r="A94" t="s">
        <v>1</v>
      </c>
      <c r="E94" s="1" t="s">
        <v>0</v>
      </c>
    </row>
    <row r="95" spans="1:18" ht="12.75" customHeight="1" x14ac:dyDescent="0.2">
      <c r="A95" s="12" t="s">
        <v>13</v>
      </c>
      <c r="B95" s="12"/>
      <c r="C95" s="14" t="s">
        <v>95</v>
      </c>
      <c r="D95" s="12"/>
      <c r="E95" s="13" t="s">
        <v>94</v>
      </c>
      <c r="F95" s="12"/>
      <c r="G95" s="12"/>
      <c r="H95" s="12"/>
      <c r="I95" s="11">
        <f>0+Q95</f>
        <v>0</v>
      </c>
      <c r="O95">
        <f>0+R95</f>
        <v>0</v>
      </c>
      <c r="Q95">
        <f>0+I96+I100+I104+I108+I112</f>
        <v>0</v>
      </c>
      <c r="R95">
        <f>0+O96+O100+O104+O108+O112</f>
        <v>0</v>
      </c>
    </row>
    <row r="96" spans="1:18" ht="25.5" x14ac:dyDescent="0.2">
      <c r="A96" s="9" t="s">
        <v>10</v>
      </c>
      <c r="B96" s="10" t="s">
        <v>93</v>
      </c>
      <c r="C96" s="10" t="s">
        <v>92</v>
      </c>
      <c r="D96" s="9" t="s">
        <v>0</v>
      </c>
      <c r="E96" s="8" t="s">
        <v>91</v>
      </c>
      <c r="F96" s="7" t="s">
        <v>21</v>
      </c>
      <c r="G96" s="6">
        <v>6</v>
      </c>
      <c r="H96" s="5">
        <v>0</v>
      </c>
      <c r="I96" s="5">
        <f>ROUND(ROUND(H96,2)*ROUND(G96,3),2)</f>
        <v>0</v>
      </c>
      <c r="O96">
        <f>(I96*15)/100</f>
        <v>0</v>
      </c>
      <c r="P96" t="s">
        <v>6</v>
      </c>
    </row>
    <row r="97" spans="1:16" ht="25.5" x14ac:dyDescent="0.2">
      <c r="A97" s="4" t="s">
        <v>5</v>
      </c>
      <c r="E97" s="1" t="s">
        <v>91</v>
      </c>
    </row>
    <row r="98" spans="1:16" ht="25.5" x14ac:dyDescent="0.2">
      <c r="A98" s="3" t="s">
        <v>3</v>
      </c>
      <c r="E98" s="2" t="s">
        <v>90</v>
      </c>
    </row>
    <row r="99" spans="1:16" x14ac:dyDescent="0.2">
      <c r="A99" t="s">
        <v>1</v>
      </c>
      <c r="E99" s="1" t="s">
        <v>0</v>
      </c>
    </row>
    <row r="100" spans="1:16" x14ac:dyDescent="0.2">
      <c r="A100" s="9" t="s">
        <v>10</v>
      </c>
      <c r="B100" s="10" t="s">
        <v>89</v>
      </c>
      <c r="C100" s="10" t="s">
        <v>88</v>
      </c>
      <c r="D100" s="9" t="s">
        <v>0</v>
      </c>
      <c r="E100" s="8" t="s">
        <v>87</v>
      </c>
      <c r="F100" s="7" t="s">
        <v>21</v>
      </c>
      <c r="G100" s="6">
        <v>128</v>
      </c>
      <c r="H100" s="5">
        <v>0</v>
      </c>
      <c r="I100" s="5">
        <f>ROUND(ROUND(H100,2)*ROUND(G100,3),2)</f>
        <v>0</v>
      </c>
      <c r="O100">
        <f>(I100*15)/100</f>
        <v>0</v>
      </c>
      <c r="P100" t="s">
        <v>6</v>
      </c>
    </row>
    <row r="101" spans="1:16" x14ac:dyDescent="0.2">
      <c r="A101" s="4" t="s">
        <v>5</v>
      </c>
      <c r="E101" s="1" t="s">
        <v>87</v>
      </c>
    </row>
    <row r="102" spans="1:16" ht="229.5" x14ac:dyDescent="0.2">
      <c r="A102" s="3" t="s">
        <v>3</v>
      </c>
      <c r="E102" s="15" t="s">
        <v>86</v>
      </c>
    </row>
    <row r="103" spans="1:16" x14ac:dyDescent="0.2">
      <c r="A103" t="s">
        <v>1</v>
      </c>
      <c r="E103" s="1" t="s">
        <v>0</v>
      </c>
    </row>
    <row r="104" spans="1:16" x14ac:dyDescent="0.2">
      <c r="A104" s="9" t="s">
        <v>10</v>
      </c>
      <c r="B104" s="10" t="s">
        <v>85</v>
      </c>
      <c r="C104" s="10" t="s">
        <v>84</v>
      </c>
      <c r="D104" s="9" t="s">
        <v>0</v>
      </c>
      <c r="E104" s="8" t="s">
        <v>83</v>
      </c>
      <c r="F104" s="7" t="s">
        <v>75</v>
      </c>
      <c r="G104" s="6">
        <v>120.13500000000001</v>
      </c>
      <c r="H104" s="5">
        <v>0</v>
      </c>
      <c r="I104" s="5">
        <f>ROUND(ROUND(H104,2)*ROUND(G104,3),2)</f>
        <v>0</v>
      </c>
      <c r="O104">
        <f>(I104*15)/100</f>
        <v>0</v>
      </c>
      <c r="P104" t="s">
        <v>6</v>
      </c>
    </row>
    <row r="105" spans="1:16" x14ac:dyDescent="0.2">
      <c r="A105" s="4" t="s">
        <v>5</v>
      </c>
      <c r="E105" s="1" t="s">
        <v>83</v>
      </c>
    </row>
    <row r="106" spans="1:16" ht="165.75" x14ac:dyDescent="0.2">
      <c r="A106" s="3" t="s">
        <v>3</v>
      </c>
      <c r="E106" s="2" t="s">
        <v>82</v>
      </c>
    </row>
    <row r="107" spans="1:16" x14ac:dyDescent="0.2">
      <c r="A107" t="s">
        <v>1</v>
      </c>
      <c r="E107" s="1" t="s">
        <v>0</v>
      </c>
    </row>
    <row r="108" spans="1:16" x14ac:dyDescent="0.2">
      <c r="A108" s="9" t="s">
        <v>10</v>
      </c>
      <c r="B108" s="10" t="s">
        <v>81</v>
      </c>
      <c r="C108" s="10" t="s">
        <v>80</v>
      </c>
      <c r="D108" s="9" t="s">
        <v>0</v>
      </c>
      <c r="E108" s="8" t="s">
        <v>79</v>
      </c>
      <c r="F108" s="7" t="s">
        <v>75</v>
      </c>
      <c r="G108" s="6">
        <v>16.056000000000001</v>
      </c>
      <c r="H108" s="5">
        <v>0</v>
      </c>
      <c r="I108" s="5">
        <f>ROUND(ROUND(H108,2)*ROUND(G108,3),2)</f>
        <v>0</v>
      </c>
      <c r="O108">
        <f>(I108*15)/100</f>
        <v>0</v>
      </c>
      <c r="P108" t="s">
        <v>6</v>
      </c>
    </row>
    <row r="109" spans="1:16" x14ac:dyDescent="0.2">
      <c r="A109" s="4" t="s">
        <v>5</v>
      </c>
      <c r="E109" s="1" t="s">
        <v>79</v>
      </c>
    </row>
    <row r="110" spans="1:16" ht="165.75" x14ac:dyDescent="0.2">
      <c r="A110" s="3" t="s">
        <v>3</v>
      </c>
      <c r="E110" s="15" t="s">
        <v>78</v>
      </c>
    </row>
    <row r="111" spans="1:16" x14ac:dyDescent="0.2">
      <c r="A111" t="s">
        <v>1</v>
      </c>
      <c r="E111" s="1" t="s">
        <v>0</v>
      </c>
    </row>
    <row r="112" spans="1:16" x14ac:dyDescent="0.2">
      <c r="A112" s="9" t="s">
        <v>10</v>
      </c>
      <c r="B112" s="10" t="s">
        <v>77</v>
      </c>
      <c r="C112" s="10" t="s">
        <v>76</v>
      </c>
      <c r="D112" s="9" t="s">
        <v>0</v>
      </c>
      <c r="E112" s="8" t="s">
        <v>74</v>
      </c>
      <c r="F112" s="7" t="s">
        <v>75</v>
      </c>
      <c r="G112" s="6">
        <v>1.512</v>
      </c>
      <c r="H112" s="5">
        <v>0</v>
      </c>
      <c r="I112" s="5">
        <f>ROUND(ROUND(H112,2)*ROUND(G112,3),2)</f>
        <v>0</v>
      </c>
      <c r="O112">
        <f>(I112*15)/100</f>
        <v>0</v>
      </c>
      <c r="P112" t="s">
        <v>6</v>
      </c>
    </row>
    <row r="113" spans="1:18" x14ac:dyDescent="0.2">
      <c r="A113" s="4" t="s">
        <v>5</v>
      </c>
      <c r="E113" s="1" t="s">
        <v>74</v>
      </c>
    </row>
    <row r="114" spans="1:18" ht="102" x14ac:dyDescent="0.2">
      <c r="A114" s="3" t="s">
        <v>3</v>
      </c>
      <c r="E114" s="15" t="s">
        <v>73</v>
      </c>
    </row>
    <row r="115" spans="1:18" x14ac:dyDescent="0.2">
      <c r="A115" t="s">
        <v>1</v>
      </c>
      <c r="E115" s="1" t="s">
        <v>0</v>
      </c>
    </row>
    <row r="116" spans="1:18" ht="12.75" customHeight="1" x14ac:dyDescent="0.2">
      <c r="A116" s="12" t="s">
        <v>13</v>
      </c>
      <c r="B116" s="12"/>
      <c r="C116" s="14" t="s">
        <v>72</v>
      </c>
      <c r="D116" s="12"/>
      <c r="E116" s="13" t="s">
        <v>71</v>
      </c>
      <c r="F116" s="12"/>
      <c r="G116" s="12"/>
      <c r="H116" s="12"/>
      <c r="I116" s="11">
        <f>0+Q116</f>
        <v>0</v>
      </c>
      <c r="O116">
        <f>0+R116</f>
        <v>0</v>
      </c>
      <c r="Q116">
        <f>0+I117+I121+I125+I129+I137+I145+I153+I161+I169+I177</f>
        <v>0</v>
      </c>
      <c r="R116">
        <f>0+O117+O121+O125+O129+O137+O145+O153+O161+O169+O177</f>
        <v>0</v>
      </c>
    </row>
    <row r="117" spans="1:18" x14ac:dyDescent="0.2">
      <c r="A117" s="9" t="s">
        <v>10</v>
      </c>
      <c r="B117" s="10" t="s">
        <v>70</v>
      </c>
      <c r="C117" s="10" t="s">
        <v>69</v>
      </c>
      <c r="D117" s="9" t="s">
        <v>0</v>
      </c>
      <c r="E117" s="8" t="s">
        <v>67</v>
      </c>
      <c r="F117" s="7" t="s">
        <v>68</v>
      </c>
      <c r="G117" s="6">
        <v>64</v>
      </c>
      <c r="H117" s="5">
        <v>0</v>
      </c>
      <c r="I117" s="5">
        <f>ROUND(ROUND(H117,2)*ROUND(G117,3),2)</f>
        <v>0</v>
      </c>
      <c r="O117">
        <f>(I117*15)/100</f>
        <v>0</v>
      </c>
      <c r="P117" t="s">
        <v>6</v>
      </c>
    </row>
    <row r="118" spans="1:18" x14ac:dyDescent="0.2">
      <c r="A118" s="4" t="s">
        <v>5</v>
      </c>
      <c r="E118" s="1" t="s">
        <v>67</v>
      </c>
    </row>
    <row r="119" spans="1:18" ht="63.75" x14ac:dyDescent="0.2">
      <c r="A119" s="3" t="s">
        <v>3</v>
      </c>
      <c r="E119" s="15" t="s">
        <v>66</v>
      </c>
    </row>
    <row r="120" spans="1:18" x14ac:dyDescent="0.2">
      <c r="A120" t="s">
        <v>1</v>
      </c>
      <c r="E120" s="1" t="s">
        <v>0</v>
      </c>
    </row>
    <row r="121" spans="1:18" ht="25.5" x14ac:dyDescent="0.2">
      <c r="A121" s="9" t="s">
        <v>10</v>
      </c>
      <c r="B121" s="10" t="s">
        <v>65</v>
      </c>
      <c r="C121" s="10" t="s">
        <v>64</v>
      </c>
      <c r="D121" s="9" t="s">
        <v>0</v>
      </c>
      <c r="E121" s="8" t="s">
        <v>63</v>
      </c>
      <c r="F121" s="7" t="s">
        <v>21</v>
      </c>
      <c r="G121" s="6">
        <v>3</v>
      </c>
      <c r="H121" s="5">
        <v>0</v>
      </c>
      <c r="I121" s="5">
        <f>ROUND(ROUND(H121,2)*ROUND(G121,3),2)</f>
        <v>0</v>
      </c>
      <c r="O121">
        <f>(I121*15)/100</f>
        <v>0</v>
      </c>
      <c r="P121" t="s">
        <v>6</v>
      </c>
    </row>
    <row r="122" spans="1:18" ht="25.5" x14ac:dyDescent="0.2">
      <c r="A122" s="4" t="s">
        <v>5</v>
      </c>
      <c r="E122" s="1" t="s">
        <v>58</v>
      </c>
    </row>
    <row r="123" spans="1:18" ht="25.5" x14ac:dyDescent="0.2">
      <c r="A123" s="3" t="s">
        <v>3</v>
      </c>
      <c r="E123" s="2" t="s">
        <v>62</v>
      </c>
    </row>
    <row r="124" spans="1:18" x14ac:dyDescent="0.2">
      <c r="A124" t="s">
        <v>1</v>
      </c>
      <c r="E124" s="1" t="s">
        <v>0</v>
      </c>
    </row>
    <row r="125" spans="1:18" ht="25.5" x14ac:dyDescent="0.2">
      <c r="A125" s="9" t="s">
        <v>10</v>
      </c>
      <c r="B125" s="10" t="s">
        <v>61</v>
      </c>
      <c r="C125" s="10" t="s">
        <v>60</v>
      </c>
      <c r="D125" s="9" t="s">
        <v>0</v>
      </c>
      <c r="E125" s="8" t="s">
        <v>59</v>
      </c>
      <c r="F125" s="7" t="s">
        <v>21</v>
      </c>
      <c r="G125" s="6">
        <v>3</v>
      </c>
      <c r="H125" s="5">
        <v>0</v>
      </c>
      <c r="I125" s="5">
        <f>ROUND(ROUND(H125,2)*ROUND(G125,3),2)</f>
        <v>0</v>
      </c>
      <c r="O125">
        <f>(I125*15)/100</f>
        <v>0</v>
      </c>
      <c r="P125" t="s">
        <v>6</v>
      </c>
    </row>
    <row r="126" spans="1:18" ht="25.5" x14ac:dyDescent="0.2">
      <c r="A126" s="4" t="s">
        <v>5</v>
      </c>
      <c r="E126" s="1" t="s">
        <v>58</v>
      </c>
    </row>
    <row r="127" spans="1:18" ht="25.5" x14ac:dyDescent="0.2">
      <c r="A127" s="3" t="s">
        <v>3</v>
      </c>
      <c r="E127" s="2" t="s">
        <v>57</v>
      </c>
    </row>
    <row r="128" spans="1:18" x14ac:dyDescent="0.2">
      <c r="A128" t="s">
        <v>1</v>
      </c>
      <c r="E128" s="1" t="s">
        <v>0</v>
      </c>
    </row>
    <row r="129" spans="1:16" ht="25.5" x14ac:dyDescent="0.2">
      <c r="A129" s="9" t="s">
        <v>10</v>
      </c>
      <c r="B129" s="28" t="s">
        <v>56</v>
      </c>
      <c r="C129" s="28" t="s">
        <v>55</v>
      </c>
      <c r="D129" s="29" t="s">
        <v>0</v>
      </c>
      <c r="E129" s="30" t="s">
        <v>54</v>
      </c>
      <c r="F129" s="31" t="s">
        <v>21</v>
      </c>
      <c r="G129" s="32">
        <v>3</v>
      </c>
      <c r="H129" s="33">
        <v>0</v>
      </c>
      <c r="I129" s="33">
        <f>ROUND(ROUND(H129,2)*ROUND(G129,3),2)</f>
        <v>0</v>
      </c>
      <c r="O129">
        <f>(I129*15)/100</f>
        <v>0</v>
      </c>
      <c r="P129" t="s">
        <v>6</v>
      </c>
    </row>
    <row r="130" spans="1:16" ht="25.5" x14ac:dyDescent="0.2">
      <c r="A130" s="4" t="s">
        <v>5</v>
      </c>
      <c r="B130" s="34"/>
      <c r="C130" s="34"/>
      <c r="D130" s="34"/>
      <c r="E130" s="35" t="s">
        <v>53</v>
      </c>
      <c r="F130" s="34"/>
      <c r="G130" s="34"/>
      <c r="H130" s="34"/>
      <c r="I130" s="34"/>
    </row>
    <row r="131" spans="1:16" ht="25.5" x14ac:dyDescent="0.2">
      <c r="A131" s="3" t="s">
        <v>3</v>
      </c>
      <c r="B131" s="34"/>
      <c r="C131" s="34"/>
      <c r="D131" s="34"/>
      <c r="E131" s="36" t="s">
        <v>52</v>
      </c>
      <c r="F131" s="34"/>
      <c r="G131" s="34"/>
      <c r="H131" s="34"/>
      <c r="I131" s="34"/>
    </row>
    <row r="132" spans="1:16" x14ac:dyDescent="0.2">
      <c r="A132" t="s">
        <v>1</v>
      </c>
      <c r="B132" s="34"/>
      <c r="C132" s="34"/>
      <c r="D132" s="34"/>
      <c r="E132" s="35" t="s">
        <v>0</v>
      </c>
      <c r="F132" s="34"/>
      <c r="G132" s="34"/>
      <c r="H132" s="34"/>
      <c r="I132" s="34"/>
    </row>
    <row r="133" spans="1:16" ht="25.5" customHeight="1" x14ac:dyDescent="0.2">
      <c r="A133" s="9" t="s">
        <v>10</v>
      </c>
      <c r="B133" s="42">
        <v>39</v>
      </c>
      <c r="C133" s="42" t="s">
        <v>208</v>
      </c>
      <c r="D133" s="43"/>
      <c r="E133" s="44" t="s">
        <v>209</v>
      </c>
      <c r="F133" s="45" t="s">
        <v>21</v>
      </c>
      <c r="G133" s="46">
        <v>3</v>
      </c>
      <c r="H133" s="47">
        <v>0</v>
      </c>
      <c r="I133" s="47">
        <f>ROUND(ROUND(H133,2)*ROUND(G133,3),2)</f>
        <v>0</v>
      </c>
    </row>
    <row r="134" spans="1:16" ht="25.5" customHeight="1" x14ac:dyDescent="0.2">
      <c r="A134" s="4" t="s">
        <v>5</v>
      </c>
      <c r="B134" s="48"/>
      <c r="C134" s="48"/>
      <c r="D134" s="48"/>
      <c r="E134" s="49" t="s">
        <v>210</v>
      </c>
      <c r="F134" s="48"/>
      <c r="G134" s="48"/>
      <c r="H134" s="48"/>
      <c r="I134" s="48"/>
    </row>
    <row r="135" spans="1:16" ht="25.5" customHeight="1" x14ac:dyDescent="0.2">
      <c r="A135" s="3" t="s">
        <v>3</v>
      </c>
      <c r="B135" s="48"/>
      <c r="C135" s="48"/>
      <c r="D135" s="48"/>
      <c r="E135" s="50" t="s">
        <v>52</v>
      </c>
      <c r="F135" s="48"/>
      <c r="G135" s="48"/>
      <c r="H135" s="48"/>
      <c r="I135" s="48"/>
    </row>
    <row r="136" spans="1:16" x14ac:dyDescent="0.2">
      <c r="A136" t="s">
        <v>1</v>
      </c>
      <c r="B136" s="48"/>
      <c r="C136" s="48"/>
      <c r="D136" s="48"/>
      <c r="E136" s="49"/>
      <c r="F136" s="48"/>
      <c r="G136" s="48"/>
      <c r="H136" s="48"/>
      <c r="I136" s="48"/>
    </row>
    <row r="137" spans="1:16" ht="25.5" x14ac:dyDescent="0.2">
      <c r="A137" s="9" t="s">
        <v>10</v>
      </c>
      <c r="B137" s="28" t="s">
        <v>51</v>
      </c>
      <c r="C137" s="28" t="s">
        <v>50</v>
      </c>
      <c r="D137" s="29" t="s">
        <v>0</v>
      </c>
      <c r="E137" s="30" t="s">
        <v>49</v>
      </c>
      <c r="F137" s="31" t="s">
        <v>21</v>
      </c>
      <c r="G137" s="32">
        <v>4</v>
      </c>
      <c r="H137" s="33">
        <v>0</v>
      </c>
      <c r="I137" s="33">
        <f>ROUND(ROUND(H137,2)*ROUND(G137,3),2)</f>
        <v>0</v>
      </c>
      <c r="O137">
        <f>(I137*15)/100</f>
        <v>0</v>
      </c>
      <c r="P137" t="s">
        <v>6</v>
      </c>
    </row>
    <row r="138" spans="1:16" ht="25.5" x14ac:dyDescent="0.2">
      <c r="A138" s="4" t="s">
        <v>5</v>
      </c>
      <c r="B138" s="34"/>
      <c r="C138" s="34"/>
      <c r="D138" s="34"/>
      <c r="E138" s="35" t="s">
        <v>48</v>
      </c>
      <c r="F138" s="34"/>
      <c r="G138" s="34"/>
      <c r="H138" s="34"/>
      <c r="I138" s="34"/>
    </row>
    <row r="139" spans="1:16" ht="25.5" x14ac:dyDescent="0.2">
      <c r="A139" s="3" t="s">
        <v>3</v>
      </c>
      <c r="B139" s="34"/>
      <c r="C139" s="34"/>
      <c r="D139" s="34"/>
      <c r="E139" s="36" t="s">
        <v>47</v>
      </c>
      <c r="F139" s="34"/>
      <c r="G139" s="34"/>
      <c r="H139" s="34"/>
      <c r="I139" s="34"/>
    </row>
    <row r="140" spans="1:16" x14ac:dyDescent="0.2">
      <c r="A140" t="s">
        <v>1</v>
      </c>
      <c r="B140" s="34"/>
      <c r="C140" s="34"/>
      <c r="D140" s="34"/>
      <c r="E140" s="35" t="s">
        <v>0</v>
      </c>
      <c r="F140" s="34"/>
      <c r="G140" s="34"/>
      <c r="H140" s="34"/>
      <c r="I140" s="34"/>
    </row>
    <row r="141" spans="1:16" ht="25.5" customHeight="1" x14ac:dyDescent="0.2">
      <c r="A141" s="9" t="s">
        <v>10</v>
      </c>
      <c r="B141" s="42">
        <v>40</v>
      </c>
      <c r="C141" s="42" t="s">
        <v>211</v>
      </c>
      <c r="D141" s="43"/>
      <c r="E141" s="44" t="s">
        <v>212</v>
      </c>
      <c r="F141" s="45" t="s">
        <v>21</v>
      </c>
      <c r="G141" s="46">
        <v>4</v>
      </c>
      <c r="H141" s="47">
        <v>0</v>
      </c>
      <c r="I141" s="47">
        <f>ROUND(ROUND(H141,2)*ROUND(G141,3),2)</f>
        <v>0</v>
      </c>
    </row>
    <row r="142" spans="1:16" ht="25.5" customHeight="1" x14ac:dyDescent="0.2">
      <c r="A142" s="4" t="s">
        <v>5</v>
      </c>
      <c r="B142" s="48"/>
      <c r="C142" s="48"/>
      <c r="D142" s="48"/>
      <c r="E142" s="49" t="s">
        <v>213</v>
      </c>
      <c r="F142" s="48"/>
      <c r="G142" s="48"/>
      <c r="H142" s="48"/>
      <c r="I142" s="48"/>
    </row>
    <row r="143" spans="1:16" ht="25.5" customHeight="1" x14ac:dyDescent="0.2">
      <c r="A143" s="3" t="s">
        <v>3</v>
      </c>
      <c r="B143" s="48"/>
      <c r="C143" s="48"/>
      <c r="D143" s="48"/>
      <c r="E143" s="51" t="s">
        <v>47</v>
      </c>
      <c r="F143" s="48"/>
      <c r="G143" s="48"/>
      <c r="H143" s="48"/>
      <c r="I143" s="48"/>
    </row>
    <row r="144" spans="1:16" x14ac:dyDescent="0.2">
      <c r="A144" t="s">
        <v>1</v>
      </c>
      <c r="B144" s="48"/>
      <c r="C144" s="48"/>
      <c r="D144" s="48"/>
      <c r="E144" s="49"/>
      <c r="F144" s="48"/>
      <c r="G144" s="48"/>
      <c r="H144" s="48"/>
      <c r="I144" s="48"/>
    </row>
    <row r="145" spans="1:16" ht="25.5" x14ac:dyDescent="0.2">
      <c r="A145" s="9" t="s">
        <v>10</v>
      </c>
      <c r="B145" s="28" t="s">
        <v>46</v>
      </c>
      <c r="C145" s="28" t="s">
        <v>45</v>
      </c>
      <c r="D145" s="29" t="s">
        <v>0</v>
      </c>
      <c r="E145" s="30" t="s">
        <v>40</v>
      </c>
      <c r="F145" s="31" t="s">
        <v>21</v>
      </c>
      <c r="G145" s="32">
        <v>1</v>
      </c>
      <c r="H145" s="33">
        <v>0</v>
      </c>
      <c r="I145" s="33">
        <f>ROUND(ROUND(H145,2)*ROUND(G145,3),2)</f>
        <v>0</v>
      </c>
      <c r="O145">
        <f>(I145*15)/100</f>
        <v>0</v>
      </c>
      <c r="P145" t="s">
        <v>6</v>
      </c>
    </row>
    <row r="146" spans="1:16" ht="25.5" x14ac:dyDescent="0.2">
      <c r="A146" s="4" t="s">
        <v>5</v>
      </c>
      <c r="B146" s="34"/>
      <c r="C146" s="34"/>
      <c r="D146" s="34"/>
      <c r="E146" s="35" t="s">
        <v>40</v>
      </c>
      <c r="F146" s="34"/>
      <c r="G146" s="34"/>
      <c r="H146" s="34"/>
      <c r="I146" s="34"/>
    </row>
    <row r="147" spans="1:16" ht="25.5" x14ac:dyDescent="0.2">
      <c r="A147" s="3" t="s">
        <v>3</v>
      </c>
      <c r="B147" s="34"/>
      <c r="C147" s="34"/>
      <c r="D147" s="34"/>
      <c r="E147" s="36" t="s">
        <v>44</v>
      </c>
      <c r="F147" s="34"/>
      <c r="G147" s="34"/>
      <c r="H147" s="34"/>
      <c r="I147" s="34"/>
    </row>
    <row r="148" spans="1:16" x14ac:dyDescent="0.2">
      <c r="A148" s="3" t="s">
        <v>1</v>
      </c>
      <c r="B148" s="34"/>
      <c r="C148" s="34"/>
      <c r="D148" s="34"/>
      <c r="E148" s="35"/>
      <c r="F148" s="34"/>
      <c r="G148" s="34"/>
      <c r="H148" s="34"/>
      <c r="I148" s="34"/>
    </row>
    <row r="149" spans="1:16" ht="25.5" customHeight="1" x14ac:dyDescent="0.2">
      <c r="A149" s="9" t="s">
        <v>10</v>
      </c>
      <c r="B149" s="42">
        <v>41</v>
      </c>
      <c r="C149" s="42" t="s">
        <v>214</v>
      </c>
      <c r="D149" s="43"/>
      <c r="E149" s="44" t="s">
        <v>215</v>
      </c>
      <c r="F149" s="45" t="s">
        <v>21</v>
      </c>
      <c r="G149" s="46">
        <v>1</v>
      </c>
      <c r="H149" s="47">
        <v>0</v>
      </c>
      <c r="I149" s="47">
        <f>ROUND(ROUND(H149,2)*ROUND(G149,3),2)</f>
        <v>0</v>
      </c>
    </row>
    <row r="150" spans="1:16" ht="25.5" customHeight="1" x14ac:dyDescent="0.2">
      <c r="A150" s="4" t="s">
        <v>5</v>
      </c>
      <c r="B150" s="48"/>
      <c r="C150" s="48"/>
      <c r="D150" s="48"/>
      <c r="E150" s="49" t="s">
        <v>215</v>
      </c>
      <c r="F150" s="48"/>
      <c r="G150" s="48"/>
      <c r="H150" s="48"/>
      <c r="I150" s="48"/>
    </row>
    <row r="151" spans="1:16" ht="25.5" customHeight="1" x14ac:dyDescent="0.2">
      <c r="A151" s="3" t="s">
        <v>3</v>
      </c>
      <c r="B151" s="48"/>
      <c r="C151" s="48"/>
      <c r="D151" s="48"/>
      <c r="E151" s="51" t="s">
        <v>44</v>
      </c>
      <c r="F151" s="48"/>
      <c r="G151" s="48"/>
      <c r="H151" s="48"/>
      <c r="I151" s="48"/>
    </row>
    <row r="152" spans="1:16" x14ac:dyDescent="0.2">
      <c r="A152" t="s">
        <v>1</v>
      </c>
      <c r="B152" s="48"/>
      <c r="C152" s="48"/>
      <c r="D152" s="48"/>
      <c r="E152" s="49" t="s">
        <v>0</v>
      </c>
      <c r="F152" s="48"/>
      <c r="G152" s="48"/>
      <c r="H152" s="48"/>
      <c r="I152" s="48"/>
    </row>
    <row r="153" spans="1:16" ht="25.5" x14ac:dyDescent="0.2">
      <c r="A153" s="9" t="s">
        <v>10</v>
      </c>
      <c r="B153" s="28" t="s">
        <v>43</v>
      </c>
      <c r="C153" s="28" t="s">
        <v>42</v>
      </c>
      <c r="D153" s="29" t="s">
        <v>0</v>
      </c>
      <c r="E153" s="30" t="s">
        <v>41</v>
      </c>
      <c r="F153" s="31" t="s">
        <v>21</v>
      </c>
      <c r="G153" s="32">
        <v>1</v>
      </c>
      <c r="H153" s="33">
        <v>0</v>
      </c>
      <c r="I153" s="33">
        <f>ROUND(ROUND(H153,2)*ROUND(G153,3),2)</f>
        <v>0</v>
      </c>
      <c r="O153">
        <f>(I153*15)/100</f>
        <v>0</v>
      </c>
      <c r="P153" t="s">
        <v>6</v>
      </c>
    </row>
    <row r="154" spans="1:16" ht="25.5" x14ac:dyDescent="0.2">
      <c r="A154" s="4" t="s">
        <v>5</v>
      </c>
      <c r="B154" s="34"/>
      <c r="C154" s="34"/>
      <c r="D154" s="34"/>
      <c r="E154" s="35" t="s">
        <v>40</v>
      </c>
      <c r="F154" s="34"/>
      <c r="G154" s="34"/>
      <c r="H154" s="34"/>
      <c r="I154" s="34"/>
    </row>
    <row r="155" spans="1:16" ht="25.5" x14ac:dyDescent="0.2">
      <c r="A155" s="3" t="s">
        <v>3</v>
      </c>
      <c r="B155" s="34"/>
      <c r="C155" s="34"/>
      <c r="D155" s="34"/>
      <c r="E155" s="36" t="s">
        <v>39</v>
      </c>
      <c r="F155" s="34"/>
      <c r="G155" s="34"/>
      <c r="H155" s="34"/>
      <c r="I155" s="34"/>
    </row>
    <row r="156" spans="1:16" x14ac:dyDescent="0.2">
      <c r="A156" s="3" t="s">
        <v>1</v>
      </c>
      <c r="B156" s="34"/>
      <c r="C156" s="34"/>
      <c r="D156" s="34"/>
      <c r="E156" s="35"/>
      <c r="F156" s="34"/>
      <c r="G156" s="34"/>
      <c r="H156" s="34"/>
      <c r="I156" s="34"/>
    </row>
    <row r="157" spans="1:16" ht="25.5" customHeight="1" x14ac:dyDescent="0.2">
      <c r="A157" s="4" t="s">
        <v>5</v>
      </c>
      <c r="B157" s="42">
        <v>42</v>
      </c>
      <c r="C157" s="42" t="s">
        <v>216</v>
      </c>
      <c r="D157" s="43" t="s">
        <v>0</v>
      </c>
      <c r="E157" s="44" t="s">
        <v>217</v>
      </c>
      <c r="F157" s="45" t="s">
        <v>21</v>
      </c>
      <c r="G157" s="46">
        <v>1</v>
      </c>
      <c r="H157" s="47">
        <v>0</v>
      </c>
      <c r="I157" s="47">
        <f>ROUND(ROUND(H157,2)*ROUND(G157,3),2)</f>
        <v>0</v>
      </c>
    </row>
    <row r="158" spans="1:16" ht="25.5" customHeight="1" x14ac:dyDescent="0.2">
      <c r="A158" s="3" t="s">
        <v>3</v>
      </c>
      <c r="B158" s="48"/>
      <c r="C158" s="48"/>
      <c r="D158" s="48"/>
      <c r="E158" s="49" t="s">
        <v>217</v>
      </c>
      <c r="F158" s="48"/>
      <c r="G158" s="48"/>
      <c r="H158" s="48"/>
      <c r="I158" s="48"/>
    </row>
    <row r="159" spans="1:16" ht="25.5" customHeight="1" x14ac:dyDescent="0.2">
      <c r="A159" s="3" t="s">
        <v>1</v>
      </c>
      <c r="B159" s="48"/>
      <c r="C159" s="48"/>
      <c r="D159" s="48"/>
      <c r="E159" s="51" t="s">
        <v>39</v>
      </c>
      <c r="F159" s="48"/>
      <c r="G159" s="48"/>
      <c r="H159" s="48"/>
      <c r="I159" s="48"/>
    </row>
    <row r="160" spans="1:16" x14ac:dyDescent="0.2">
      <c r="A160" t="s">
        <v>1</v>
      </c>
      <c r="B160" s="48"/>
      <c r="C160" s="48"/>
      <c r="D160" s="48"/>
      <c r="E160" s="49"/>
      <c r="F160" s="48"/>
      <c r="G160" s="48"/>
      <c r="H160" s="48"/>
      <c r="I160" s="48"/>
    </row>
    <row r="161" spans="1:16" ht="25.5" x14ac:dyDescent="0.2">
      <c r="A161" s="9" t="s">
        <v>10</v>
      </c>
      <c r="B161" s="28" t="s">
        <v>38</v>
      </c>
      <c r="C161" s="28" t="s">
        <v>37</v>
      </c>
      <c r="D161" s="29" t="s">
        <v>0</v>
      </c>
      <c r="E161" s="30" t="s">
        <v>36</v>
      </c>
      <c r="F161" s="31" t="s">
        <v>21</v>
      </c>
      <c r="G161" s="32">
        <v>1</v>
      </c>
      <c r="H161" s="33">
        <v>0</v>
      </c>
      <c r="I161" s="33">
        <f>ROUND(ROUND(H161,2)*ROUND(G161,3),2)</f>
        <v>0</v>
      </c>
      <c r="O161">
        <f>(I161*15)/100</f>
        <v>0</v>
      </c>
      <c r="P161" t="s">
        <v>6</v>
      </c>
    </row>
    <row r="162" spans="1:16" ht="25.5" x14ac:dyDescent="0.2">
      <c r="A162" s="4" t="s">
        <v>5</v>
      </c>
      <c r="B162" s="34"/>
      <c r="C162" s="34"/>
      <c r="D162" s="34"/>
      <c r="E162" s="35" t="s">
        <v>36</v>
      </c>
      <c r="F162" s="34"/>
      <c r="G162" s="34"/>
      <c r="H162" s="34"/>
      <c r="I162" s="34"/>
    </row>
    <row r="163" spans="1:16" ht="25.5" x14ac:dyDescent="0.2">
      <c r="A163" s="3" t="s">
        <v>3</v>
      </c>
      <c r="B163" s="34"/>
      <c r="C163" s="34"/>
      <c r="D163" s="34"/>
      <c r="E163" s="36" t="s">
        <v>35</v>
      </c>
      <c r="F163" s="34"/>
      <c r="G163" s="34"/>
      <c r="H163" s="34"/>
      <c r="I163" s="34"/>
    </row>
    <row r="164" spans="1:16" x14ac:dyDescent="0.2">
      <c r="A164" s="3" t="s">
        <v>1</v>
      </c>
      <c r="B164" s="34"/>
      <c r="C164" s="34"/>
      <c r="D164" s="34"/>
      <c r="E164" s="35"/>
      <c r="F164" s="34"/>
      <c r="G164" s="34"/>
      <c r="H164" s="34"/>
      <c r="I164" s="34"/>
    </row>
    <row r="165" spans="1:16" ht="25.5" x14ac:dyDescent="0.2">
      <c r="A165" s="4" t="s">
        <v>5</v>
      </c>
      <c r="B165" s="42">
        <v>43</v>
      </c>
      <c r="C165" s="42" t="s">
        <v>218</v>
      </c>
      <c r="D165" s="43" t="s">
        <v>0</v>
      </c>
      <c r="E165" s="44" t="s">
        <v>219</v>
      </c>
      <c r="F165" s="45" t="s">
        <v>21</v>
      </c>
      <c r="G165" s="46">
        <v>1</v>
      </c>
      <c r="H165" s="47">
        <v>0</v>
      </c>
      <c r="I165" s="47">
        <f>ROUND(ROUND(H165,2)*ROUND(G165,3),2)</f>
        <v>0</v>
      </c>
    </row>
    <row r="166" spans="1:16" ht="25.5" x14ac:dyDescent="0.2">
      <c r="A166" s="3" t="s">
        <v>3</v>
      </c>
      <c r="B166" s="48"/>
      <c r="C166" s="48"/>
      <c r="D166" s="48"/>
      <c r="E166" s="49" t="s">
        <v>219</v>
      </c>
      <c r="F166" s="48"/>
      <c r="G166" s="48"/>
      <c r="H166" s="48"/>
      <c r="I166" s="48"/>
    </row>
    <row r="167" spans="1:16" ht="25.5" x14ac:dyDescent="0.2">
      <c r="A167" s="3" t="s">
        <v>1</v>
      </c>
      <c r="B167" s="48"/>
      <c r="C167" s="48"/>
      <c r="D167" s="48"/>
      <c r="E167" s="51" t="s">
        <v>35</v>
      </c>
      <c r="F167" s="48"/>
      <c r="G167" s="48"/>
      <c r="H167" s="48"/>
      <c r="I167" s="48"/>
    </row>
    <row r="168" spans="1:16" x14ac:dyDescent="0.2">
      <c r="A168" t="s">
        <v>1</v>
      </c>
      <c r="B168" s="48"/>
      <c r="C168" s="48"/>
      <c r="D168" s="48"/>
      <c r="E168" s="49"/>
      <c r="F168" s="48"/>
      <c r="G168" s="48"/>
      <c r="H168" s="48"/>
      <c r="I168" s="48"/>
    </row>
    <row r="169" spans="1:16" ht="25.5" x14ac:dyDescent="0.2">
      <c r="A169" s="9" t="s">
        <v>10</v>
      </c>
      <c r="B169" s="28" t="s">
        <v>34</v>
      </c>
      <c r="C169" s="28" t="s">
        <v>33</v>
      </c>
      <c r="D169" s="29" t="s">
        <v>0</v>
      </c>
      <c r="E169" s="30" t="s">
        <v>32</v>
      </c>
      <c r="F169" s="31" t="s">
        <v>21</v>
      </c>
      <c r="G169" s="32">
        <v>1</v>
      </c>
      <c r="H169" s="33">
        <v>0</v>
      </c>
      <c r="I169" s="33">
        <f>ROUND(ROUND(H169,2)*ROUND(G169,3),2)</f>
        <v>0</v>
      </c>
      <c r="O169">
        <f>(I169*15)/100</f>
        <v>0</v>
      </c>
      <c r="P169" t="s">
        <v>6</v>
      </c>
    </row>
    <row r="170" spans="1:16" ht="25.5" x14ac:dyDescent="0.2">
      <c r="A170" s="4" t="s">
        <v>5</v>
      </c>
      <c r="B170" s="34"/>
      <c r="C170" s="34"/>
      <c r="D170" s="34"/>
      <c r="E170" s="35" t="s">
        <v>31</v>
      </c>
      <c r="F170" s="34"/>
      <c r="G170" s="34"/>
      <c r="H170" s="34"/>
      <c r="I170" s="34"/>
    </row>
    <row r="171" spans="1:16" ht="25.5" x14ac:dyDescent="0.2">
      <c r="A171" s="3" t="s">
        <v>3</v>
      </c>
      <c r="B171" s="34"/>
      <c r="C171" s="34"/>
      <c r="D171" s="34"/>
      <c r="E171" s="36" t="s">
        <v>30</v>
      </c>
      <c r="F171" s="34"/>
      <c r="G171" s="34"/>
      <c r="H171" s="34"/>
      <c r="I171" s="34"/>
    </row>
    <row r="172" spans="1:16" x14ac:dyDescent="0.2">
      <c r="A172" s="3" t="s">
        <v>1</v>
      </c>
      <c r="B172" s="34"/>
      <c r="C172" s="34"/>
      <c r="D172" s="34"/>
      <c r="E172" s="35"/>
      <c r="F172" s="34"/>
      <c r="G172" s="34"/>
      <c r="H172" s="34"/>
      <c r="I172" s="34"/>
    </row>
    <row r="173" spans="1:16" ht="25.5" x14ac:dyDescent="0.2">
      <c r="A173" s="9" t="s">
        <v>10</v>
      </c>
      <c r="B173" s="42">
        <v>44</v>
      </c>
      <c r="C173" s="42" t="s">
        <v>220</v>
      </c>
      <c r="D173" s="43" t="s">
        <v>0</v>
      </c>
      <c r="E173" s="44" t="s">
        <v>221</v>
      </c>
      <c r="F173" s="45" t="s">
        <v>21</v>
      </c>
      <c r="G173" s="46">
        <v>1</v>
      </c>
      <c r="H173" s="47">
        <v>0</v>
      </c>
      <c r="I173" s="47">
        <f>ROUND(ROUND(H173,2)*ROUND(G173,3),2)</f>
        <v>0</v>
      </c>
    </row>
    <row r="174" spans="1:16" ht="25.5" x14ac:dyDescent="0.2">
      <c r="A174" s="4" t="s">
        <v>5</v>
      </c>
      <c r="B174" s="48"/>
      <c r="C174" s="48"/>
      <c r="D174" s="48"/>
      <c r="E174" s="49" t="s">
        <v>222</v>
      </c>
      <c r="F174" s="48"/>
      <c r="G174" s="48"/>
      <c r="H174" s="48"/>
      <c r="I174" s="48"/>
    </row>
    <row r="175" spans="1:16" ht="25.5" x14ac:dyDescent="0.2">
      <c r="A175" s="3" t="s">
        <v>3</v>
      </c>
      <c r="B175" s="48"/>
      <c r="C175" s="48"/>
      <c r="D175" s="48"/>
      <c r="E175" s="51" t="s">
        <v>30</v>
      </c>
      <c r="F175" s="48"/>
      <c r="G175" s="48"/>
      <c r="H175" s="48"/>
      <c r="I175" s="48"/>
    </row>
    <row r="176" spans="1:16" x14ac:dyDescent="0.2">
      <c r="A176" t="s">
        <v>1</v>
      </c>
      <c r="B176" s="48"/>
      <c r="C176" s="48"/>
      <c r="D176" s="48"/>
      <c r="E176" s="49"/>
      <c r="F176" s="48"/>
      <c r="G176" s="48"/>
      <c r="H176" s="48"/>
      <c r="I176" s="48"/>
    </row>
    <row r="177" spans="1:18" ht="25.5" x14ac:dyDescent="0.2">
      <c r="A177" s="9" t="s">
        <v>10</v>
      </c>
      <c r="B177" s="10" t="s">
        <v>29</v>
      </c>
      <c r="C177" s="10" t="s">
        <v>28</v>
      </c>
      <c r="D177" s="9" t="s">
        <v>0</v>
      </c>
      <c r="E177" s="8" t="s">
        <v>27</v>
      </c>
      <c r="F177" s="7" t="s">
        <v>21</v>
      </c>
      <c r="G177" s="6">
        <v>11</v>
      </c>
      <c r="H177" s="5">
        <v>0</v>
      </c>
      <c r="I177" s="5">
        <f>ROUND(ROUND(H177,2)*ROUND(G177,3),2)</f>
        <v>0</v>
      </c>
      <c r="O177">
        <f>(I177*15)/100</f>
        <v>0</v>
      </c>
      <c r="P177" t="s">
        <v>6</v>
      </c>
    </row>
    <row r="178" spans="1:18" ht="25.5" x14ac:dyDescent="0.2">
      <c r="A178" s="4" t="s">
        <v>5</v>
      </c>
      <c r="E178" s="1" t="s">
        <v>27</v>
      </c>
    </row>
    <row r="179" spans="1:18" ht="25.5" x14ac:dyDescent="0.2">
      <c r="A179" s="3" t="s">
        <v>3</v>
      </c>
      <c r="E179" s="2" t="s">
        <v>26</v>
      </c>
    </row>
    <row r="180" spans="1:18" x14ac:dyDescent="0.2">
      <c r="A180" t="s">
        <v>1</v>
      </c>
      <c r="E180" s="1" t="s">
        <v>0</v>
      </c>
    </row>
    <row r="181" spans="1:18" ht="12.75" customHeight="1" x14ac:dyDescent="0.2">
      <c r="A181" s="12" t="s">
        <v>13</v>
      </c>
      <c r="B181" s="12"/>
      <c r="C181" s="14" t="s">
        <v>25</v>
      </c>
      <c r="D181" s="12"/>
      <c r="E181" s="13" t="s">
        <v>24</v>
      </c>
      <c r="F181" s="12"/>
      <c r="G181" s="12"/>
      <c r="H181" s="12"/>
      <c r="I181" s="11">
        <f>0+Q181</f>
        <v>0</v>
      </c>
      <c r="O181">
        <f>0+R181</f>
        <v>0</v>
      </c>
      <c r="Q181">
        <f>0+I182+I186</f>
        <v>0</v>
      </c>
      <c r="R181">
        <f>0+O182+O186</f>
        <v>0</v>
      </c>
    </row>
    <row r="182" spans="1:18" ht="25.5" x14ac:dyDescent="0.2">
      <c r="A182" s="9" t="s">
        <v>10</v>
      </c>
      <c r="B182" s="10" t="s">
        <v>23</v>
      </c>
      <c r="C182" s="10" t="s">
        <v>22</v>
      </c>
      <c r="D182" s="9" t="s">
        <v>0</v>
      </c>
      <c r="E182" s="8" t="s">
        <v>20</v>
      </c>
      <c r="F182" s="7" t="s">
        <v>21</v>
      </c>
      <c r="G182" s="6">
        <v>860</v>
      </c>
      <c r="H182" s="5">
        <v>0</v>
      </c>
      <c r="I182" s="5">
        <f>ROUND(ROUND(H182,2)*ROUND(G182,3),2)</f>
        <v>0</v>
      </c>
      <c r="O182">
        <f>(I182*15)/100</f>
        <v>0</v>
      </c>
      <c r="P182" t="s">
        <v>6</v>
      </c>
    </row>
    <row r="183" spans="1:18" ht="25.5" x14ac:dyDescent="0.2">
      <c r="A183" s="4" t="s">
        <v>5</v>
      </c>
      <c r="E183" s="1" t="s">
        <v>20</v>
      </c>
    </row>
    <row r="184" spans="1:18" ht="25.5" x14ac:dyDescent="0.2">
      <c r="A184" s="3" t="s">
        <v>3</v>
      </c>
      <c r="E184" s="2" t="s">
        <v>19</v>
      </c>
    </row>
    <row r="185" spans="1:18" x14ac:dyDescent="0.2">
      <c r="A185" t="s">
        <v>1</v>
      </c>
      <c r="E185" s="1" t="s">
        <v>0</v>
      </c>
    </row>
    <row r="186" spans="1:18" x14ac:dyDescent="0.2">
      <c r="A186" s="9" t="s">
        <v>10</v>
      </c>
      <c r="B186" s="10" t="s">
        <v>18</v>
      </c>
      <c r="C186" s="10" t="s">
        <v>17</v>
      </c>
      <c r="D186" s="9" t="s">
        <v>0</v>
      </c>
      <c r="E186" s="8" t="s">
        <v>15</v>
      </c>
      <c r="F186" s="7" t="s">
        <v>16</v>
      </c>
      <c r="G186" s="6">
        <v>14.75</v>
      </c>
      <c r="H186" s="5">
        <v>0</v>
      </c>
      <c r="I186" s="5">
        <f>ROUND(ROUND(H186,2)*ROUND(G186,3),2)</f>
        <v>0</v>
      </c>
      <c r="O186">
        <f>(I186*15)/100</f>
        <v>0</v>
      </c>
      <c r="P186" t="s">
        <v>6</v>
      </c>
    </row>
    <row r="187" spans="1:18" x14ac:dyDescent="0.2">
      <c r="A187" s="4" t="s">
        <v>5</v>
      </c>
      <c r="E187" s="1" t="s">
        <v>15</v>
      </c>
    </row>
    <row r="188" spans="1:18" ht="38.25" x14ac:dyDescent="0.2">
      <c r="A188" s="3" t="s">
        <v>3</v>
      </c>
      <c r="E188" s="15" t="s">
        <v>14</v>
      </c>
    </row>
    <row r="189" spans="1:18" x14ac:dyDescent="0.2">
      <c r="A189" t="s">
        <v>1</v>
      </c>
      <c r="E189" s="1" t="s">
        <v>0</v>
      </c>
    </row>
    <row r="190" spans="1:18" ht="12.75" customHeight="1" x14ac:dyDescent="0.2">
      <c r="A190" s="12" t="s">
        <v>13</v>
      </c>
      <c r="B190" s="12"/>
      <c r="C190" s="14" t="s">
        <v>12</v>
      </c>
      <c r="D190" s="12"/>
      <c r="E190" s="13" t="s">
        <v>11</v>
      </c>
      <c r="F190" s="12"/>
      <c r="G190" s="12"/>
      <c r="H190" s="12"/>
      <c r="I190" s="11">
        <f>0+Q190</f>
        <v>0</v>
      </c>
      <c r="O190">
        <f>0+R190</f>
        <v>0</v>
      </c>
      <c r="Q190">
        <f>0+I191</f>
        <v>0</v>
      </c>
      <c r="R190">
        <f>0+O191</f>
        <v>0</v>
      </c>
    </row>
    <row r="191" spans="1:18" x14ac:dyDescent="0.2">
      <c r="A191" s="9" t="s">
        <v>10</v>
      </c>
      <c r="B191" s="10" t="s">
        <v>9</v>
      </c>
      <c r="C191" s="10" t="s">
        <v>8</v>
      </c>
      <c r="D191" s="9" t="s">
        <v>0</v>
      </c>
      <c r="E191" s="8" t="s">
        <v>4</v>
      </c>
      <c r="F191" s="7" t="s">
        <v>7</v>
      </c>
      <c r="G191" s="6">
        <v>659.48400000000004</v>
      </c>
      <c r="H191" s="5">
        <v>0</v>
      </c>
      <c r="I191" s="5">
        <f>ROUND(ROUND(H191,2)*ROUND(G191,3),2)</f>
        <v>0</v>
      </c>
      <c r="O191">
        <f>(I191*15)/100</f>
        <v>0</v>
      </c>
      <c r="P191" t="s">
        <v>6</v>
      </c>
    </row>
    <row r="192" spans="1:18" x14ac:dyDescent="0.2">
      <c r="A192" s="4" t="s">
        <v>5</v>
      </c>
      <c r="E192" s="1" t="s">
        <v>4</v>
      </c>
    </row>
    <row r="193" spans="1:5" ht="25.5" x14ac:dyDescent="0.2">
      <c r="A193" s="3" t="s">
        <v>3</v>
      </c>
      <c r="E193" s="2" t="s">
        <v>2</v>
      </c>
    </row>
    <row r="194" spans="1:5" x14ac:dyDescent="0.2">
      <c r="A194" t="s">
        <v>1</v>
      </c>
      <c r="E194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03-15-05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2019-09-03T14:01:44Z</dcterms:created>
  <dcterms:modified xsi:type="dcterms:W3CDTF">2019-11-13T09:25:32Z</dcterms:modified>
</cp:coreProperties>
</file>