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1_Vysvětlení č.11\Přílohy\"/>
    </mc:Choice>
  </mc:AlternateContent>
  <bookViews>
    <workbookView xWindow="0" yWindow="0" windowWidth="28800" windowHeight="11445"/>
  </bookViews>
  <sheets>
    <sheet name="SO 03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1" l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1" i="1"/>
  <c r="O41" i="1" s="1"/>
  <c r="I45" i="1"/>
  <c r="O45" i="1" s="1"/>
  <c r="I49" i="1"/>
  <c r="O49" i="1"/>
  <c r="I53" i="1"/>
  <c r="O53" i="1" s="1"/>
  <c r="I57" i="1"/>
  <c r="O57" i="1" s="1"/>
  <c r="I62" i="1"/>
  <c r="I66" i="1"/>
  <c r="O66" i="1" s="1"/>
  <c r="I71" i="1"/>
  <c r="O71" i="1" s="1"/>
  <c r="I79" i="1"/>
  <c r="O79" i="1" s="1"/>
  <c r="I83" i="1"/>
  <c r="O83" i="1"/>
  <c r="I87" i="1"/>
  <c r="Q70" i="1" s="1"/>
  <c r="I70" i="1" s="1"/>
  <c r="I92" i="1"/>
  <c r="I96" i="1"/>
  <c r="O96" i="1" s="1"/>
  <c r="I100" i="1"/>
  <c r="O100" i="1" s="1"/>
  <c r="I104" i="1"/>
  <c r="O104" i="1" s="1"/>
  <c r="I108" i="1"/>
  <c r="O108" i="1" s="1"/>
  <c r="I112" i="1"/>
  <c r="O112" i="1" s="1"/>
  <c r="I116" i="1"/>
  <c r="O116" i="1"/>
  <c r="I120" i="1"/>
  <c r="O120" i="1" s="1"/>
  <c r="I124" i="1"/>
  <c r="O124" i="1" s="1"/>
  <c r="I129" i="1"/>
  <c r="O129" i="1" s="1"/>
  <c r="I133" i="1"/>
  <c r="O133" i="1"/>
  <c r="I137" i="1"/>
  <c r="O137" i="1" s="1"/>
  <c r="I141" i="1"/>
  <c r="O141" i="1" s="1"/>
  <c r="I145" i="1"/>
  <c r="O145" i="1" s="1"/>
  <c r="I150" i="1"/>
  <c r="Q149" i="1" s="1"/>
  <c r="I149" i="1" s="1"/>
  <c r="I155" i="1"/>
  <c r="Q154" i="1" s="1"/>
  <c r="I154" i="1" s="1"/>
  <c r="I159" i="1"/>
  <c r="O159" i="1" s="1"/>
  <c r="I163" i="1"/>
  <c r="O163" i="1"/>
  <c r="I168" i="1"/>
  <c r="O168" i="1" s="1"/>
  <c r="I172" i="1"/>
  <c r="O172" i="1" s="1"/>
  <c r="I176" i="1"/>
  <c r="O176" i="1" s="1"/>
  <c r="I180" i="1"/>
  <c r="O180" i="1"/>
  <c r="I184" i="1"/>
  <c r="O184" i="1" s="1"/>
  <c r="I188" i="1"/>
  <c r="O188" i="1" s="1"/>
  <c r="I192" i="1"/>
  <c r="O192" i="1" s="1"/>
  <c r="I196" i="1"/>
  <c r="O196" i="1"/>
  <c r="I200" i="1"/>
  <c r="O200" i="1" s="1"/>
  <c r="I204" i="1"/>
  <c r="O204" i="1" s="1"/>
  <c r="I208" i="1"/>
  <c r="O208" i="1" s="1"/>
  <c r="I212" i="1"/>
  <c r="O212" i="1" s="1"/>
  <c r="I216" i="1"/>
  <c r="O216" i="1" s="1"/>
  <c r="I220" i="1"/>
  <c r="O220" i="1" s="1"/>
  <c r="I224" i="1"/>
  <c r="O224" i="1" s="1"/>
  <c r="I228" i="1"/>
  <c r="O228" i="1" s="1"/>
  <c r="I232" i="1"/>
  <c r="O232" i="1" s="1"/>
  <c r="I236" i="1"/>
  <c r="O236" i="1" s="1"/>
  <c r="I240" i="1"/>
  <c r="O240" i="1" s="1"/>
  <c r="I244" i="1"/>
  <c r="O244" i="1"/>
  <c r="I248" i="1"/>
  <c r="O248" i="1" s="1"/>
  <c r="I252" i="1"/>
  <c r="O252" i="1" s="1"/>
  <c r="I257" i="1"/>
  <c r="O257" i="1" s="1"/>
  <c r="I261" i="1"/>
  <c r="O261" i="1" s="1"/>
  <c r="I265" i="1"/>
  <c r="O265" i="1" s="1"/>
  <c r="I269" i="1"/>
  <c r="O269" i="1" s="1"/>
  <c r="I274" i="1"/>
  <c r="I278" i="1"/>
  <c r="O278" i="1" s="1"/>
  <c r="I282" i="1"/>
  <c r="O282" i="1"/>
  <c r="I286" i="1"/>
  <c r="O286" i="1" s="1"/>
  <c r="I290" i="1"/>
  <c r="O290" i="1" s="1"/>
  <c r="I294" i="1"/>
  <c r="O294" i="1" s="1"/>
  <c r="I299" i="1"/>
  <c r="Q298" i="1" s="1"/>
  <c r="I298" i="1" s="1"/>
  <c r="O299" i="1"/>
  <c r="R298" i="1" s="1"/>
  <c r="O298" i="1" s="1"/>
  <c r="I304" i="1"/>
  <c r="I308" i="1"/>
  <c r="O308" i="1" s="1"/>
  <c r="I312" i="1"/>
  <c r="O312" i="1" s="1"/>
  <c r="I316" i="1"/>
  <c r="O316" i="1"/>
  <c r="Q303" i="1" l="1"/>
  <c r="I303" i="1" s="1"/>
  <c r="Q61" i="1"/>
  <c r="I61" i="1" s="1"/>
  <c r="O62" i="1"/>
  <c r="R128" i="1"/>
  <c r="O128" i="1" s="1"/>
  <c r="R61" i="1"/>
  <c r="O61" i="1" s="1"/>
  <c r="R8" i="1"/>
  <c r="O8" i="1" s="1"/>
  <c r="Q273" i="1"/>
  <c r="I273" i="1" s="1"/>
  <c r="Q91" i="1"/>
  <c r="I91" i="1" s="1"/>
  <c r="O304" i="1"/>
  <c r="R303" i="1" s="1"/>
  <c r="O303" i="1" s="1"/>
  <c r="O150" i="1"/>
  <c r="R149" i="1" s="1"/>
  <c r="O149" i="1" s="1"/>
  <c r="O87" i="1"/>
  <c r="R70" i="1" s="1"/>
  <c r="O70" i="1" s="1"/>
  <c r="Q128" i="1"/>
  <c r="I128" i="1" s="1"/>
  <c r="R167" i="1"/>
  <c r="O167" i="1" s="1"/>
  <c r="Q167" i="1"/>
  <c r="I167" i="1" s="1"/>
  <c r="O274" i="1"/>
  <c r="R273" i="1" s="1"/>
  <c r="O273" i="1" s="1"/>
  <c r="O155" i="1"/>
  <c r="R154" i="1" s="1"/>
  <c r="O154" i="1" s="1"/>
  <c r="O92" i="1"/>
  <c r="R91" i="1" s="1"/>
  <c r="O91" i="1" s="1"/>
  <c r="Q8" i="1"/>
  <c r="I8" i="1" s="1"/>
  <c r="Q256" i="1"/>
  <c r="I256" i="1" s="1"/>
  <c r="R256" i="1"/>
  <c r="O256" i="1" s="1"/>
  <c r="I3" i="1" l="1"/>
  <c r="O2" i="1"/>
</calcChain>
</file>

<file path=xl/sharedStrings.xml><?xml version="1.0" encoding="utf-8"?>
<sst xmlns="http://schemas.openxmlformats.org/spreadsheetml/2006/main" count="1044" uniqueCount="361">
  <si>
    <t/>
  </si>
  <si>
    <t>TS</t>
  </si>
  <si>
    <t>Dle technické zprávy, výkresdových příloh projektové dokumentace. Dle tabulky kubatur projektanta' 
2.8=2,800 [A]</t>
  </si>
  <si>
    <t>VV</t>
  </si>
  <si>
    <t>POPLATKY ZA LIKVIDACŮ ODPADŮ NEBEZPEČNÝCH - 17 02 04*  ŽELEZNIČNÍ PRAŽCE DŘEVĚNÉ</t>
  </si>
  <si>
    <t>PP</t>
  </si>
  <si>
    <t>1</t>
  </si>
  <si>
    <t>T</t>
  </si>
  <si>
    <t>015520</t>
  </si>
  <si>
    <t>74</t>
  </si>
  <si>
    <t>P</t>
  </si>
  <si>
    <t>Dle technické zprávy, výkresdových příloh projektové dokumentace. Dle tabulky kubatur projektanta' 
0.55=0,550 [A]</t>
  </si>
  <si>
    <t>POPLATKY ZA LIKVIDACŮ ODPADŮ NEKONTAMINOVANÝCH - 17 02 01  DŘEVO PO STAVEBNÍM POUŽITÍ, Z DEMOLIC</t>
  </si>
  <si>
    <t>POPLATKY ZA LIKVIDACŮ ODPADŮ NEKONTAMINOVANÝCH - 17 04 05 ŽELEZNÝ ŠROT</t>
  </si>
  <si>
    <t>015170S</t>
  </si>
  <si>
    <t>73</t>
  </si>
  <si>
    <t>Dle technické zprávy, výkresdových příloh projektové dokumentace. Dle tabulky kubatur projektanta' 
102.8 staré Tisher tvárnice=102,800 [A] 
36 betónová dlažba 1. nástupiště=36,000 [B] 
30 panely prechodu na nástupiště , betón=30,000 [C] 
Celkem: A+B+C=168,800 [D]</t>
  </si>
  <si>
    <t>POPLATKY ZA LIKVIDACŮ ODPADŮ NEKONTAMINOVANÝCH - 17 01 01  BETON Z DEMOLIC OBJEKTŮ, ZÁKLADŮ TV</t>
  </si>
  <si>
    <t>015140</t>
  </si>
  <si>
    <t>72</t>
  </si>
  <si>
    <t>Dle technické zprávy, výkresdových příloh projektové dokumentace. Dle tabulky kubatur projektanta' 
1276=1 276,000 [A]</t>
  </si>
  <si>
    <t>POPLATKY ZA LIKVIDACŮ ODPADŮ NEKONTAMINOVANÝCH - 17 05 04  VYTĚŽENÉ ZEMINY A HORNINY -  III. TŘÍDA TĚŽITELNOSTI</t>
  </si>
  <si>
    <t>015113</t>
  </si>
  <si>
    <t>71</t>
  </si>
  <si>
    <t>Ostatné</t>
  </si>
  <si>
    <t>OST</t>
  </si>
  <si>
    <t>SD</t>
  </si>
  <si>
    <t>60  chránička DN 50 pro kamerový systém PS031408=60,000 [A] 
1 chránička DN 100 pri informační system PS 031409=1,000 [B] 
2  chránička DN 60=2,000 [C] 
Celkem: A+B+C=63,000 [D]</t>
  </si>
  <si>
    <t>KABELOVÁ CHRÁNIČKA ZEMNÍ DN DO 100 MM</t>
  </si>
  <si>
    <t>m</t>
  </si>
  <si>
    <t>702211</t>
  </si>
  <si>
    <t>70</t>
  </si>
  <si>
    <t>Nepomenovaný diel</t>
  </si>
  <si>
    <t>N01</t>
  </si>
  <si>
    <t>Dle technické zprávy, výkresových příloh projektové dokumentace. Dle tabulky kubatur projektanta' 
3*2.6 bourání, panely přechodu na nástupiště - pražce=7,800 [A] 
7*2.2+6*1.6 bourání, panely přechodu na nástupiště - beton=25,000 [B] 
Celkem: A+B=32,800 [C]</t>
  </si>
  <si>
    <t>DEMONTÁŽ PŘEJEZDU NEBO PŘECHODU, ODOVZ DO 7 KM</t>
  </si>
  <si>
    <t>M3</t>
  </si>
  <si>
    <t>965602</t>
  </si>
  <si>
    <t>69</t>
  </si>
  <si>
    <t>Dle technické zprávy, výkresových příloh projektové dokumentace . Dle výkazu materiálu projektu. DLe tabulky projektanta.' 
102.81*25=2 570,250 [A]</t>
  </si>
  <si>
    <t>ROZEBRÁNÍ NÁSTUPIŠTĚ TYPU TISCHER - ODVOZ (NA LIKVIDACI ODPADŮ NEBO JINÉ URČENÉ MÍSTO)</t>
  </si>
  <si>
    <t>tkm</t>
  </si>
  <si>
    <t>965512</t>
  </si>
  <si>
    <t>68</t>
  </si>
  <si>
    <t>Dle technické zprávy, výkresdových příloh projektové dokumentace. Dle tabulky kubatur projektanta' 
690=690,000 [A]</t>
  </si>
  <si>
    <t>ROZEBRÁNÍ NÁSTUPIŠTĚ TYPU TISCHER</t>
  </si>
  <si>
    <t>965511</t>
  </si>
  <si>
    <t>67</t>
  </si>
  <si>
    <t>30*(25-7)  bet panely prechodu odvoz do 25 km=540,000 [A] 
2.784*(50-7) dřev pražce odvoz do 50 km=119,712 [B] 
= 
Celkem: A+B+C=</t>
  </si>
  <si>
    <t>ROZEBRÁNÍ PŘEJEZDU, PŘECHODU OSTATNÍCH - ODVOZ (NA LIKVIDACI ODPADŮ NEBO JINÉ URČENÉ MÍSTO)</t>
  </si>
  <si>
    <t>965322</t>
  </si>
  <si>
    <t>66</t>
  </si>
  <si>
    <t>36*25  odvoz do 25 km=900,000 [A]</t>
  </si>
  <si>
    <t>ODSTRANĚNÍ KRYTU ZPEVNĚNÝCH PLOCH Z DLAŽDIC - DOPRAVA</t>
  </si>
  <si>
    <t>11318B</t>
  </si>
  <si>
    <t>65</t>
  </si>
  <si>
    <t>Dle technické zprávy, výkresových příloh projektové dokumentace. Dle tabulky kubatur projektanta' 
375*0.05  bourání bet dlažby=18,750 [A]</t>
  </si>
  <si>
    <t>ODSTRANĚNÍ KRYTU ZPEVNĚNÝCH PLOCH Z DLAŽDIC, ODVOZ DO 5KM</t>
  </si>
  <si>
    <t>113184</t>
  </si>
  <si>
    <t>64</t>
  </si>
  <si>
    <t>Bourání a demontáže</t>
  </si>
  <si>
    <t>96</t>
  </si>
  <si>
    <t>dle technické zprávy, výkresových příloh PD, dle tabulky kubatur projektanta 
565  nástupištní zídka z prefabrikátu H130=565,000 [A]</t>
  </si>
  <si>
    <t>NÁSTUPIŠTĚ H  BEZ KONZOLOVÝCH DESEK</t>
  </si>
  <si>
    <t>924420</t>
  </si>
  <si>
    <t>63</t>
  </si>
  <si>
    <t>NÁSTUPIŠTĚ PROVIZORNÍ SYPANÉ ÚROVŇOVÉ JEDNOSTRANNÉ</t>
  </si>
  <si>
    <t>924110</t>
  </si>
  <si>
    <t>62</t>
  </si>
  <si>
    <t>ŽELEZNIČNÍ PŘEJEZD A PŘECHOD JINÉHO TYPU</t>
  </si>
  <si>
    <t>m2</t>
  </si>
  <si>
    <t>921610</t>
  </si>
  <si>
    <t>61</t>
  </si>
  <si>
    <t>dle technické zprávy, výkresových příloh PD, dle tabulky kubatur projektanta 
150+2  chodníkový obrubník do bet lože=152,000 [A] 
148 chod. bet. obrubník ABO 14-10 (1000/100/250) do bet. lože C 12/15=148,000 [B] 
Celkem: A+B=300,000 [C]</t>
  </si>
  <si>
    <t>SILNIČNÍ A CHODNÍKOVÉ OBRUBY Z BETONOVÝCH OBRUBNÍKŮ ŠÍŘ 100MM</t>
  </si>
  <si>
    <t>917223</t>
  </si>
  <si>
    <t>60</t>
  </si>
  <si>
    <t>Doplňující konstrukce a práce, nástupište</t>
  </si>
  <si>
    <t>92</t>
  </si>
  <si>
    <t>dle technické zprávy, výkresových příloh PD, dle tabulky kubatur projektanta 
2  odpoadkový koš inventář=2,000 [A]</t>
  </si>
  <si>
    <t>MOBILIÁŘ - KOVOVÉ KOŠE NA ODPADKY</t>
  </si>
  <si>
    <t>KUS</t>
  </si>
  <si>
    <t>MOBILIÁŘ - KOVOVÉ KOŠE NA ODPADKY - Vč KONEČNÉ POVRCHOVÉ ÚPRAVY</t>
  </si>
  <si>
    <t>93753/R13</t>
  </si>
  <si>
    <t>59</t>
  </si>
  <si>
    <t>dle technické zprávy, výkresových příloh PD, dle tabulky kubatur projektanta 
4  čtyťmístná lavička inventář=4,000 [A]</t>
  </si>
  <si>
    <t>MOBILIÁŘ - KOVOVÉ LAVIČKY</t>
  </si>
  <si>
    <t>MOBILIÁŘ - KOVOVÉ LAVIČKY - ČTYŘMÍSTNÁ LAVIČKA Vč KONEČNÉ POVRCHOVÉ ÚPRAVY</t>
  </si>
  <si>
    <t>93751/R12</t>
  </si>
  <si>
    <t>58</t>
  </si>
  <si>
    <t>52  odovoňovací systém Mlutiline včetne rostu=52,000 [A]</t>
  </si>
  <si>
    <t>ŽLABY Z DÍLCŮ Z POLYMERBETONU SVĚTLÉ ŠÍŘKY DO 100MM VČETNĚ MŘÍŽÍ</t>
  </si>
  <si>
    <t>93541</t>
  </si>
  <si>
    <t>57</t>
  </si>
  <si>
    <t>dle technické zprávy, výkresových příloh PD, dle tabulky kubatur projektanta 
198*2*0.5=198,000 [A]</t>
  </si>
  <si>
    <t>NÁSTUPIŠTĚ - KOTVENÍ NÁSTUPIŠTNÍHO PREFABRIKÁTU OCELOVÁ TYČ PRUMER 10 MM</t>
  </si>
  <si>
    <t>924921/R</t>
  </si>
  <si>
    <t>56</t>
  </si>
  <si>
    <t>dle technické zprávy, výkresových příloh PD, dle tabulky kubatur projektanta 
16  signální pásy čočky=16,000 [A]</t>
  </si>
  <si>
    <t>NÁSTUPIŠTĚ - SIGNÁLNÍ PÁS Z DLAŽDIC S RELIÉFNÍM POVRCHEM</t>
  </si>
  <si>
    <t>924914</t>
  </si>
  <si>
    <t>55</t>
  </si>
  <si>
    <t>dle technické zprávy, výkresových příloh PD, dle tabulky kubatur projektanta 
565+15  varovní pás s náterěm =580,000 [A]</t>
  </si>
  <si>
    <t>NÁSTUPIŠTĚ - OPTICKÉ ZNAČENÍ NÁTĚREM ŠÍŘKY 0,15 M, ODSTÍN ŽLUTÁ 6200</t>
  </si>
  <si>
    <t>924913</t>
  </si>
  <si>
    <t>54</t>
  </si>
  <si>
    <t>dle technické zprávy, výkresových příloh PD, dle tabulky kubatur projektanta 
170+190+205-9-5 slepecká dlažba varovný pás ( trapéz)=551,000 [A]</t>
  </si>
  <si>
    <t>NÁSTUPIŠTĚ - VAROVNÝ PÁS ŠÍŘKY 0,40 M Z DLAŽDIC S RELIEFNÍM POVRCHEM</t>
  </si>
  <si>
    <t>924912</t>
  </si>
  <si>
    <t>53</t>
  </si>
  <si>
    <t>dle technické zprávy, výkresových příloh PD, dle tabulky kubatur projektanta 
13  konzoly pro uchycení orientačního systému č. 4-11=13,000 [A] 
Celkem: A=13,000 [B]</t>
  </si>
  <si>
    <t>KONZOLA PRO NÁVĚST</t>
  </si>
  <si>
    <t>923831</t>
  </si>
  <si>
    <t>52</t>
  </si>
  <si>
    <t>SLOUPEK DN 70  PRO INFORMAČNÍ SYSTÉM Z TROUBEK DO PATKY , VČETNE KOTVÍCÍCH TRNU</t>
  </si>
  <si>
    <t>923821/R</t>
  </si>
  <si>
    <t>51</t>
  </si>
  <si>
    <t>dle technické zprávy, výkresových příloh PD, dle tabulky kubatur projektanta 
3  box na posypovu sul č. 29=3,000 [A]</t>
  </si>
  <si>
    <t>NÁDOBA NA ZIMNÍ POSYP 110 L</t>
  </si>
  <si>
    <t>ks</t>
  </si>
  <si>
    <t>923772/R12</t>
  </si>
  <si>
    <t>50</t>
  </si>
  <si>
    <t>dle technické zprávy, výkresových příloh PD, dle tabulky kubatur projektanta 
8 hlasový majáček OHM =8,000 [A]</t>
  </si>
  <si>
    <t>DOPLŇKY  INFORMAČNÍHO SYSTÉMU  - ZARÁŽKA PRO SLEPECKOU HŮL - VČETNĚ UPEVNĚNÍ NA SLOUPKY, KOMPLETNÍ DODÁVKA A MONTÁŽ VČETNĚ KONEČNÉ ÚPRAVY</t>
  </si>
  <si>
    <t>DOPLŇKY  INFORMAČNÍHO SYSTÉMU  - ORIENTAČNÍ HLASOVÝ MAJÁČEK OHM KOMPLETNÍ DODÁVKA A MONTÁŽ</t>
  </si>
  <si>
    <t>923772/R11</t>
  </si>
  <si>
    <t>49</t>
  </si>
  <si>
    <t>dle technické zprávy, výkresových příloh PD, dle tabulky kubatur projektanta 
4  zarážka pro slepeckou hul=4,000 [A]</t>
  </si>
  <si>
    <t>923772/R10</t>
  </si>
  <si>
    <t>48</t>
  </si>
  <si>
    <t>dle technické zprávy, výkresových příloh PD, dle tabulky kubatur projektanta 
8 piktogramy s čísla kolejí ozn .4-11=8,000 [A] 
Celkem: A=8,000 [B]</t>
  </si>
  <si>
    <t>TABULE VELIKOSTI 450X340 MM "ČÍSLO KOLEJE" (NA OCELOVÉM SLOUPKU)</t>
  </si>
  <si>
    <t>923741/R9</t>
  </si>
  <si>
    <t>47</t>
  </si>
  <si>
    <t>dle technické zprávy, výkresových příloh PD, dle tabulky kubatur projektanta 
0.262*0.099*2+0.075*0.02*2  orientační tabule č. 23,24,25=0,055 [A] 
Celkem: A=0,055 [B]</t>
  </si>
  <si>
    <t>TABULE ORIENTAČNÍ "OZNAČENÍ SMĚRU " UMÍSTNĚNÍ V PODCHODE, HMATNÝ ŠTÍTEK</t>
  </si>
  <si>
    <t>923731/R8</t>
  </si>
  <si>
    <t>46</t>
  </si>
  <si>
    <t>dle technické zprávy, výkresových příloh PD, dle tabulky kubatur projektanta 
1.182*0.44 orientační tabule č. 15=0,520 [A] 
0.702*0.24  orientační tabule č. 16=0,168 [B] 
1.382*0.24  orientační tabule č-17=0,332 [C] 
1.76*0.44  orientační tabule č. 18=0,774 [D] 
2.222*0.44  orientační tabule č. 19=0,978 [E] 
0.84*0.44  orientační tabule č. 20=0,370 [F] 
0.64*0.24*4  orientační tabule č. 22=0,614 [G] 
0.34*0.34*10  orientační tabule č. 26,27,28=1,156 [H] 
Celkem: A+B+C+D+E+F+G+H=4,912 [I]</t>
  </si>
  <si>
    <t>TABULE ORIENTAČNÍ "OZNAČENÍ SMĚRU " UMÍSTNĚNÍ NA ZASTŘEšENÍ, SLOUPKU, FASÁDE</t>
  </si>
  <si>
    <t>TABULE ORIENTAČNÍ "OZNAČENÍ SMĚRU " UMÍSTNĚNÍ NA ZASTŘEšENÍ, SLOUPKU, FASÁDE, ZÁBRADLÍ, PODCHODE</t>
  </si>
  <si>
    <t>923731/R7</t>
  </si>
  <si>
    <t>45</t>
  </si>
  <si>
    <t>dle technické zprávy, výkresových příloh PD, dle tabulky kubatur projektanta 
0.64*0.24  ozn 3 v budově=0,154 [A] 
0.44*0.24 ozn 5 v budově=0,106 [B] 
0.24*0.24  ozn 6 v budově=0,058 [C] 
0.24*0.24  ozn 7 v budově=0,058 [D] 
0.24*0.35 ozn 8 v budově=0,084 [E] 
Celkem: A+B+C+D+E=0,460 [F]</t>
  </si>
  <si>
    <t>TABULE ORIENTAČNÍ CÍLOVÉ PIKTOGRAMY</t>
  </si>
  <si>
    <t>923721/R5</t>
  </si>
  <si>
    <t>44</t>
  </si>
  <si>
    <t>4  zákaz vstupu č. 14=4,000 [A] 
5 zákaz kouření č. 12,13=5,000 [B] 
4  zákaz kouření ozn 4a,4b=4,000 [C] 
Celkem: A+B+C=13,000 [D]</t>
  </si>
  <si>
    <t>TABULE ORIENTAČNÍ ZÁKAZOVÉ PIKTOGRAMY PRUMER 160 MM</t>
  </si>
  <si>
    <t>923721/R4</t>
  </si>
  <si>
    <t>43</t>
  </si>
  <si>
    <t>TABULE VELIKOSTI 2018  
X600 MM "NÁZEV STANICE" (NA OCELOVÝCH SLOUPCÍCH)</t>
  </si>
  <si>
    <t>TABULE VELIKOSTI 2018X600 MM  "NÁZEV STANICE" (NA OCELOVÝCH SLOUPCÍCH)</t>
  </si>
  <si>
    <t>923711/R3</t>
  </si>
  <si>
    <t>42</t>
  </si>
  <si>
    <t>dle technické zprávy, výkresových příloh PD, dle tabulky kubatur projektanta 
1  tabule s názvem stanice jednostranná, prosvětlená ozn. 1 =1,000 [A]</t>
  </si>
  <si>
    <t>TABULE VELIKOSTI 2580X600 MM PROSVĚTLENÁ "NÁZEV STANICE" (NA PŘEDNÁDRAŽÍ)</t>
  </si>
  <si>
    <t>923711/R2</t>
  </si>
  <si>
    <t>41</t>
  </si>
  <si>
    <t>dle technické zprávy, výkresových příloh PD, dle tabulky kubatur projektanta 
1  tabule s názvem stanice jednostranná, prosvětlená ozn 2=1,000 [A]</t>
  </si>
  <si>
    <t>TABULE VELIKOSTI 2050X600 MM PROSVĚTLENÁ "NÁZEV STANICE" (NA BUDOVĚ)</t>
  </si>
  <si>
    <t>TABULE VELIKOSTI 2050X600 MM PROSVĚTLENÁ "NÁZEV STANICE" (NA STANIČNÍ BUDOVĚ)</t>
  </si>
  <si>
    <t>923711/R</t>
  </si>
  <si>
    <t>40</t>
  </si>
  <si>
    <t>dle technické zprávy, výkresových příloh PD, dle tabulky kubatur projektanta 
 přejezdová konstrukce z pryžových panelu  - část chodník 
2.4*3.6*2=17,280 [A]</t>
  </si>
  <si>
    <t>ŽELEZNIČNÍ PŘEJEZD CELOPRYŽOVÝ NA BETONOVÝCH PRAŽCÍCH</t>
  </si>
  <si>
    <t>921112/R</t>
  </si>
  <si>
    <t>39</t>
  </si>
  <si>
    <t>přípočet na elektrické ovládání  pro PROSVĚTLENÉ TABULE JEDNOSTRANNÉ  - předřadník s podporou DALI sběrnice a řídicí a diagnostický modul LDC (vnitřní) pro dopl</t>
  </si>
  <si>
    <t>914511/R1</t>
  </si>
  <si>
    <t>38</t>
  </si>
  <si>
    <t>Ostatné konštrukcie a práce-búranie</t>
  </si>
  <si>
    <t>9</t>
  </si>
  <si>
    <t>3  vpusť do odvodnovacího žabu =3,000 [A]</t>
  </si>
  <si>
    <t>VPUSŤ ODVOD ŽLABŮ Z POLYMERBETONU SV. ŠÍŘKY DO 100MM</t>
  </si>
  <si>
    <t>897541</t>
  </si>
  <si>
    <t>37</t>
  </si>
  <si>
    <t>dle technické zprávy, výkresových příloh PD, dle tabulky kubatur projektanta 
13  svodové potrubí PE HD DN 150=13,000 [A]</t>
  </si>
  <si>
    <t>POTRUBÍ Z TRUB PLASTOVÝCH ODPADNÍCH DN DO 200MM</t>
  </si>
  <si>
    <t>87434</t>
  </si>
  <si>
    <t>36</t>
  </si>
  <si>
    <t>POTRUBÍ Z TRUB PLASTOVÝCH ODPADNÍCH DN DO 150MM</t>
  </si>
  <si>
    <t>87433</t>
  </si>
  <si>
    <t>35</t>
  </si>
  <si>
    <t>Rúrové vedenie</t>
  </si>
  <si>
    <t>8</t>
  </si>
  <si>
    <t>Dle technické zprávy, výkresových příloh projektové dokumentace . Dle výkazu materiálu projektu. DLe tabulky projektanta.' 
65  rampa nást. 1=65,000 [A] 
65  rampa nást. 2=65,000 [B] 
12  schodiště nast 1=12,000 [C] 
30  schodiště nast 2=30,000 [D] 
1386  H 130 =1 386,000 [E] 
Celkem: A+B+C+D+E=1 558,000 [F]</t>
  </si>
  <si>
    <t>IZOLACE BĚŽNÝCH KONSTRUKCÍ PROTI VOLNĚ STÉKAJÍCÍ VODĚ ASFALTOVÝMI NÁTĚRY</t>
  </si>
  <si>
    <t>711131</t>
  </si>
  <si>
    <t>34</t>
  </si>
  <si>
    <t>Izolácie proti vode a vlhkosti</t>
  </si>
  <si>
    <t>711</t>
  </si>
  <si>
    <t>dle technické zprávy, výkresových příloh PD, dle tabulky kubatur projektanta 
5  značení stupňu schodiště=5,000 [A]</t>
  </si>
  <si>
    <t>BEZPEČNOSTNÍ ZNAČENÍ SCHODIŠŤ - ZDRSNENÝ PÁS š 10 cm - SPECIÁLNÍ NÁTĚR</t>
  </si>
  <si>
    <t>589/R3</t>
  </si>
  <si>
    <t>33</t>
  </si>
  <si>
    <t>dle technické zprávy, výkresových příloh PD, dle tabulky kubatur projektanta 
11  zdrsnelí pás před schody=11,000 [A]</t>
  </si>
  <si>
    <t>BEZPEČNOSTNÍ ZNAČENÍ SCHODIŠŤ - ZDRSNENÝ PÁS š 10 cm - OTRYSKÁVANÍ</t>
  </si>
  <si>
    <t>589/R2</t>
  </si>
  <si>
    <t>32</t>
  </si>
  <si>
    <t>dle technické zprávy, výkresových příloh PD, dle tabulky kubatur projektanta 
1720  bet dlažba do lože tl. 30 mm=1 720,000 [A] 
1.5+10.5  začátek nástupiště 1 a 2 bet dlažba do lože tl. 30 mm=12,000 [B] 
138  konstrukcie chodníku=138,000 [C] 
Celkem: A+B+C=1 870,000 [D]</t>
  </si>
  <si>
    <t>KRYTY Z BETON DLAŽDIC SE ZÁMKEM ŠEDÝCH TL 60MM DO LOŽE Z KAM</t>
  </si>
  <si>
    <t>582611</t>
  </si>
  <si>
    <t>31</t>
  </si>
  <si>
    <t>dle technické zprávy, výkresových příloh PD, dle tabulky kubatur projektanta 
1953  podkladní vrstva ze ŠD fr. 0/32 tl 150 mm=1 953,000 [A] 
138  konstrukce chodníku ŠD fr. 0/32 tl 150 mmm=138,000 [B] 
Celkem: A+B=2 091,000 [C]</t>
  </si>
  <si>
    <t>VOZOVKOVÉ VRSTVY ZE ŠTĚRKODRTI TL. DO 150MM</t>
  </si>
  <si>
    <t>56333</t>
  </si>
  <si>
    <t>30</t>
  </si>
  <si>
    <t>dle technické zprávy, výkresových příloh PD, dle tabulky kubatur projektanta 
0.3+3.5+0.9+3.5  ukončení a začátek nástupištĚ 1,2, ŠD fr. 0-3 hr. 150 mm=8,200 [A]</t>
  </si>
  <si>
    <t>VOZOVKOVÉ VRSTVY ZE ŠTĚRKODRTI</t>
  </si>
  <si>
    <t>56330</t>
  </si>
  <si>
    <t>29</t>
  </si>
  <si>
    <t>Komunikácie</t>
  </si>
  <si>
    <t>5</t>
  </si>
  <si>
    <t>dle technické zprávy, výkresových příloh PD, dle tabulky kubatur projektanta 
36  podkladní vrstva z cem malty H130=36,000 [A]</t>
  </si>
  <si>
    <t>VYROVNÁVACÍ A SPÁD VRSTVY Z MALTY CEMENT</t>
  </si>
  <si>
    <t>45745</t>
  </si>
  <si>
    <t>28</t>
  </si>
  <si>
    <t>VYROVNÁVACÍ A SPÁD BETON ZVLÁŠTNÍ (PLASTBETON)</t>
  </si>
  <si>
    <t>45734</t>
  </si>
  <si>
    <t>27</t>
  </si>
  <si>
    <t>0.75  podkladní beton a pod patky zábradlí =0,750 [A]</t>
  </si>
  <si>
    <t>VYROVNÁVACÍ A SPÁDOVÝ PROSTÝ BETON C16/20</t>
  </si>
  <si>
    <t>457313</t>
  </si>
  <si>
    <t>26</t>
  </si>
  <si>
    <t>PODKLADNÍ A VÝPLŇOVÉ VRSTVY Z KAMENIVA DRCENÉHO</t>
  </si>
  <si>
    <t>45152</t>
  </si>
  <si>
    <t>25</t>
  </si>
  <si>
    <t>dle technické zprávy, výkresových příloh PD, dle tabulky kubatur projektanta 
116  podkladní beton H prefabrikátu=116,000 [A] 
3  beton. lože odvodňovacího žlabu=3,000 [B] 
Celkem: A+B=119,000 [C]</t>
  </si>
  <si>
    <t>PODKLADNÍ A VÝPLŇOVÉ VRSTVY Z PROSTÉHO BETONU C16/20</t>
  </si>
  <si>
    <t>451313</t>
  </si>
  <si>
    <t>24</t>
  </si>
  <si>
    <t>dle technické zprávy, výkresových příloh PD, dle tabulky kubatur projektanta 
6.25  beton pro odvodnovací žlab=6,250 [A] 
Celkem: A=6,250 [B]</t>
  </si>
  <si>
    <t>PODKLADNÍ A VÝPLŇOVÉ VRSTVY Z PROSTÉHO BETONU C12/15</t>
  </si>
  <si>
    <t>451312</t>
  </si>
  <si>
    <t>23</t>
  </si>
  <si>
    <t>dle technické zprávy, výkresových příloh PD, dle tabulky kubatur projektanta 
18.5  monolitické schodiště=18,500 [A]</t>
  </si>
  <si>
    <t>SCHODIŠŤ KONSTR Z PROST BETONU DO C25/30</t>
  </si>
  <si>
    <t>431314</t>
  </si>
  <si>
    <t>22</t>
  </si>
  <si>
    <t>dle technické zprávy, výkresových příloh PD, dle tabulky kubatur projektanta 
2.86  nast .1=2,860 [A] 
2.81  nást. 2=2,810 [B] 
Celkem: A+B=5,670 [C]</t>
  </si>
  <si>
    <t>VÝZTUŽ MOSTNÍ NOSNÉ DESK KONSTR Z OCELI 10216, 11373, 11375</t>
  </si>
  <si>
    <t>421362</t>
  </si>
  <si>
    <t>21</t>
  </si>
  <si>
    <t>dle technické zprávy, výkresových příloh PD, dle tabulky kubatur projektanta 
15+15  začátek 1. a2. nástupiště mon bet rampou =30,000 [A]</t>
  </si>
  <si>
    <t>MOSTNÍ NOSNÉ DESKOVÉ KONSTR ZE ŽELEZOBETONU DO C25/30</t>
  </si>
  <si>
    <t>NOSNÉ DESKOVÉ KONSTR ZE ŽELEZOBETONU DO C25/30</t>
  </si>
  <si>
    <t>421324</t>
  </si>
  <si>
    <t>20</t>
  </si>
  <si>
    <t>Vodorovné konštrukcie</t>
  </si>
  <si>
    <t>4</t>
  </si>
  <si>
    <t>dle technické zprávy, výkresových příloh PD, dle tabulky kubatur projektanta 
4400 *1.15   zábradlí mestského typu + 15 % pro kotvení =5 060,000 [A]</t>
  </si>
  <si>
    <t>ZÁBRADLÍ Z DÍLCŮ KOVOVÝCH ŽÁROVĚ ZINK PONOREM S NÁTĚREM</t>
  </si>
  <si>
    <t>kg</t>
  </si>
  <si>
    <t>348173/R2</t>
  </si>
  <si>
    <t>19</t>
  </si>
  <si>
    <t>dle technické zprávy, výkresových příloh PD, dle tabulky kubatur projektanta 
2.512 opěrné zdi, výztuž KARI sítí 7,9kg/m2=2,512 [A] 
0.348 výztuž monolitické schodiště=0,348 [B] 
Celkem: A+B=2,860 [C]</t>
  </si>
  <si>
    <t>VÝZTUŽ ZDÍ OPĚRNÝCH, ZÁRUBNÍCH, NÁBŘEŽNÍCH Z KARI SÍTÍ</t>
  </si>
  <si>
    <t>327366</t>
  </si>
  <si>
    <t>18</t>
  </si>
  <si>
    <t>dle technické zprávy, výkresových příloh PD, dle tabulky kubatur projektanta 
31 opěrné zdi z železobetonu=31,000 [A]</t>
  </si>
  <si>
    <t>ZDI OPĚRNÉ, ZÁRUBNÍ, NÁBŘEŽNÍ ZE ŽELEZOVÉHO BETONU DO C25/30</t>
  </si>
  <si>
    <t>327324/R</t>
  </si>
  <si>
    <t>17</t>
  </si>
  <si>
    <t>dle technické zprávy, výkresových příloh PD, dle tabulky kubatur projektanta 
3.5+11 ukončení 1 a 2 nástupiště=14,500 [A]</t>
  </si>
  <si>
    <t>ZDI OPĚR, ZÁRUB, NÁBŘEŽ Z PROST BET</t>
  </si>
  <si>
    <t>ZDI OPĚR, ZÁRUB, NÁBŘEŽ Z PROST BET DO c25/30 VČETNE SLUŽEBNÍCH SCHODU - UKONČENÍ NÁSTUPIŠŤ</t>
  </si>
  <si>
    <t>32731/R1</t>
  </si>
  <si>
    <t>16</t>
  </si>
  <si>
    <t>Zvislé a kompletné konštrukcie</t>
  </si>
  <si>
    <t>3</t>
  </si>
  <si>
    <t>dle technické zprávy, výkresových příloh PD, dle tabulky kubatur projektanta 
1 betonové patky zabradlí=1,000 [A]</t>
  </si>
  <si>
    <t>ZÁKLADY Z PROSTÉHO BETONU DO C25/30</t>
  </si>
  <si>
    <t>272314</t>
  </si>
  <si>
    <t>15</t>
  </si>
  <si>
    <t>ZÁKLADY Z PROSTÉHO BETONU DO C16/20</t>
  </si>
  <si>
    <t>272313</t>
  </si>
  <si>
    <t>14</t>
  </si>
  <si>
    <t>Zakladanie</t>
  </si>
  <si>
    <t>2</t>
  </si>
  <si>
    <t>dle technické zprávy, výkresových příloh PD, dle tabulky kubatur projektanta 
100*0.010=1,000 [A]</t>
  </si>
  <si>
    <t>ZALÉVÁNÍ VODOU</t>
  </si>
  <si>
    <t>18600</t>
  </si>
  <si>
    <t>13</t>
  </si>
  <si>
    <t>dle technické zprávy, výkresových příloh PD, dle tabulky kubatur projektanta 
100 ohumusováni a osetí=100,000 [A]</t>
  </si>
  <si>
    <t>OŠETŘOVÁNÍ TRÁVNÍKU</t>
  </si>
  <si>
    <t>18247</t>
  </si>
  <si>
    <t>12</t>
  </si>
  <si>
    <t>ZALOŽENÍ TRÁVNÍKU HYDROOSEVEM NA ORNICI</t>
  </si>
  <si>
    <t>18242</t>
  </si>
  <si>
    <t>11</t>
  </si>
  <si>
    <t>ROZPROSTŘENÍ ORNICE VE SVAHU V TL DO 0,15M</t>
  </si>
  <si>
    <t>18222</t>
  </si>
  <si>
    <t>10</t>
  </si>
  <si>
    <t>dle technické zprávy, výkresových příloh PD, dle tabulky kubatur projektanta 
8  úprava zmení pláně - část chodník=8,000 [A]</t>
  </si>
  <si>
    <t>ÚPRAVA PLÁNĚ SE ZHUTNĚNÍM V HORNINĚ TŘ. I</t>
  </si>
  <si>
    <t>18110</t>
  </si>
  <si>
    <t>dle technické zprávy, výkresových příloh PD, dle tabulky kubatur projektanta 
2.5 štěrkopískový podsyp tl. 50 mm=2,500 [A]</t>
  </si>
  <si>
    <t>OBSYP POTRUBÍ A OBJEKTŮ Z NAKUPOVANÝCH MATERIÁLŮ</t>
  </si>
  <si>
    <t>17581</t>
  </si>
  <si>
    <t>dle technické zprávy, výkresových příloh PD, dle tabulky kubatur projektanta 
15 zásyp těženým materiálem (u PHS)=15,000 [A]</t>
  </si>
  <si>
    <t>ZÁSYP JAM A RÝH Z NAKUPOVANÝCH MATERIÁLŮ</t>
  </si>
  <si>
    <t>17481</t>
  </si>
  <si>
    <t>7</t>
  </si>
  <si>
    <t>dle technické zprávy, výkresových příloh PD, dle tabulky kubatur projektanta 
1800  zásyp nenamrzavým materiálem (výzisk ŠL)=1 800,000 [A] 
13.5+9.5  ukončení nástupiště 1 a 2 zásyp nenamrzavým materiálem (výzisk ŠL)=23,000 [B] 
Celkem: A+B=1 823,000 [C]</t>
  </si>
  <si>
    <t>ULOŽENÍ SYPANINY DO NÁSYPŮ Z NAKUPOVANÝCH MATERIÁLŮ</t>
  </si>
  <si>
    <t>17180</t>
  </si>
  <si>
    <t>6</t>
  </si>
  <si>
    <t>ULOŽENÍ SYPANINY DO NÁSYPŮ A NA SKLÁDKY BEZ ZHUTNĚNÍ</t>
  </si>
  <si>
    <t>17120</t>
  </si>
  <si>
    <t>PŘÍPLATEK ZA DALŠÍ 1KM DOPRAVY ZEMINY</t>
  </si>
  <si>
    <t>133939</t>
  </si>
  <si>
    <t>HLOUBENÍ ŠACHET ZAPAŽ I NEPAŽ TŘ. III, ODVOZ DO 5KM</t>
  </si>
  <si>
    <t>133934</t>
  </si>
  <si>
    <t>odvoz do 15 km  
747*10=7 470,000 [A]</t>
  </si>
  <si>
    <t>123939</t>
  </si>
  <si>
    <t>dle technické zprávy, výkresových příloh PD, dle tabulky kubatur projektanta 
160+580+5=745,000 [A] 
2  vykop chodnik=2,000 [B] 
Celkem: A+B=747,000 [C]</t>
  </si>
  <si>
    <t>ODKOP PRO SPOD STAVBU SILNIC A ŽELEZNIC TŘ. III, ODVOZ DO 5KM</t>
  </si>
  <si>
    <t>123934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</si>
  <si>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</si>
  <si>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</si>
  <si>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</si>
  <si>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</si>
  <si>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</si>
  <si>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</si>
  <si>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</si>
  <si>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</si>
  <si>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</si>
  <si>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</si>
  <si>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</si>
  <si>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</si>
  <si>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</si>
  <si>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</si>
  <si>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nástupiště</t>
  </si>
  <si>
    <t>SO 03-16-02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</si>
  <si>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</si>
  <si>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</si>
  <si>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</si>
  <si>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</si>
  <si>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</si>
  <si>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</si>
  <si>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</si>
  <si>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</si>
  <si>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</si>
  <si>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</t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</si>
  <si>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2*120=240 </t>
    </r>
    <r>
      <rPr>
        <i/>
        <sz val="10"/>
        <rFont val="Arial"/>
      </rPr>
      <t xml:space="preserve"> provizorní nástupišťe Tischer + výzisk ŠL + ŠD tl 0,050=180,000, </t>
    </r>
    <r>
      <rPr>
        <i/>
        <sz val="10"/>
        <color rgb="FFFF0000"/>
        <rFont val="Arial"/>
        <family val="2"/>
        <charset val="238"/>
      </rPr>
      <t xml:space="preserve">zřízení,provozování, demontáž </t>
    </r>
    <r>
      <rPr>
        <i/>
        <sz val="10"/>
        <rFont val="Arial"/>
      </rPr>
      <t>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</si>
  <si>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25,7*3=77,100 , zřízení, provozování, demontáž dočasného úrovňového drážního přechodu a přednostním využitím z výzisku stavby </t>
    </r>
    <r>
      <rPr>
        <i/>
        <sz val="10"/>
        <rFont val="Arial"/>
      </rPr>
      <t>[A]</t>
    </r>
  </si>
  <si>
    <r>
      <t>dle technické zprávy, výkresových příloh PD, dle tabulky kubatur projektanta 
17 Sloupky dl 3300 mm=</t>
    </r>
    <r>
      <rPr>
        <i/>
        <sz val="10"/>
        <color rgb="FFFF0000"/>
        <rFont val="Arial"/>
        <family val="2"/>
        <charset val="238"/>
      </rPr>
      <t xml:space="preserve">21,000 [A] </t>
    </r>
    <r>
      <rPr>
        <i/>
        <sz val="10"/>
        <rFont val="Arial"/>
      </rPr>
      <t xml:space="preserve">
2  sloupky dl 3750 mm=2,000 [B] 
Celkem: A+B=</t>
    </r>
    <r>
      <rPr>
        <i/>
        <sz val="10"/>
        <color rgb="FFFF0000"/>
        <rFont val="Arial"/>
        <family val="2"/>
        <charset val="238"/>
      </rPr>
      <t>23,000</t>
    </r>
    <r>
      <rPr>
        <i/>
        <sz val="10"/>
        <rFont val="Arial"/>
      </rPr>
      <t xml:space="preserve"> [C]</t>
    </r>
  </si>
  <si>
    <r>
      <t>dle technické zprávy, výkresových příloh PD, dle tabulky kubatur projektanta 
6  Tabule s názvem stanice jednostranná 600 x 2018 č. 1,2,3=</t>
    </r>
    <r>
      <rPr>
        <i/>
        <sz val="10"/>
        <color rgb="FFFF0000"/>
        <rFont val="Arial"/>
        <family val="2"/>
        <charset val="238"/>
      </rPr>
      <t xml:space="preserve">9,000 </t>
    </r>
    <r>
      <rPr>
        <i/>
        <sz val="10"/>
        <rFont val="Arial"/>
      </rPr>
      <t>[A]</t>
    </r>
  </si>
  <si>
    <r>
      <t xml:space="preserve">dle technické zprávy, výkresových příloh PD, dle tabulky kubatur projektanta 
základové patky orient tabulí 
</t>
    </r>
    <r>
      <rPr>
        <i/>
        <sz val="10"/>
        <color rgb="FFFF0000"/>
        <rFont val="Arial"/>
        <family val="2"/>
        <charset val="238"/>
      </rPr>
      <t>10,5=10,500[</t>
    </r>
    <r>
      <rPr>
        <i/>
        <sz val="10"/>
        <rFont val="Arial"/>
      </rPr>
      <t>A]</t>
    </r>
  </si>
  <si>
    <r>
      <t>2.2podklad pod bet patky =</t>
    </r>
    <r>
      <rPr>
        <i/>
        <sz val="10"/>
        <color rgb="FFFF0000"/>
        <rFont val="Arial"/>
        <family val="2"/>
        <charset val="238"/>
      </rPr>
      <t>2,600</t>
    </r>
    <r>
      <rPr>
        <i/>
        <sz val="10"/>
        <rFont val="Arial"/>
        <family val="2"/>
        <charset val="238"/>
      </rPr>
      <t>A]</t>
    </r>
  </si>
  <si>
    <r>
      <t>dle technické zprávy, výkresových příloh PD, dle tabulky kubatur projektanta 
3.14*0.075*0.075*</t>
    </r>
    <r>
      <rPr>
        <i/>
        <sz val="10"/>
        <color rgb="FFFF0000"/>
        <rFont val="Arial"/>
        <family val="2"/>
        <charset val="238"/>
      </rPr>
      <t xml:space="preserve">12,65 </t>
    </r>
    <r>
      <rPr>
        <i/>
        <sz val="10"/>
        <rFont val="Arial"/>
      </rPr>
      <t>zálívka sloupku na bet patkách=</t>
    </r>
    <r>
      <rPr>
        <i/>
        <sz val="10"/>
        <color rgb="FFFF0000"/>
        <rFont val="Arial"/>
        <family val="2"/>
        <charset val="238"/>
      </rPr>
      <t xml:space="preserve">0,223 </t>
    </r>
    <r>
      <rPr>
        <i/>
        <sz val="10"/>
        <rFont val="Arial"/>
      </rPr>
      <t>[A] 
Celkem: A=0,185 [B]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</si>
  <si>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>22,400</t>
    </r>
    <r>
      <rPr>
        <i/>
        <sz val="10"/>
        <rFont val="Arial"/>
      </rPr>
      <t xml:space="preserve"> [A] 
1.0 zakl patky zabradlí=1,000 [B] 
Celkem: A+B=23,400 [C]</t>
    </r>
  </si>
  <si>
    <r>
      <t xml:space="preserve">odvoz do 15 km 
</t>
    </r>
    <r>
      <rPr>
        <i/>
        <sz val="10"/>
        <color rgb="FFFF0000"/>
        <rFont val="Arial"/>
        <family val="2"/>
        <charset val="238"/>
      </rPr>
      <t>23,4*10=234,000</t>
    </r>
    <r>
      <rPr>
        <i/>
        <sz val="10"/>
        <rFont val="Arial"/>
        <family val="2"/>
        <charset val="238"/>
      </rPr>
      <t xml:space="preserve"> 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</si>
  <si>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 xml:space="preserve">22,400 </t>
    </r>
    <r>
      <rPr>
        <i/>
        <sz val="10"/>
        <rFont val="Arial"/>
      </rPr>
      <t>[A] 
1.0 zakl patky zabradlí=1,000 [B] 
747  vykop=747,000 [C] 
Celkem: A+B+C=</t>
    </r>
    <r>
      <rPr>
        <i/>
        <sz val="10"/>
        <color rgb="FFFF0000"/>
        <rFont val="Arial"/>
        <family val="2"/>
        <charset val="238"/>
      </rPr>
      <t>770,400</t>
    </r>
    <r>
      <rPr>
        <i/>
        <sz val="10"/>
        <rFont val="Arial"/>
      </rPr>
      <t xml:space="preserve"> [D]</t>
    </r>
  </si>
  <si>
    <r>
      <rPr>
        <i/>
        <sz val="10"/>
        <color rgb="FFFF0000"/>
        <rFont val="Arial"/>
        <family val="2"/>
        <charset val="238"/>
      </rPr>
      <t>12,65</t>
    </r>
    <r>
      <rPr>
        <i/>
        <sz val="10"/>
        <rFont val="Arial"/>
        <family val="2"/>
        <charset val="238"/>
      </rPr>
      <t xml:space="preserve"> kalich pro osazení sloupku pomocí rury=</t>
    </r>
    <r>
      <rPr>
        <i/>
        <sz val="10"/>
        <color rgb="FFFF0000"/>
        <rFont val="Arial"/>
        <family val="2"/>
        <charset val="238"/>
      </rPr>
      <t>12,650</t>
    </r>
    <r>
      <rPr>
        <i/>
        <sz val="10"/>
        <rFont val="Arial"/>
        <family val="2"/>
        <charset val="238"/>
      </rPr>
      <t>[A]</t>
    </r>
  </si>
  <si>
    <t>327324/R1</t>
  </si>
  <si>
    <t>ZDI OPĚR, ZÁRUB, NÁBŘEŽ ZE ŽELEZOVÉHO BETONU DO C25/30 VČETNE SLUŽEBNÍCH SCHODU - UKONČENÍ NÁSTUPIŠŤ</t>
  </si>
  <si>
    <t>Změna č.2 ze dne 8.11.2019</t>
  </si>
  <si>
    <t>Změna č.3 ze dne 11.11.2019</t>
  </si>
  <si>
    <t>SO 03-16-02_c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</si>
</sst>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right" vertical="center"/>
    </xf>
    <xf numFmtId="0" fontId="10" fillId="4" borderId="1" xfId="0" applyFont="1" applyFill="1" applyBorder="1">
      <alignment vertical="center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0" fillId="4" borderId="0" xfId="0" applyFont="1" applyFill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/>
    </xf>
    <xf numFmtId="0" fontId="6" fillId="5" borderId="1" xfId="0" applyFont="1" applyFill="1" applyBorder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6" fillId="5" borderId="0" xfId="0" applyFont="1" applyFill="1">
      <alignment vertical="center"/>
    </xf>
    <xf numFmtId="0" fontId="6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9"/>
  <sheetViews>
    <sheetView tabSelected="1" topLeftCell="B1" zoomScaleNormal="100" workbookViewId="0">
      <pane ySplit="7" topLeftCell="A237" activePane="bottomLeft" state="frozen"/>
      <selection pane="bottomLeft" activeCell="H4" sqref="H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343</v>
      </c>
      <c r="B1" s="24"/>
      <c r="C1" s="24"/>
      <c r="D1" s="24"/>
      <c r="E1" s="24" t="s">
        <v>342</v>
      </c>
      <c r="F1" s="24"/>
      <c r="G1" s="24"/>
      <c r="H1" s="35" t="s">
        <v>358</v>
      </c>
      <c r="I1" s="24"/>
      <c r="P1" t="s">
        <v>270</v>
      </c>
    </row>
    <row r="2" spans="1:18" ht="24.95" customHeight="1" x14ac:dyDescent="0.2">
      <c r="B2" s="24"/>
      <c r="C2" s="24"/>
      <c r="D2" s="24"/>
      <c r="E2" s="27" t="s">
        <v>341</v>
      </c>
      <c r="F2" s="24"/>
      <c r="G2" s="24"/>
      <c r="H2" s="35" t="s">
        <v>359</v>
      </c>
      <c r="I2" s="12"/>
      <c r="O2">
        <f>0+O8+O61+O70+O91+O128+O149+O154+O167+O256+O273+O298+O303</f>
        <v>0</v>
      </c>
      <c r="P2" t="s">
        <v>270</v>
      </c>
    </row>
    <row r="3" spans="1:18" ht="15" customHeight="1" x14ac:dyDescent="0.2">
      <c r="A3" t="s">
        <v>340</v>
      </c>
      <c r="B3" s="26" t="s">
        <v>339</v>
      </c>
      <c r="C3" s="68" t="s">
        <v>338</v>
      </c>
      <c r="D3" s="69"/>
      <c r="E3" s="25" t="s">
        <v>344</v>
      </c>
      <c r="F3" s="24"/>
      <c r="G3" s="23"/>
      <c r="H3" s="36" t="s">
        <v>360</v>
      </c>
      <c r="I3" s="22">
        <f>0+I8+I61+I70+I91+I128+I149+I154+I167+I256+I273+I298+I303</f>
        <v>0</v>
      </c>
      <c r="O3" t="s">
        <v>337</v>
      </c>
      <c r="P3" t="s">
        <v>279</v>
      </c>
    </row>
    <row r="4" spans="1:18" ht="15" customHeight="1" x14ac:dyDescent="0.2">
      <c r="A4" t="s">
        <v>336</v>
      </c>
      <c r="B4" s="21" t="s">
        <v>335</v>
      </c>
      <c r="C4" s="70" t="s">
        <v>334</v>
      </c>
      <c r="D4" s="71"/>
      <c r="E4" s="20" t="s">
        <v>333</v>
      </c>
      <c r="F4" s="12"/>
      <c r="G4" s="12"/>
      <c r="H4" s="17"/>
      <c r="I4" s="17"/>
      <c r="O4" t="s">
        <v>332</v>
      </c>
      <c r="P4" t="s">
        <v>279</v>
      </c>
    </row>
    <row r="5" spans="1:18" ht="12.75" customHeight="1" x14ac:dyDescent="0.2">
      <c r="A5" s="67" t="s">
        <v>331</v>
      </c>
      <c r="B5" s="67" t="s">
        <v>330</v>
      </c>
      <c r="C5" s="67" t="s">
        <v>329</v>
      </c>
      <c r="D5" s="67" t="s">
        <v>328</v>
      </c>
      <c r="E5" s="67" t="s">
        <v>327</v>
      </c>
      <c r="F5" s="67" t="s">
        <v>326</v>
      </c>
      <c r="G5" s="67" t="s">
        <v>325</v>
      </c>
      <c r="H5" s="67" t="s">
        <v>324</v>
      </c>
      <c r="I5" s="67"/>
      <c r="O5" t="s">
        <v>323</v>
      </c>
      <c r="P5" t="s">
        <v>279</v>
      </c>
    </row>
    <row r="6" spans="1:18" ht="12.75" customHeight="1" x14ac:dyDescent="0.2">
      <c r="A6" s="67"/>
      <c r="B6" s="67"/>
      <c r="C6" s="67"/>
      <c r="D6" s="67"/>
      <c r="E6" s="67"/>
      <c r="F6" s="67"/>
      <c r="G6" s="67"/>
      <c r="H6" s="19" t="s">
        <v>322</v>
      </c>
      <c r="I6" s="19" t="s">
        <v>321</v>
      </c>
    </row>
    <row r="7" spans="1:18" ht="12.75" customHeight="1" x14ac:dyDescent="0.2">
      <c r="A7" s="19" t="s">
        <v>320</v>
      </c>
      <c r="B7" s="19" t="s">
        <v>6</v>
      </c>
      <c r="C7" s="19" t="s">
        <v>279</v>
      </c>
      <c r="D7" s="19" t="s">
        <v>270</v>
      </c>
      <c r="E7" s="19" t="s">
        <v>250</v>
      </c>
      <c r="F7" s="19" t="s">
        <v>213</v>
      </c>
      <c r="G7" s="19" t="s">
        <v>307</v>
      </c>
      <c r="H7" s="19" t="s">
        <v>172</v>
      </c>
      <c r="I7" s="19" t="s">
        <v>293</v>
      </c>
    </row>
    <row r="8" spans="1:18" ht="12.75" customHeight="1" x14ac:dyDescent="0.2">
      <c r="A8" s="17" t="s">
        <v>26</v>
      </c>
      <c r="B8" s="17"/>
      <c r="C8" s="18" t="s">
        <v>6</v>
      </c>
      <c r="D8" s="17"/>
      <c r="E8" s="13" t="s">
        <v>319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9" t="s">
        <v>10</v>
      </c>
      <c r="B9" s="10" t="s">
        <v>6</v>
      </c>
      <c r="C9" s="10" t="s">
        <v>318</v>
      </c>
      <c r="D9" s="9" t="s">
        <v>0</v>
      </c>
      <c r="E9" s="8" t="s">
        <v>317</v>
      </c>
      <c r="F9" s="7" t="s">
        <v>36</v>
      </c>
      <c r="G9" s="6">
        <v>747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317</v>
      </c>
    </row>
    <row r="11" spans="1:18" ht="51" x14ac:dyDescent="0.2">
      <c r="A11" s="3" t="s">
        <v>3</v>
      </c>
      <c r="E11" s="15" t="s">
        <v>316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279</v>
      </c>
      <c r="C13" s="10" t="s">
        <v>315</v>
      </c>
      <c r="D13" s="9" t="s">
        <v>0</v>
      </c>
      <c r="E13" s="8" t="s">
        <v>310</v>
      </c>
      <c r="F13" s="7" t="s">
        <v>36</v>
      </c>
      <c r="G13" s="6">
        <v>7470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310</v>
      </c>
    </row>
    <row r="15" spans="1:18" ht="25.5" x14ac:dyDescent="0.2">
      <c r="A15" s="3" t="s">
        <v>3</v>
      </c>
      <c r="E15" s="15" t="s">
        <v>314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270</v>
      </c>
      <c r="C17" s="10" t="s">
        <v>313</v>
      </c>
      <c r="D17" s="9" t="s">
        <v>0</v>
      </c>
      <c r="E17" s="8" t="s">
        <v>312</v>
      </c>
      <c r="F17" s="7" t="s">
        <v>36</v>
      </c>
      <c r="G17" s="37">
        <v>23.4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312</v>
      </c>
    </row>
    <row r="19" spans="1:16" ht="51" x14ac:dyDescent="0.2">
      <c r="A19" s="3" t="s">
        <v>3</v>
      </c>
      <c r="E19" s="34" t="s">
        <v>352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250</v>
      </c>
      <c r="C21" s="10" t="s">
        <v>311</v>
      </c>
      <c r="D21" s="9" t="s">
        <v>0</v>
      </c>
      <c r="E21" s="8" t="s">
        <v>310</v>
      </c>
      <c r="F21" s="7" t="s">
        <v>36</v>
      </c>
      <c r="G21" s="37">
        <v>234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310</v>
      </c>
    </row>
    <row r="23" spans="1:16" ht="25.5" x14ac:dyDescent="0.2">
      <c r="A23" s="3" t="s">
        <v>3</v>
      </c>
      <c r="E23" s="34" t="s">
        <v>353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213</v>
      </c>
      <c r="C25" s="10" t="s">
        <v>309</v>
      </c>
      <c r="D25" s="9" t="s">
        <v>0</v>
      </c>
      <c r="E25" s="8" t="s">
        <v>308</v>
      </c>
      <c r="F25" s="7" t="s">
        <v>36</v>
      </c>
      <c r="G25" s="37">
        <v>770.4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308</v>
      </c>
    </row>
    <row r="27" spans="1:16" ht="63.75" x14ac:dyDescent="0.2">
      <c r="A27" s="3" t="s">
        <v>3</v>
      </c>
      <c r="E27" s="34" t="s">
        <v>354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307</v>
      </c>
      <c r="C29" s="10" t="s">
        <v>306</v>
      </c>
      <c r="D29" s="9" t="s">
        <v>0</v>
      </c>
      <c r="E29" s="8" t="s">
        <v>305</v>
      </c>
      <c r="F29" s="7" t="s">
        <v>36</v>
      </c>
      <c r="G29" s="6">
        <v>1823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305</v>
      </c>
    </row>
    <row r="31" spans="1:16" ht="63.75" x14ac:dyDescent="0.2">
      <c r="A31" s="3" t="s">
        <v>3</v>
      </c>
      <c r="E31" s="15" t="s">
        <v>304</v>
      </c>
    </row>
    <row r="32" spans="1:16" x14ac:dyDescent="0.2">
      <c r="A32" t="s">
        <v>1</v>
      </c>
      <c r="E32" s="1" t="s">
        <v>0</v>
      </c>
    </row>
    <row r="33" spans="1:16" x14ac:dyDescent="0.2">
      <c r="A33" s="9" t="s">
        <v>10</v>
      </c>
      <c r="B33" s="10" t="s">
        <v>303</v>
      </c>
      <c r="C33" s="10" t="s">
        <v>302</v>
      </c>
      <c r="D33" s="9" t="s">
        <v>0</v>
      </c>
      <c r="E33" s="8" t="s">
        <v>301</v>
      </c>
      <c r="F33" s="7" t="s">
        <v>36</v>
      </c>
      <c r="G33" s="6">
        <v>15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301</v>
      </c>
    </row>
    <row r="35" spans="1:16" ht="25.5" x14ac:dyDescent="0.2">
      <c r="A35" s="3" t="s">
        <v>3</v>
      </c>
      <c r="E35" s="15" t="s">
        <v>300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10</v>
      </c>
      <c r="B37" s="10" t="s">
        <v>185</v>
      </c>
      <c r="C37" s="10" t="s">
        <v>299</v>
      </c>
      <c r="D37" s="9" t="s">
        <v>0</v>
      </c>
      <c r="E37" s="8" t="s">
        <v>298</v>
      </c>
      <c r="F37" s="7" t="s">
        <v>36</v>
      </c>
      <c r="G37" s="6">
        <v>2.5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298</v>
      </c>
    </row>
    <row r="39" spans="1:16" ht="25.5" x14ac:dyDescent="0.2">
      <c r="A39" s="3" t="s">
        <v>3</v>
      </c>
      <c r="E39" s="15" t="s">
        <v>297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10</v>
      </c>
      <c r="B41" s="10" t="s">
        <v>172</v>
      </c>
      <c r="C41" s="10" t="s">
        <v>296</v>
      </c>
      <c r="D41" s="9" t="s">
        <v>0</v>
      </c>
      <c r="E41" s="8" t="s">
        <v>295</v>
      </c>
      <c r="F41" s="7" t="s">
        <v>70</v>
      </c>
      <c r="G41" s="6">
        <v>8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295</v>
      </c>
    </row>
    <row r="43" spans="1:16" ht="25.5" x14ac:dyDescent="0.2">
      <c r="A43" s="3" t="s">
        <v>3</v>
      </c>
      <c r="E43" s="15" t="s">
        <v>294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10</v>
      </c>
      <c r="B45" s="10" t="s">
        <v>293</v>
      </c>
      <c r="C45" s="10" t="s">
        <v>292</v>
      </c>
      <c r="D45" s="9" t="s">
        <v>0</v>
      </c>
      <c r="E45" s="8" t="s">
        <v>291</v>
      </c>
      <c r="F45" s="7" t="s">
        <v>70</v>
      </c>
      <c r="G45" s="6">
        <v>100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291</v>
      </c>
    </row>
    <row r="47" spans="1:16" ht="25.5" x14ac:dyDescent="0.2">
      <c r="A47" s="3" t="s">
        <v>3</v>
      </c>
      <c r="E47" s="15" t="s">
        <v>284</v>
      </c>
    </row>
    <row r="48" spans="1:16" x14ac:dyDescent="0.2">
      <c r="A48" t="s">
        <v>1</v>
      </c>
      <c r="E48" s="1" t="s">
        <v>0</v>
      </c>
    </row>
    <row r="49" spans="1:18" x14ac:dyDescent="0.2">
      <c r="A49" s="9" t="s">
        <v>10</v>
      </c>
      <c r="B49" s="10" t="s">
        <v>290</v>
      </c>
      <c r="C49" s="10" t="s">
        <v>289</v>
      </c>
      <c r="D49" s="9" t="s">
        <v>0</v>
      </c>
      <c r="E49" s="8" t="s">
        <v>288</v>
      </c>
      <c r="F49" s="7" t="s">
        <v>70</v>
      </c>
      <c r="G49" s="6">
        <v>100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8" x14ac:dyDescent="0.2">
      <c r="A50" s="4" t="s">
        <v>5</v>
      </c>
      <c r="E50" s="1" t="s">
        <v>288</v>
      </c>
    </row>
    <row r="51" spans="1:18" ht="25.5" x14ac:dyDescent="0.2">
      <c r="A51" s="3" t="s">
        <v>3</v>
      </c>
      <c r="E51" s="15" t="s">
        <v>284</v>
      </c>
    </row>
    <row r="52" spans="1:18" x14ac:dyDescent="0.2">
      <c r="A52" t="s">
        <v>1</v>
      </c>
      <c r="E52" s="1" t="s">
        <v>0</v>
      </c>
    </row>
    <row r="53" spans="1:18" x14ac:dyDescent="0.2">
      <c r="A53" s="9" t="s">
        <v>10</v>
      </c>
      <c r="B53" s="10" t="s">
        <v>287</v>
      </c>
      <c r="C53" s="10" t="s">
        <v>286</v>
      </c>
      <c r="D53" s="9" t="s">
        <v>0</v>
      </c>
      <c r="E53" s="8" t="s">
        <v>285</v>
      </c>
      <c r="F53" s="7" t="s">
        <v>70</v>
      </c>
      <c r="G53" s="6">
        <v>100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8" x14ac:dyDescent="0.2">
      <c r="A54" s="4" t="s">
        <v>5</v>
      </c>
      <c r="E54" s="1" t="s">
        <v>285</v>
      </c>
    </row>
    <row r="55" spans="1:18" ht="25.5" x14ac:dyDescent="0.2">
      <c r="A55" s="3" t="s">
        <v>3</v>
      </c>
      <c r="E55" s="15" t="s">
        <v>284</v>
      </c>
    </row>
    <row r="56" spans="1:18" x14ac:dyDescent="0.2">
      <c r="A56" t="s">
        <v>1</v>
      </c>
      <c r="E56" s="1" t="s">
        <v>0</v>
      </c>
    </row>
    <row r="57" spans="1:18" x14ac:dyDescent="0.2">
      <c r="A57" s="9" t="s">
        <v>10</v>
      </c>
      <c r="B57" s="10" t="s">
        <v>283</v>
      </c>
      <c r="C57" s="10" t="s">
        <v>282</v>
      </c>
      <c r="D57" s="9" t="s">
        <v>0</v>
      </c>
      <c r="E57" s="8" t="s">
        <v>281</v>
      </c>
      <c r="F57" s="7" t="s">
        <v>36</v>
      </c>
      <c r="G57" s="6">
        <v>1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8" x14ac:dyDescent="0.2">
      <c r="A58" s="4" t="s">
        <v>5</v>
      </c>
      <c r="E58" s="1" t="s">
        <v>281</v>
      </c>
    </row>
    <row r="59" spans="1:18" ht="25.5" x14ac:dyDescent="0.2">
      <c r="A59" s="3" t="s">
        <v>3</v>
      </c>
      <c r="E59" s="15" t="s">
        <v>280</v>
      </c>
    </row>
    <row r="60" spans="1:18" x14ac:dyDescent="0.2">
      <c r="A60" t="s">
        <v>1</v>
      </c>
      <c r="E60" s="1" t="s">
        <v>0</v>
      </c>
    </row>
    <row r="61" spans="1:18" ht="12.75" customHeight="1" x14ac:dyDescent="0.2">
      <c r="A61" s="12" t="s">
        <v>26</v>
      </c>
      <c r="B61" s="12"/>
      <c r="C61" s="14" t="s">
        <v>279</v>
      </c>
      <c r="D61" s="12"/>
      <c r="E61" s="13" t="s">
        <v>278</v>
      </c>
      <c r="F61" s="12"/>
      <c r="G61" s="12"/>
      <c r="H61" s="12"/>
      <c r="I61" s="11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9" t="s">
        <v>10</v>
      </c>
      <c r="B62" s="10" t="s">
        <v>277</v>
      </c>
      <c r="C62" s="10" t="s">
        <v>276</v>
      </c>
      <c r="D62" s="9" t="s">
        <v>0</v>
      </c>
      <c r="E62" s="8" t="s">
        <v>275</v>
      </c>
      <c r="F62" s="7" t="s">
        <v>36</v>
      </c>
      <c r="G62" s="37">
        <v>10.5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8" x14ac:dyDescent="0.2">
      <c r="A63" s="4" t="s">
        <v>5</v>
      </c>
      <c r="E63" s="1" t="s">
        <v>275</v>
      </c>
    </row>
    <row r="64" spans="1:18" ht="38.25" x14ac:dyDescent="0.2">
      <c r="A64" s="3" t="s">
        <v>3</v>
      </c>
      <c r="E64" s="34" t="s">
        <v>349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10</v>
      </c>
      <c r="B66" s="10" t="s">
        <v>274</v>
      </c>
      <c r="C66" s="10" t="s">
        <v>273</v>
      </c>
      <c r="D66" s="9" t="s">
        <v>0</v>
      </c>
      <c r="E66" s="8" t="s">
        <v>272</v>
      </c>
      <c r="F66" s="7" t="s">
        <v>36</v>
      </c>
      <c r="G66" s="6">
        <v>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8" x14ac:dyDescent="0.2">
      <c r="A67" s="4" t="s">
        <v>5</v>
      </c>
      <c r="E67" s="1" t="s">
        <v>272</v>
      </c>
    </row>
    <row r="68" spans="1:18" ht="25.5" x14ac:dyDescent="0.2">
      <c r="A68" s="3" t="s">
        <v>3</v>
      </c>
      <c r="E68" s="15" t="s">
        <v>271</v>
      </c>
    </row>
    <row r="69" spans="1:18" x14ac:dyDescent="0.2">
      <c r="A69" t="s">
        <v>1</v>
      </c>
      <c r="E69" s="1" t="s">
        <v>0</v>
      </c>
    </row>
    <row r="70" spans="1:18" ht="12.75" customHeight="1" x14ac:dyDescent="0.2">
      <c r="A70" s="12" t="s">
        <v>26</v>
      </c>
      <c r="B70" s="12"/>
      <c r="C70" s="14" t="s">
        <v>270</v>
      </c>
      <c r="D70" s="12"/>
      <c r="E70" s="13" t="s">
        <v>269</v>
      </c>
      <c r="F70" s="12"/>
      <c r="G70" s="12"/>
      <c r="H70" s="12"/>
      <c r="I70" s="11">
        <f>0+Q70</f>
        <v>0</v>
      </c>
      <c r="O70">
        <f>0+R70</f>
        <v>0</v>
      </c>
      <c r="Q70">
        <f>0+I71+I79+I83+I87</f>
        <v>0</v>
      </c>
      <c r="R70">
        <f>0+O71+O79+O83+O87</f>
        <v>0</v>
      </c>
    </row>
    <row r="71" spans="1:18" ht="25.5" x14ac:dyDescent="0.2">
      <c r="A71" s="9" t="s">
        <v>10</v>
      </c>
      <c r="B71" s="47" t="s">
        <v>268</v>
      </c>
      <c r="C71" s="47" t="s">
        <v>267</v>
      </c>
      <c r="D71" s="48" t="s">
        <v>0</v>
      </c>
      <c r="E71" s="49" t="s">
        <v>266</v>
      </c>
      <c r="F71" s="50" t="s">
        <v>36</v>
      </c>
      <c r="G71" s="51">
        <v>14.5</v>
      </c>
      <c r="H71" s="52">
        <v>0</v>
      </c>
      <c r="I71" s="52">
        <f>ROUND(ROUND(H71,2)*ROUND(G71,3),2)</f>
        <v>0</v>
      </c>
      <c r="O71">
        <f>(I71*15)/100</f>
        <v>0</v>
      </c>
      <c r="P71" t="s">
        <v>6</v>
      </c>
    </row>
    <row r="72" spans="1:18" x14ac:dyDescent="0.2">
      <c r="A72" s="4" t="s">
        <v>5</v>
      </c>
      <c r="B72" s="53"/>
      <c r="C72" s="53"/>
      <c r="D72" s="53"/>
      <c r="E72" s="54" t="s">
        <v>265</v>
      </c>
      <c r="F72" s="53"/>
      <c r="G72" s="53"/>
      <c r="H72" s="53"/>
      <c r="I72" s="53"/>
    </row>
    <row r="73" spans="1:18" ht="25.5" x14ac:dyDescent="0.2">
      <c r="A73" s="3" t="s">
        <v>3</v>
      </c>
      <c r="B73" s="53"/>
      <c r="C73" s="53"/>
      <c r="D73" s="53"/>
      <c r="E73" s="55" t="s">
        <v>264</v>
      </c>
      <c r="F73" s="53"/>
      <c r="G73" s="53"/>
      <c r="H73" s="53"/>
      <c r="I73" s="53"/>
    </row>
    <row r="74" spans="1:18" x14ac:dyDescent="0.2">
      <c r="A74" s="3"/>
      <c r="B74" s="53"/>
      <c r="C74" s="53"/>
      <c r="D74" s="53"/>
      <c r="E74" s="55"/>
      <c r="F74" s="53"/>
      <c r="G74" s="53"/>
      <c r="H74" s="53"/>
      <c r="I74" s="53"/>
    </row>
    <row r="75" spans="1:18" ht="25.5" x14ac:dyDescent="0.2">
      <c r="A75" s="3"/>
      <c r="B75" s="58">
        <v>75</v>
      </c>
      <c r="C75" s="58" t="s">
        <v>356</v>
      </c>
      <c r="D75" s="59" t="s">
        <v>0</v>
      </c>
      <c r="E75" s="60" t="s">
        <v>357</v>
      </c>
      <c r="F75" s="61" t="s">
        <v>36</v>
      </c>
      <c r="G75" s="62">
        <v>14.5</v>
      </c>
      <c r="H75" s="63">
        <v>0</v>
      </c>
      <c r="I75" s="63">
        <f>ROUND(ROUND(H75,2)*ROUND(G75,3),2)</f>
        <v>0</v>
      </c>
    </row>
    <row r="76" spans="1:18" ht="25.5" x14ac:dyDescent="0.2">
      <c r="A76" s="3"/>
      <c r="B76" s="64"/>
      <c r="C76" s="64"/>
      <c r="D76" s="64"/>
      <c r="E76" s="65" t="s">
        <v>357</v>
      </c>
      <c r="F76" s="64"/>
      <c r="G76" s="64"/>
      <c r="H76" s="64"/>
      <c r="I76" s="64"/>
    </row>
    <row r="77" spans="1:18" ht="25.5" x14ac:dyDescent="0.2">
      <c r="A77" s="3"/>
      <c r="B77" s="64"/>
      <c r="C77" s="64"/>
      <c r="D77" s="64"/>
      <c r="E77" s="66" t="s">
        <v>264</v>
      </c>
      <c r="F77" s="64"/>
      <c r="G77" s="64"/>
      <c r="H77" s="64"/>
      <c r="I77" s="64"/>
    </row>
    <row r="78" spans="1:18" x14ac:dyDescent="0.2">
      <c r="A78" t="s">
        <v>1</v>
      </c>
      <c r="B78" s="64"/>
      <c r="C78" s="64"/>
      <c r="D78" s="64"/>
      <c r="E78" s="66"/>
      <c r="F78" s="64"/>
      <c r="G78" s="64"/>
      <c r="H78" s="64"/>
      <c r="I78" s="64"/>
    </row>
    <row r="79" spans="1:18" x14ac:dyDescent="0.2">
      <c r="A79" s="9" t="s">
        <v>10</v>
      </c>
      <c r="B79" s="10" t="s">
        <v>263</v>
      </c>
      <c r="C79" s="56" t="s">
        <v>262</v>
      </c>
      <c r="D79" s="9" t="s">
        <v>0</v>
      </c>
      <c r="E79" s="57" t="s">
        <v>261</v>
      </c>
      <c r="F79" s="7" t="s">
        <v>36</v>
      </c>
      <c r="G79" s="6">
        <v>31</v>
      </c>
      <c r="H79" s="5">
        <v>0</v>
      </c>
      <c r="I79" s="5">
        <f>ROUND(ROUND(H79,2)*ROUND(G79,3),2)</f>
        <v>0</v>
      </c>
      <c r="O79">
        <f>(I79*15)/100</f>
        <v>0</v>
      </c>
      <c r="P79" t="s">
        <v>6</v>
      </c>
    </row>
    <row r="80" spans="1:18" x14ac:dyDescent="0.2">
      <c r="A80" s="4" t="s">
        <v>5</v>
      </c>
      <c r="E80" s="1" t="s">
        <v>261</v>
      </c>
    </row>
    <row r="81" spans="1:18" ht="25.5" x14ac:dyDescent="0.2">
      <c r="A81" s="3" t="s">
        <v>3</v>
      </c>
      <c r="E81" s="15" t="s">
        <v>260</v>
      </c>
    </row>
    <row r="82" spans="1:18" x14ac:dyDescent="0.2">
      <c r="A82" t="s">
        <v>1</v>
      </c>
      <c r="E82" s="1" t="s">
        <v>0</v>
      </c>
    </row>
    <row r="83" spans="1:18" x14ac:dyDescent="0.2">
      <c r="A83" s="9" t="s">
        <v>10</v>
      </c>
      <c r="B83" s="10" t="s">
        <v>259</v>
      </c>
      <c r="C83" s="10" t="s">
        <v>258</v>
      </c>
      <c r="D83" s="9" t="s">
        <v>0</v>
      </c>
      <c r="E83" s="8" t="s">
        <v>257</v>
      </c>
      <c r="F83" s="7" t="s">
        <v>7</v>
      </c>
      <c r="G83" s="6">
        <v>2.86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x14ac:dyDescent="0.2">
      <c r="A84" s="4" t="s">
        <v>5</v>
      </c>
      <c r="E84" s="1" t="s">
        <v>257</v>
      </c>
    </row>
    <row r="85" spans="1:18" ht="51" x14ac:dyDescent="0.2">
      <c r="A85" s="3" t="s">
        <v>3</v>
      </c>
      <c r="E85" s="15" t="s">
        <v>256</v>
      </c>
    </row>
    <row r="86" spans="1:18" x14ac:dyDescent="0.2">
      <c r="A86" t="s">
        <v>1</v>
      </c>
      <c r="E86" s="1" t="s">
        <v>0</v>
      </c>
    </row>
    <row r="87" spans="1:18" x14ac:dyDescent="0.2">
      <c r="A87" s="9" t="s">
        <v>10</v>
      </c>
      <c r="B87" s="10" t="s">
        <v>255</v>
      </c>
      <c r="C87" s="10" t="s">
        <v>254</v>
      </c>
      <c r="D87" s="9" t="s">
        <v>0</v>
      </c>
      <c r="E87" s="8" t="s">
        <v>252</v>
      </c>
      <c r="F87" s="7" t="s">
        <v>253</v>
      </c>
      <c r="G87" s="6">
        <v>5060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x14ac:dyDescent="0.2">
      <c r="A88" s="4" t="s">
        <v>5</v>
      </c>
      <c r="E88" s="1" t="s">
        <v>252</v>
      </c>
    </row>
    <row r="89" spans="1:18" ht="25.5" x14ac:dyDescent="0.2">
      <c r="A89" s="3" t="s">
        <v>3</v>
      </c>
      <c r="E89" s="15" t="s">
        <v>251</v>
      </c>
    </row>
    <row r="90" spans="1:18" x14ac:dyDescent="0.2">
      <c r="A90" t="s">
        <v>1</v>
      </c>
      <c r="E90" s="1" t="s">
        <v>0</v>
      </c>
    </row>
    <row r="91" spans="1:18" ht="12.75" customHeight="1" x14ac:dyDescent="0.2">
      <c r="A91" s="12" t="s">
        <v>26</v>
      </c>
      <c r="B91" s="12"/>
      <c r="C91" s="14" t="s">
        <v>250</v>
      </c>
      <c r="D91" s="12"/>
      <c r="E91" s="13" t="s">
        <v>249</v>
      </c>
      <c r="F91" s="12"/>
      <c r="G91" s="12"/>
      <c r="H91" s="12"/>
      <c r="I91" s="11">
        <f>0+Q91</f>
        <v>0</v>
      </c>
      <c r="O91">
        <f>0+R91</f>
        <v>0</v>
      </c>
      <c r="Q91">
        <f>0+I92+I96+I100+I104+I108+I112+I116+I120+I124</f>
        <v>0</v>
      </c>
      <c r="R91">
        <f>0+O92+O96+O100+O104+O108+O112+O116+O120+O124</f>
        <v>0</v>
      </c>
    </row>
    <row r="92" spans="1:18" x14ac:dyDescent="0.2">
      <c r="A92" s="9" t="s">
        <v>10</v>
      </c>
      <c r="B92" s="10" t="s">
        <v>248</v>
      </c>
      <c r="C92" s="10" t="s">
        <v>247</v>
      </c>
      <c r="D92" s="9" t="s">
        <v>0</v>
      </c>
      <c r="E92" s="8" t="s">
        <v>246</v>
      </c>
      <c r="F92" s="7" t="s">
        <v>36</v>
      </c>
      <c r="G92" s="6">
        <v>30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245</v>
      </c>
    </row>
    <row r="94" spans="1:18" ht="25.5" x14ac:dyDescent="0.2">
      <c r="A94" s="3" t="s">
        <v>3</v>
      </c>
      <c r="E94" s="15" t="s">
        <v>244</v>
      </c>
    </row>
    <row r="95" spans="1:18" x14ac:dyDescent="0.2">
      <c r="A95" t="s">
        <v>1</v>
      </c>
      <c r="E95" s="1" t="s">
        <v>0</v>
      </c>
    </row>
    <row r="96" spans="1:18" x14ac:dyDescent="0.2">
      <c r="A96" s="9" t="s">
        <v>10</v>
      </c>
      <c r="B96" s="10" t="s">
        <v>243</v>
      </c>
      <c r="C96" s="10" t="s">
        <v>242</v>
      </c>
      <c r="D96" s="9" t="s">
        <v>0</v>
      </c>
      <c r="E96" s="8" t="s">
        <v>241</v>
      </c>
      <c r="F96" s="7" t="s">
        <v>7</v>
      </c>
      <c r="G96" s="6">
        <v>5.67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x14ac:dyDescent="0.2">
      <c r="A97" s="4" t="s">
        <v>5</v>
      </c>
      <c r="E97" s="1" t="s">
        <v>241</v>
      </c>
    </row>
    <row r="98" spans="1:16" ht="51" x14ac:dyDescent="0.2">
      <c r="A98" s="3" t="s">
        <v>3</v>
      </c>
      <c r="E98" s="15" t="s">
        <v>240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239</v>
      </c>
      <c r="C100" s="10" t="s">
        <v>238</v>
      </c>
      <c r="D100" s="9" t="s">
        <v>0</v>
      </c>
      <c r="E100" s="8" t="s">
        <v>237</v>
      </c>
      <c r="F100" s="7" t="s">
        <v>36</v>
      </c>
      <c r="G100" s="6">
        <v>18.5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237</v>
      </c>
    </row>
    <row r="102" spans="1:16" ht="25.5" x14ac:dyDescent="0.2">
      <c r="A102" s="3" t="s">
        <v>3</v>
      </c>
      <c r="E102" s="15" t="s">
        <v>236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235</v>
      </c>
      <c r="C104" s="10" t="s">
        <v>234</v>
      </c>
      <c r="D104" s="9" t="s">
        <v>0</v>
      </c>
      <c r="E104" s="8" t="s">
        <v>233</v>
      </c>
      <c r="F104" s="7" t="s">
        <v>36</v>
      </c>
      <c r="G104" s="6">
        <v>6.25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233</v>
      </c>
    </row>
    <row r="106" spans="1:16" ht="38.25" x14ac:dyDescent="0.2">
      <c r="A106" s="3" t="s">
        <v>3</v>
      </c>
      <c r="E106" s="15" t="s">
        <v>232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231</v>
      </c>
      <c r="C108" s="10" t="s">
        <v>230</v>
      </c>
      <c r="D108" s="9" t="s">
        <v>0</v>
      </c>
      <c r="E108" s="8" t="s">
        <v>229</v>
      </c>
      <c r="F108" s="7" t="s">
        <v>36</v>
      </c>
      <c r="G108" s="6">
        <v>119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229</v>
      </c>
    </row>
    <row r="110" spans="1:16" ht="51" x14ac:dyDescent="0.2">
      <c r="A110" s="3" t="s">
        <v>3</v>
      </c>
      <c r="E110" s="15" t="s">
        <v>228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227</v>
      </c>
      <c r="C112" s="10" t="s">
        <v>226</v>
      </c>
      <c r="D112" s="9" t="s">
        <v>0</v>
      </c>
      <c r="E112" s="8" t="s">
        <v>225</v>
      </c>
      <c r="F112" s="7" t="s">
        <v>36</v>
      </c>
      <c r="G112" s="37">
        <v>2.6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225</v>
      </c>
    </row>
    <row r="114" spans="1:18" x14ac:dyDescent="0.2">
      <c r="A114" s="3" t="s">
        <v>3</v>
      </c>
      <c r="E114" s="34" t="s">
        <v>350</v>
      </c>
    </row>
    <row r="115" spans="1:18" x14ac:dyDescent="0.2">
      <c r="A115" t="s">
        <v>1</v>
      </c>
      <c r="E115" s="1" t="s">
        <v>0</v>
      </c>
    </row>
    <row r="116" spans="1:18" x14ac:dyDescent="0.2">
      <c r="A116" s="9" t="s">
        <v>10</v>
      </c>
      <c r="B116" s="10" t="s">
        <v>224</v>
      </c>
      <c r="C116" s="10" t="s">
        <v>223</v>
      </c>
      <c r="D116" s="9" t="s">
        <v>0</v>
      </c>
      <c r="E116" s="8" t="s">
        <v>222</v>
      </c>
      <c r="F116" s="7" t="s">
        <v>36</v>
      </c>
      <c r="G116" s="6">
        <v>0.75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8" x14ac:dyDescent="0.2">
      <c r="A117" s="4" t="s">
        <v>5</v>
      </c>
      <c r="E117" s="1" t="s">
        <v>222</v>
      </c>
    </row>
    <row r="118" spans="1:18" x14ac:dyDescent="0.2">
      <c r="A118" s="3" t="s">
        <v>3</v>
      </c>
      <c r="E118" s="15" t="s">
        <v>221</v>
      </c>
    </row>
    <row r="119" spans="1:18" x14ac:dyDescent="0.2">
      <c r="A119" t="s">
        <v>1</v>
      </c>
      <c r="E119" s="1" t="s">
        <v>0</v>
      </c>
    </row>
    <row r="120" spans="1:18" x14ac:dyDescent="0.2">
      <c r="A120" s="9" t="s">
        <v>10</v>
      </c>
      <c r="B120" s="10" t="s">
        <v>220</v>
      </c>
      <c r="C120" s="10" t="s">
        <v>219</v>
      </c>
      <c r="D120" s="9" t="s">
        <v>0</v>
      </c>
      <c r="E120" s="8" t="s">
        <v>218</v>
      </c>
      <c r="F120" s="7" t="s">
        <v>36</v>
      </c>
      <c r="G120" s="37">
        <v>0.223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8" x14ac:dyDescent="0.2">
      <c r="A121" s="4" t="s">
        <v>5</v>
      </c>
      <c r="E121" s="1" t="s">
        <v>218</v>
      </c>
    </row>
    <row r="122" spans="1:18" ht="38.25" x14ac:dyDescent="0.2">
      <c r="A122" s="3" t="s">
        <v>3</v>
      </c>
      <c r="E122" s="34" t="s">
        <v>351</v>
      </c>
    </row>
    <row r="123" spans="1:18" x14ac:dyDescent="0.2">
      <c r="A123" t="s">
        <v>1</v>
      </c>
      <c r="E123" s="1" t="s">
        <v>0</v>
      </c>
    </row>
    <row r="124" spans="1:18" x14ac:dyDescent="0.2">
      <c r="A124" s="9" t="s">
        <v>10</v>
      </c>
      <c r="B124" s="10" t="s">
        <v>217</v>
      </c>
      <c r="C124" s="10" t="s">
        <v>216</v>
      </c>
      <c r="D124" s="9" t="s">
        <v>0</v>
      </c>
      <c r="E124" s="8" t="s">
        <v>215</v>
      </c>
      <c r="F124" s="7" t="s">
        <v>36</v>
      </c>
      <c r="G124" s="6">
        <v>36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8" x14ac:dyDescent="0.2">
      <c r="A125" s="4" t="s">
        <v>5</v>
      </c>
      <c r="E125" s="1" t="s">
        <v>215</v>
      </c>
    </row>
    <row r="126" spans="1:18" ht="25.5" x14ac:dyDescent="0.2">
      <c r="A126" s="3" t="s">
        <v>3</v>
      </c>
      <c r="E126" s="15" t="s">
        <v>214</v>
      </c>
    </row>
    <row r="127" spans="1:18" x14ac:dyDescent="0.2">
      <c r="A127" t="s">
        <v>1</v>
      </c>
      <c r="E127" s="1" t="s">
        <v>0</v>
      </c>
    </row>
    <row r="128" spans="1:18" ht="12.75" customHeight="1" x14ac:dyDescent="0.2">
      <c r="A128" s="12" t="s">
        <v>26</v>
      </c>
      <c r="B128" s="12"/>
      <c r="C128" s="14" t="s">
        <v>213</v>
      </c>
      <c r="D128" s="12"/>
      <c r="E128" s="13" t="s">
        <v>212</v>
      </c>
      <c r="F128" s="12"/>
      <c r="G128" s="12"/>
      <c r="H128" s="12"/>
      <c r="I128" s="11">
        <f>0+Q128</f>
        <v>0</v>
      </c>
      <c r="O128">
        <f>0+R128</f>
        <v>0</v>
      </c>
      <c r="Q128">
        <f>0+I129+I133+I137+I141+I145</f>
        <v>0</v>
      </c>
      <c r="R128">
        <f>0+O129+O133+O137+O141+O145</f>
        <v>0</v>
      </c>
    </row>
    <row r="129" spans="1:16" x14ac:dyDescent="0.2">
      <c r="A129" s="9" t="s">
        <v>10</v>
      </c>
      <c r="B129" s="10" t="s">
        <v>211</v>
      </c>
      <c r="C129" s="10" t="s">
        <v>210</v>
      </c>
      <c r="D129" s="9" t="s">
        <v>0</v>
      </c>
      <c r="E129" s="8" t="s">
        <v>209</v>
      </c>
      <c r="F129" s="7" t="s">
        <v>36</v>
      </c>
      <c r="G129" s="6">
        <v>8.1999999999999993</v>
      </c>
      <c r="H129" s="5">
        <v>0</v>
      </c>
      <c r="I129" s="5">
        <f>ROUND(ROUND(H129,2)*ROUND(G129,3),2)</f>
        <v>0</v>
      </c>
      <c r="O129">
        <f>(I129*15)/100</f>
        <v>0</v>
      </c>
      <c r="P129" t="s">
        <v>6</v>
      </c>
    </row>
    <row r="130" spans="1:16" x14ac:dyDescent="0.2">
      <c r="A130" s="4" t="s">
        <v>5</v>
      </c>
      <c r="E130" s="1" t="s">
        <v>209</v>
      </c>
    </row>
    <row r="131" spans="1:16" ht="38.25" x14ac:dyDescent="0.2">
      <c r="A131" s="3" t="s">
        <v>3</v>
      </c>
      <c r="E131" s="15" t="s">
        <v>208</v>
      </c>
    </row>
    <row r="132" spans="1:16" x14ac:dyDescent="0.2">
      <c r="A132" t="s">
        <v>1</v>
      </c>
      <c r="E132" s="1" t="s">
        <v>0</v>
      </c>
    </row>
    <row r="133" spans="1:16" x14ac:dyDescent="0.2">
      <c r="A133" s="9" t="s">
        <v>10</v>
      </c>
      <c r="B133" s="10" t="s">
        <v>207</v>
      </c>
      <c r="C133" s="10" t="s">
        <v>206</v>
      </c>
      <c r="D133" s="9" t="s">
        <v>0</v>
      </c>
      <c r="E133" s="8" t="s">
        <v>205</v>
      </c>
      <c r="F133" s="7" t="s">
        <v>70</v>
      </c>
      <c r="G133" s="6">
        <v>2091</v>
      </c>
      <c r="H133" s="5">
        <v>0</v>
      </c>
      <c r="I133" s="5">
        <f>ROUND(ROUND(H133,2)*ROUND(G133,3),2)</f>
        <v>0</v>
      </c>
      <c r="O133">
        <f>(I133*15)/100</f>
        <v>0</v>
      </c>
      <c r="P133" t="s">
        <v>6</v>
      </c>
    </row>
    <row r="134" spans="1:16" x14ac:dyDescent="0.2">
      <c r="A134" s="4" t="s">
        <v>5</v>
      </c>
      <c r="E134" s="1" t="s">
        <v>205</v>
      </c>
    </row>
    <row r="135" spans="1:16" ht="51" x14ac:dyDescent="0.2">
      <c r="A135" s="3" t="s">
        <v>3</v>
      </c>
      <c r="E135" s="15" t="s">
        <v>204</v>
      </c>
    </row>
    <row r="136" spans="1:16" x14ac:dyDescent="0.2">
      <c r="A136" t="s">
        <v>1</v>
      </c>
      <c r="E136" s="1" t="s">
        <v>0</v>
      </c>
    </row>
    <row r="137" spans="1:16" x14ac:dyDescent="0.2">
      <c r="A137" s="9" t="s">
        <v>10</v>
      </c>
      <c r="B137" s="10" t="s">
        <v>203</v>
      </c>
      <c r="C137" s="10" t="s">
        <v>202</v>
      </c>
      <c r="D137" s="9" t="s">
        <v>0</v>
      </c>
      <c r="E137" s="8" t="s">
        <v>201</v>
      </c>
      <c r="F137" s="7" t="s">
        <v>70</v>
      </c>
      <c r="G137" s="6">
        <v>1870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6" x14ac:dyDescent="0.2">
      <c r="A138" s="4" t="s">
        <v>5</v>
      </c>
      <c r="E138" s="1" t="s">
        <v>201</v>
      </c>
    </row>
    <row r="139" spans="1:16" ht="63.75" x14ac:dyDescent="0.2">
      <c r="A139" s="3" t="s">
        <v>3</v>
      </c>
      <c r="E139" s="15" t="s">
        <v>200</v>
      </c>
    </row>
    <row r="140" spans="1:16" x14ac:dyDescent="0.2">
      <c r="A140" t="s">
        <v>1</v>
      </c>
      <c r="E140" s="1" t="s">
        <v>0</v>
      </c>
    </row>
    <row r="141" spans="1:16" ht="25.5" x14ac:dyDescent="0.2">
      <c r="A141" s="9" t="s">
        <v>10</v>
      </c>
      <c r="B141" s="10" t="s">
        <v>199</v>
      </c>
      <c r="C141" s="10" t="s">
        <v>198</v>
      </c>
      <c r="D141" s="9" t="s">
        <v>0</v>
      </c>
      <c r="E141" s="8" t="s">
        <v>197</v>
      </c>
      <c r="F141" s="7" t="s">
        <v>70</v>
      </c>
      <c r="G141" s="6">
        <v>11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6" ht="25.5" x14ac:dyDescent="0.2">
      <c r="A142" s="4" t="s">
        <v>5</v>
      </c>
      <c r="E142" s="1" t="s">
        <v>197</v>
      </c>
    </row>
    <row r="143" spans="1:16" ht="25.5" x14ac:dyDescent="0.2">
      <c r="A143" s="3" t="s">
        <v>3</v>
      </c>
      <c r="E143" s="15" t="s">
        <v>196</v>
      </c>
    </row>
    <row r="144" spans="1:16" x14ac:dyDescent="0.2">
      <c r="A144" t="s">
        <v>1</v>
      </c>
      <c r="E144" s="1" t="s">
        <v>0</v>
      </c>
    </row>
    <row r="145" spans="1:18" ht="25.5" x14ac:dyDescent="0.2">
      <c r="A145" s="9" t="s">
        <v>10</v>
      </c>
      <c r="B145" s="10" t="s">
        <v>195</v>
      </c>
      <c r="C145" s="10" t="s">
        <v>194</v>
      </c>
      <c r="D145" s="9" t="s">
        <v>0</v>
      </c>
      <c r="E145" s="8" t="s">
        <v>193</v>
      </c>
      <c r="F145" s="7" t="s">
        <v>70</v>
      </c>
      <c r="G145" s="6">
        <v>5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6</v>
      </c>
    </row>
    <row r="146" spans="1:18" ht="25.5" x14ac:dyDescent="0.2">
      <c r="A146" s="4" t="s">
        <v>5</v>
      </c>
      <c r="E146" s="1" t="s">
        <v>193</v>
      </c>
    </row>
    <row r="147" spans="1:18" ht="25.5" x14ac:dyDescent="0.2">
      <c r="A147" s="3" t="s">
        <v>3</v>
      </c>
      <c r="E147" s="15" t="s">
        <v>192</v>
      </c>
    </row>
    <row r="148" spans="1:18" x14ac:dyDescent="0.2">
      <c r="A148" t="s">
        <v>1</v>
      </c>
      <c r="E148" s="1" t="s">
        <v>0</v>
      </c>
    </row>
    <row r="149" spans="1:18" ht="12.75" customHeight="1" x14ac:dyDescent="0.2">
      <c r="A149" s="12" t="s">
        <v>26</v>
      </c>
      <c r="B149" s="12"/>
      <c r="C149" s="14" t="s">
        <v>191</v>
      </c>
      <c r="D149" s="12"/>
      <c r="E149" s="13" t="s">
        <v>190</v>
      </c>
      <c r="F149" s="12"/>
      <c r="G149" s="12"/>
      <c r="H149" s="12"/>
      <c r="I149" s="11">
        <f>0+Q149</f>
        <v>0</v>
      </c>
      <c r="O149">
        <f>0+R149</f>
        <v>0</v>
      </c>
      <c r="Q149">
        <f>0+I150</f>
        <v>0</v>
      </c>
      <c r="R149">
        <f>0+O150</f>
        <v>0</v>
      </c>
    </row>
    <row r="150" spans="1:18" ht="25.5" x14ac:dyDescent="0.2">
      <c r="A150" s="9" t="s">
        <v>10</v>
      </c>
      <c r="B150" s="10" t="s">
        <v>189</v>
      </c>
      <c r="C150" s="10" t="s">
        <v>188</v>
      </c>
      <c r="D150" s="9" t="s">
        <v>0</v>
      </c>
      <c r="E150" s="8" t="s">
        <v>187</v>
      </c>
      <c r="F150" s="7" t="s">
        <v>70</v>
      </c>
      <c r="G150" s="6">
        <v>1558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6</v>
      </c>
    </row>
    <row r="151" spans="1:18" ht="25.5" x14ac:dyDescent="0.2">
      <c r="A151" s="4" t="s">
        <v>5</v>
      </c>
      <c r="E151" s="1" t="s">
        <v>187</v>
      </c>
    </row>
    <row r="152" spans="1:18" ht="102" x14ac:dyDescent="0.2">
      <c r="A152" s="3" t="s">
        <v>3</v>
      </c>
      <c r="E152" s="2" t="s">
        <v>186</v>
      </c>
    </row>
    <row r="153" spans="1:18" x14ac:dyDescent="0.2">
      <c r="A153" t="s">
        <v>1</v>
      </c>
      <c r="E153" s="1" t="s">
        <v>0</v>
      </c>
    </row>
    <row r="154" spans="1:18" ht="12.75" customHeight="1" x14ac:dyDescent="0.2">
      <c r="A154" s="12" t="s">
        <v>26</v>
      </c>
      <c r="B154" s="12"/>
      <c r="C154" s="14" t="s">
        <v>185</v>
      </c>
      <c r="D154" s="12"/>
      <c r="E154" s="13" t="s">
        <v>184</v>
      </c>
      <c r="F154" s="12"/>
      <c r="G154" s="12"/>
      <c r="H154" s="12"/>
      <c r="I154" s="11">
        <f>0+Q154</f>
        <v>0</v>
      </c>
      <c r="O154">
        <f>0+R154</f>
        <v>0</v>
      </c>
      <c r="Q154">
        <f>0+I155+I159+I163</f>
        <v>0</v>
      </c>
      <c r="R154">
        <f>0+O155+O159+O163</f>
        <v>0</v>
      </c>
    </row>
    <row r="155" spans="1:18" x14ac:dyDescent="0.2">
      <c r="A155" s="9" t="s">
        <v>10</v>
      </c>
      <c r="B155" s="10" t="s">
        <v>183</v>
      </c>
      <c r="C155" s="10" t="s">
        <v>182</v>
      </c>
      <c r="D155" s="9" t="s">
        <v>0</v>
      </c>
      <c r="E155" s="8" t="s">
        <v>181</v>
      </c>
      <c r="F155" s="7" t="s">
        <v>29</v>
      </c>
      <c r="G155" s="37">
        <v>12.65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181</v>
      </c>
    </row>
    <row r="157" spans="1:18" x14ac:dyDescent="0.2">
      <c r="A157" s="3" t="s">
        <v>3</v>
      </c>
      <c r="E157" s="34" t="s">
        <v>355</v>
      </c>
    </row>
    <row r="158" spans="1:18" x14ac:dyDescent="0.2">
      <c r="A158" t="s">
        <v>1</v>
      </c>
      <c r="E158" s="1" t="s">
        <v>0</v>
      </c>
    </row>
    <row r="159" spans="1:18" x14ac:dyDescent="0.2">
      <c r="A159" s="9" t="s">
        <v>10</v>
      </c>
      <c r="B159" s="10" t="s">
        <v>180</v>
      </c>
      <c r="C159" s="10" t="s">
        <v>179</v>
      </c>
      <c r="D159" s="9" t="s">
        <v>0</v>
      </c>
      <c r="E159" s="8" t="s">
        <v>178</v>
      </c>
      <c r="F159" s="7" t="s">
        <v>29</v>
      </c>
      <c r="G159" s="6">
        <v>13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178</v>
      </c>
    </row>
    <row r="161" spans="1:18" ht="25.5" x14ac:dyDescent="0.2">
      <c r="A161" s="3" t="s">
        <v>3</v>
      </c>
      <c r="E161" s="15" t="s">
        <v>177</v>
      </c>
    </row>
    <row r="162" spans="1:18" x14ac:dyDescent="0.2">
      <c r="A162" t="s">
        <v>1</v>
      </c>
      <c r="E162" s="1" t="s">
        <v>0</v>
      </c>
    </row>
    <row r="163" spans="1:18" x14ac:dyDescent="0.2">
      <c r="A163" s="9" t="s">
        <v>10</v>
      </c>
      <c r="B163" s="10" t="s">
        <v>176</v>
      </c>
      <c r="C163" s="10" t="s">
        <v>175</v>
      </c>
      <c r="D163" s="9" t="s">
        <v>0</v>
      </c>
      <c r="E163" s="8" t="s">
        <v>174</v>
      </c>
      <c r="F163" s="7" t="s">
        <v>81</v>
      </c>
      <c r="G163" s="6">
        <v>3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x14ac:dyDescent="0.2">
      <c r="A164" s="4" t="s">
        <v>5</v>
      </c>
      <c r="E164" s="1" t="s">
        <v>174</v>
      </c>
    </row>
    <row r="165" spans="1:18" x14ac:dyDescent="0.2">
      <c r="A165" s="3" t="s">
        <v>3</v>
      </c>
      <c r="E165" s="15" t="s">
        <v>173</v>
      </c>
    </row>
    <row r="166" spans="1:18" x14ac:dyDescent="0.2">
      <c r="A166" t="s">
        <v>1</v>
      </c>
      <c r="E166" s="1" t="s">
        <v>0</v>
      </c>
    </row>
    <row r="167" spans="1:18" ht="12.75" customHeight="1" x14ac:dyDescent="0.2">
      <c r="A167" s="12" t="s">
        <v>26</v>
      </c>
      <c r="B167" s="12"/>
      <c r="C167" s="14" t="s">
        <v>172</v>
      </c>
      <c r="D167" s="12"/>
      <c r="E167" s="13" t="s">
        <v>171</v>
      </c>
      <c r="F167" s="12"/>
      <c r="G167" s="12"/>
      <c r="H167" s="12"/>
      <c r="I167" s="11">
        <f>0+Q167</f>
        <v>0</v>
      </c>
      <c r="O167">
        <f>0+R167</f>
        <v>0</v>
      </c>
      <c r="Q167">
        <f>0+I168+I172+I176+I180+I184+I188+I192+I196+I200+I204+I208+I212+I216+I220+I224+I228+I232+I236+I240+I244+I248+I252</f>
        <v>0</v>
      </c>
      <c r="R167">
        <f>0+O168+O172+O176+O180+O184+O188+O192+O196+O200+O204+O208+O212+O216+O220+O224+O228+O232+O236+O240+O244+O248+O252</f>
        <v>0</v>
      </c>
    </row>
    <row r="168" spans="1:18" ht="38.25" x14ac:dyDescent="0.2">
      <c r="A168" s="9" t="s">
        <v>10</v>
      </c>
      <c r="B168" s="10" t="s">
        <v>170</v>
      </c>
      <c r="C168" s="10" t="s">
        <v>169</v>
      </c>
      <c r="D168" s="9" t="s">
        <v>0</v>
      </c>
      <c r="E168" s="8" t="s">
        <v>168</v>
      </c>
      <c r="F168" s="7" t="s">
        <v>81</v>
      </c>
      <c r="G168" s="6">
        <v>2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x14ac:dyDescent="0.2">
      <c r="A169" s="4" t="s">
        <v>5</v>
      </c>
      <c r="E169" s="1" t="s">
        <v>0</v>
      </c>
    </row>
    <row r="170" spans="1:18" x14ac:dyDescent="0.2">
      <c r="A170" s="3" t="s">
        <v>3</v>
      </c>
      <c r="E170" s="15" t="s">
        <v>0</v>
      </c>
    </row>
    <row r="171" spans="1:18" x14ac:dyDescent="0.2">
      <c r="A171" t="s">
        <v>1</v>
      </c>
      <c r="E171" s="1" t="s">
        <v>0</v>
      </c>
    </row>
    <row r="172" spans="1:18" x14ac:dyDescent="0.2">
      <c r="A172" s="9" t="s">
        <v>10</v>
      </c>
      <c r="B172" s="10" t="s">
        <v>167</v>
      </c>
      <c r="C172" s="10" t="s">
        <v>166</v>
      </c>
      <c r="D172" s="9" t="s">
        <v>0</v>
      </c>
      <c r="E172" s="8" t="s">
        <v>165</v>
      </c>
      <c r="F172" s="7" t="s">
        <v>70</v>
      </c>
      <c r="G172" s="6">
        <v>17.28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x14ac:dyDescent="0.2">
      <c r="A173" s="4" t="s">
        <v>5</v>
      </c>
      <c r="E173" s="1" t="s">
        <v>165</v>
      </c>
    </row>
    <row r="174" spans="1:18" ht="38.25" x14ac:dyDescent="0.2">
      <c r="A174" s="3" t="s">
        <v>3</v>
      </c>
      <c r="E174" s="15" t="s">
        <v>164</v>
      </c>
    </row>
    <row r="175" spans="1:18" x14ac:dyDescent="0.2">
      <c r="A175" t="s">
        <v>1</v>
      </c>
      <c r="E175" s="1" t="s">
        <v>0</v>
      </c>
    </row>
    <row r="176" spans="1:18" ht="25.5" x14ac:dyDescent="0.2">
      <c r="A176" s="9" t="s">
        <v>10</v>
      </c>
      <c r="B176" s="10" t="s">
        <v>163</v>
      </c>
      <c r="C176" s="10" t="s">
        <v>162</v>
      </c>
      <c r="D176" s="9" t="s">
        <v>0</v>
      </c>
      <c r="E176" s="8" t="s">
        <v>161</v>
      </c>
      <c r="F176" s="7" t="s">
        <v>81</v>
      </c>
      <c r="G176" s="6">
        <v>1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6" ht="25.5" x14ac:dyDescent="0.2">
      <c r="A177" s="4" t="s">
        <v>5</v>
      </c>
      <c r="E177" s="1" t="s">
        <v>160</v>
      </c>
    </row>
    <row r="178" spans="1:16" ht="25.5" x14ac:dyDescent="0.2">
      <c r="A178" s="3" t="s">
        <v>3</v>
      </c>
      <c r="E178" s="15" t="s">
        <v>159</v>
      </c>
    </row>
    <row r="179" spans="1:16" x14ac:dyDescent="0.2">
      <c r="A179" t="s">
        <v>1</v>
      </c>
      <c r="E179" s="1" t="s">
        <v>0</v>
      </c>
    </row>
    <row r="180" spans="1:16" ht="25.5" x14ac:dyDescent="0.2">
      <c r="A180" s="9" t="s">
        <v>10</v>
      </c>
      <c r="B180" s="10" t="s">
        <v>158</v>
      </c>
      <c r="C180" s="10" t="s">
        <v>157</v>
      </c>
      <c r="D180" s="9" t="s">
        <v>0</v>
      </c>
      <c r="E180" s="8" t="s">
        <v>156</v>
      </c>
      <c r="F180" s="7" t="s">
        <v>81</v>
      </c>
      <c r="G180" s="6">
        <v>1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6" ht="25.5" x14ac:dyDescent="0.2">
      <c r="A181" s="4" t="s">
        <v>5</v>
      </c>
      <c r="E181" s="1" t="s">
        <v>156</v>
      </c>
    </row>
    <row r="182" spans="1:16" ht="25.5" x14ac:dyDescent="0.2">
      <c r="A182" s="3" t="s">
        <v>3</v>
      </c>
      <c r="E182" s="15" t="s">
        <v>155</v>
      </c>
    </row>
    <row r="183" spans="1:16" x14ac:dyDescent="0.2">
      <c r="A183" t="s">
        <v>1</v>
      </c>
      <c r="E183" s="1" t="s">
        <v>0</v>
      </c>
    </row>
    <row r="184" spans="1:16" ht="25.5" x14ac:dyDescent="0.2">
      <c r="A184" s="9" t="s">
        <v>10</v>
      </c>
      <c r="B184" s="10" t="s">
        <v>154</v>
      </c>
      <c r="C184" s="10" t="s">
        <v>153</v>
      </c>
      <c r="D184" s="9" t="s">
        <v>0</v>
      </c>
      <c r="E184" s="8" t="s">
        <v>152</v>
      </c>
      <c r="F184" s="7" t="s">
        <v>81</v>
      </c>
      <c r="G184" s="37">
        <v>9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6" ht="25.5" x14ac:dyDescent="0.2">
      <c r="A185" s="4" t="s">
        <v>5</v>
      </c>
      <c r="E185" s="1" t="s">
        <v>151</v>
      </c>
    </row>
    <row r="186" spans="1:16" ht="25.5" x14ac:dyDescent="0.2">
      <c r="A186" s="3" t="s">
        <v>3</v>
      </c>
      <c r="E186" s="34" t="s">
        <v>348</v>
      </c>
    </row>
    <row r="187" spans="1:16" x14ac:dyDescent="0.2">
      <c r="A187" t="s">
        <v>1</v>
      </c>
      <c r="E187" s="1" t="s">
        <v>0</v>
      </c>
    </row>
    <row r="188" spans="1:16" x14ac:dyDescent="0.2">
      <c r="A188" s="9" t="s">
        <v>10</v>
      </c>
      <c r="B188" s="10" t="s">
        <v>150</v>
      </c>
      <c r="C188" s="10" t="s">
        <v>149</v>
      </c>
      <c r="D188" s="9" t="s">
        <v>0</v>
      </c>
      <c r="E188" s="8" t="s">
        <v>148</v>
      </c>
      <c r="F188" s="7" t="s">
        <v>81</v>
      </c>
      <c r="G188" s="6">
        <v>13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6" x14ac:dyDescent="0.2">
      <c r="A189" s="4" t="s">
        <v>5</v>
      </c>
      <c r="E189" s="1" t="s">
        <v>148</v>
      </c>
    </row>
    <row r="190" spans="1:16" ht="51" x14ac:dyDescent="0.2">
      <c r="A190" s="3" t="s">
        <v>3</v>
      </c>
      <c r="E190" s="15" t="s">
        <v>147</v>
      </c>
    </row>
    <row r="191" spans="1:16" x14ac:dyDescent="0.2">
      <c r="A191" t="s">
        <v>1</v>
      </c>
      <c r="E191" s="1" t="s">
        <v>0</v>
      </c>
    </row>
    <row r="192" spans="1:16" x14ac:dyDescent="0.2">
      <c r="A192" s="9" t="s">
        <v>10</v>
      </c>
      <c r="B192" s="10" t="s">
        <v>146</v>
      </c>
      <c r="C192" s="10" t="s">
        <v>145</v>
      </c>
      <c r="D192" s="9" t="s">
        <v>0</v>
      </c>
      <c r="E192" s="8" t="s">
        <v>144</v>
      </c>
      <c r="F192" s="7" t="s">
        <v>70</v>
      </c>
      <c r="G192" s="6">
        <v>0.45800000000000002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x14ac:dyDescent="0.2">
      <c r="A193" s="4" t="s">
        <v>5</v>
      </c>
      <c r="E193" s="1" t="s">
        <v>144</v>
      </c>
    </row>
    <row r="194" spans="1:16" ht="89.25" x14ac:dyDescent="0.2">
      <c r="A194" s="3" t="s">
        <v>3</v>
      </c>
      <c r="E194" s="15" t="s">
        <v>143</v>
      </c>
    </row>
    <row r="195" spans="1:16" x14ac:dyDescent="0.2">
      <c r="A195" t="s">
        <v>1</v>
      </c>
      <c r="E195" s="1" t="s">
        <v>0</v>
      </c>
    </row>
    <row r="196" spans="1:16" ht="25.5" x14ac:dyDescent="0.2">
      <c r="A196" s="9" t="s">
        <v>10</v>
      </c>
      <c r="B196" s="10" t="s">
        <v>142</v>
      </c>
      <c r="C196" s="10" t="s">
        <v>141</v>
      </c>
      <c r="D196" s="9" t="s">
        <v>0</v>
      </c>
      <c r="E196" s="8" t="s">
        <v>140</v>
      </c>
      <c r="F196" s="7" t="s">
        <v>70</v>
      </c>
      <c r="G196" s="6">
        <v>4.9119999999999999</v>
      </c>
      <c r="H196" s="5">
        <v>0</v>
      </c>
      <c r="I196" s="5">
        <f>ROUND(ROUND(H196,2)*ROUND(G196,3),2)</f>
        <v>0</v>
      </c>
      <c r="O196">
        <f>(I196*15)/100</f>
        <v>0</v>
      </c>
      <c r="P196" t="s">
        <v>6</v>
      </c>
    </row>
    <row r="197" spans="1:16" ht="25.5" x14ac:dyDescent="0.2">
      <c r="A197" s="4" t="s">
        <v>5</v>
      </c>
      <c r="E197" s="1" t="s">
        <v>139</v>
      </c>
    </row>
    <row r="198" spans="1:16" ht="127.5" x14ac:dyDescent="0.2">
      <c r="A198" s="3" t="s">
        <v>3</v>
      </c>
      <c r="E198" s="15" t="s">
        <v>138</v>
      </c>
    </row>
    <row r="199" spans="1:16" x14ac:dyDescent="0.2">
      <c r="A199" t="s">
        <v>1</v>
      </c>
      <c r="E199" s="1" t="s">
        <v>0</v>
      </c>
    </row>
    <row r="200" spans="1:16" ht="25.5" x14ac:dyDescent="0.2">
      <c r="A200" s="9" t="s">
        <v>10</v>
      </c>
      <c r="B200" s="10" t="s">
        <v>137</v>
      </c>
      <c r="C200" s="10" t="s">
        <v>136</v>
      </c>
      <c r="D200" s="9" t="s">
        <v>0</v>
      </c>
      <c r="E200" s="8" t="s">
        <v>135</v>
      </c>
      <c r="F200" s="7" t="s">
        <v>70</v>
      </c>
      <c r="G200" s="6">
        <v>5.5E-2</v>
      </c>
      <c r="H200" s="5">
        <v>0</v>
      </c>
      <c r="I200" s="5">
        <f>ROUND(ROUND(H200,2)*ROUND(G200,3),2)</f>
        <v>0</v>
      </c>
      <c r="O200">
        <f>(I200*15)/100</f>
        <v>0</v>
      </c>
      <c r="P200" t="s">
        <v>6</v>
      </c>
    </row>
    <row r="201" spans="1:16" ht="25.5" x14ac:dyDescent="0.2">
      <c r="A201" s="4" t="s">
        <v>5</v>
      </c>
      <c r="E201" s="1" t="s">
        <v>135</v>
      </c>
    </row>
    <row r="202" spans="1:16" ht="38.25" x14ac:dyDescent="0.2">
      <c r="A202" s="3" t="s">
        <v>3</v>
      </c>
      <c r="E202" s="15" t="s">
        <v>134</v>
      </c>
    </row>
    <row r="203" spans="1:16" x14ac:dyDescent="0.2">
      <c r="A203" t="s">
        <v>1</v>
      </c>
      <c r="E203" s="1" t="s">
        <v>0</v>
      </c>
    </row>
    <row r="204" spans="1:16" ht="25.5" x14ac:dyDescent="0.2">
      <c r="A204" s="9" t="s">
        <v>10</v>
      </c>
      <c r="B204" s="10" t="s">
        <v>133</v>
      </c>
      <c r="C204" s="10" t="s">
        <v>132</v>
      </c>
      <c r="D204" s="9" t="s">
        <v>0</v>
      </c>
      <c r="E204" s="8" t="s">
        <v>131</v>
      </c>
      <c r="F204" s="7" t="s">
        <v>81</v>
      </c>
      <c r="G204" s="6">
        <v>8</v>
      </c>
      <c r="H204" s="5">
        <v>0</v>
      </c>
      <c r="I204" s="5">
        <f>ROUND(ROUND(H204,2)*ROUND(G204,3),2)</f>
        <v>0</v>
      </c>
      <c r="O204">
        <f>(I204*15)/100</f>
        <v>0</v>
      </c>
      <c r="P204" t="s">
        <v>6</v>
      </c>
    </row>
    <row r="205" spans="1:16" ht="25.5" x14ac:dyDescent="0.2">
      <c r="A205" s="4" t="s">
        <v>5</v>
      </c>
      <c r="E205" s="1" t="s">
        <v>131</v>
      </c>
    </row>
    <row r="206" spans="1:16" ht="38.25" x14ac:dyDescent="0.2">
      <c r="A206" s="3" t="s">
        <v>3</v>
      </c>
      <c r="E206" s="15" t="s">
        <v>130</v>
      </c>
    </row>
    <row r="207" spans="1:16" x14ac:dyDescent="0.2">
      <c r="A207" t="s">
        <v>1</v>
      </c>
      <c r="E207" s="1" t="s">
        <v>0</v>
      </c>
    </row>
    <row r="208" spans="1:16" ht="38.25" x14ac:dyDescent="0.2">
      <c r="A208" s="9" t="s">
        <v>10</v>
      </c>
      <c r="B208" s="10" t="s">
        <v>129</v>
      </c>
      <c r="C208" s="10" t="s">
        <v>128</v>
      </c>
      <c r="D208" s="9" t="s">
        <v>0</v>
      </c>
      <c r="E208" s="8" t="s">
        <v>123</v>
      </c>
      <c r="F208" s="7" t="s">
        <v>81</v>
      </c>
      <c r="G208" s="6">
        <v>4</v>
      </c>
      <c r="H208" s="5">
        <v>0</v>
      </c>
      <c r="I208" s="5">
        <f>ROUND(ROUND(H208,2)*ROUND(G208,3),2)</f>
        <v>0</v>
      </c>
      <c r="O208">
        <f>(I208*15)/100</f>
        <v>0</v>
      </c>
      <c r="P208" t="s">
        <v>6</v>
      </c>
    </row>
    <row r="209" spans="1:16" ht="38.25" x14ac:dyDescent="0.2">
      <c r="A209" s="4" t="s">
        <v>5</v>
      </c>
      <c r="E209" s="1" t="s">
        <v>123</v>
      </c>
    </row>
    <row r="210" spans="1:16" ht="25.5" x14ac:dyDescent="0.2">
      <c r="A210" s="3" t="s">
        <v>3</v>
      </c>
      <c r="E210" s="15" t="s">
        <v>127</v>
      </c>
    </row>
    <row r="211" spans="1:16" x14ac:dyDescent="0.2">
      <c r="A211" t="s">
        <v>1</v>
      </c>
      <c r="E211" s="1" t="s">
        <v>0</v>
      </c>
    </row>
    <row r="212" spans="1:16" ht="25.5" x14ac:dyDescent="0.2">
      <c r="A212" s="9" t="s">
        <v>10</v>
      </c>
      <c r="B212" s="38" t="s">
        <v>126</v>
      </c>
      <c r="C212" s="38" t="s">
        <v>125</v>
      </c>
      <c r="D212" s="39" t="s">
        <v>0</v>
      </c>
      <c r="E212" s="40" t="s">
        <v>124</v>
      </c>
      <c r="F212" s="41" t="s">
        <v>81</v>
      </c>
      <c r="G212" s="42">
        <v>8</v>
      </c>
      <c r="H212" s="43">
        <v>0</v>
      </c>
      <c r="I212" s="43">
        <f>ROUND(ROUND(H212,2)*ROUND(G212,3),2)</f>
        <v>0</v>
      </c>
      <c r="O212">
        <f>(I212*15)/100</f>
        <v>0</v>
      </c>
      <c r="P212" t="s">
        <v>6</v>
      </c>
    </row>
    <row r="213" spans="1:16" ht="38.25" x14ac:dyDescent="0.2">
      <c r="A213" s="4" t="s">
        <v>5</v>
      </c>
      <c r="B213" s="44"/>
      <c r="C213" s="44"/>
      <c r="D213" s="44"/>
      <c r="E213" s="45" t="s">
        <v>123</v>
      </c>
      <c r="F213" s="44"/>
      <c r="G213" s="44"/>
      <c r="H213" s="44"/>
      <c r="I213" s="44"/>
    </row>
    <row r="214" spans="1:16" ht="25.5" x14ac:dyDescent="0.2">
      <c r="A214" s="3" t="s">
        <v>3</v>
      </c>
      <c r="B214" s="44"/>
      <c r="C214" s="44"/>
      <c r="D214" s="44"/>
      <c r="E214" s="46" t="s">
        <v>122</v>
      </c>
      <c r="F214" s="44"/>
      <c r="G214" s="44"/>
      <c r="H214" s="44"/>
      <c r="I214" s="44"/>
    </row>
    <row r="215" spans="1:16" x14ac:dyDescent="0.2">
      <c r="A215" t="s">
        <v>1</v>
      </c>
      <c r="E215" s="1" t="s">
        <v>0</v>
      </c>
    </row>
    <row r="216" spans="1:16" x14ac:dyDescent="0.2">
      <c r="A216" s="9" t="s">
        <v>10</v>
      </c>
      <c r="B216" s="10" t="s">
        <v>121</v>
      </c>
      <c r="C216" s="10" t="s">
        <v>120</v>
      </c>
      <c r="D216" s="9" t="s">
        <v>0</v>
      </c>
      <c r="E216" s="8" t="s">
        <v>118</v>
      </c>
      <c r="F216" s="7" t="s">
        <v>119</v>
      </c>
      <c r="G216" s="6">
        <v>3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6</v>
      </c>
    </row>
    <row r="217" spans="1:16" x14ac:dyDescent="0.2">
      <c r="A217" s="4" t="s">
        <v>5</v>
      </c>
      <c r="E217" s="1" t="s">
        <v>118</v>
      </c>
    </row>
    <row r="218" spans="1:16" ht="25.5" x14ac:dyDescent="0.2">
      <c r="A218" s="3" t="s">
        <v>3</v>
      </c>
      <c r="E218" s="15" t="s">
        <v>117</v>
      </c>
    </row>
    <row r="219" spans="1:16" x14ac:dyDescent="0.2">
      <c r="A219" t="s">
        <v>1</v>
      </c>
      <c r="E219" s="1" t="s">
        <v>0</v>
      </c>
    </row>
    <row r="220" spans="1:16" ht="25.5" x14ac:dyDescent="0.2">
      <c r="A220" s="9" t="s">
        <v>10</v>
      </c>
      <c r="B220" s="10" t="s">
        <v>116</v>
      </c>
      <c r="C220" s="10" t="s">
        <v>115</v>
      </c>
      <c r="D220" s="9" t="s">
        <v>0</v>
      </c>
      <c r="E220" s="8" t="s">
        <v>114</v>
      </c>
      <c r="F220" s="7" t="s">
        <v>81</v>
      </c>
      <c r="G220" s="37">
        <v>23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6</v>
      </c>
    </row>
    <row r="221" spans="1:16" ht="25.5" x14ac:dyDescent="0.2">
      <c r="A221" s="4" t="s">
        <v>5</v>
      </c>
      <c r="E221" s="1" t="s">
        <v>114</v>
      </c>
    </row>
    <row r="222" spans="1:16" ht="51" x14ac:dyDescent="0.2">
      <c r="A222" s="3" t="s">
        <v>3</v>
      </c>
      <c r="E222" s="34" t="s">
        <v>347</v>
      </c>
    </row>
    <row r="223" spans="1:16" x14ac:dyDescent="0.2">
      <c r="A223" t="s">
        <v>1</v>
      </c>
      <c r="E223" s="1" t="s">
        <v>0</v>
      </c>
    </row>
    <row r="224" spans="1:16" x14ac:dyDescent="0.2">
      <c r="A224" s="9" t="s">
        <v>10</v>
      </c>
      <c r="B224" s="10" t="s">
        <v>113</v>
      </c>
      <c r="C224" s="10" t="s">
        <v>112</v>
      </c>
      <c r="D224" s="9" t="s">
        <v>0</v>
      </c>
      <c r="E224" s="8" t="s">
        <v>111</v>
      </c>
      <c r="F224" s="7" t="s">
        <v>81</v>
      </c>
      <c r="G224" s="6">
        <v>13</v>
      </c>
      <c r="H224" s="5">
        <v>0</v>
      </c>
      <c r="I224" s="5">
        <f>ROUND(ROUND(H224,2)*ROUND(G224,3),2)</f>
        <v>0</v>
      </c>
      <c r="O224">
        <f>(I224*15)/100</f>
        <v>0</v>
      </c>
      <c r="P224" t="s">
        <v>6</v>
      </c>
    </row>
    <row r="225" spans="1:16" x14ac:dyDescent="0.2">
      <c r="A225" s="4" t="s">
        <v>5</v>
      </c>
      <c r="E225" s="1" t="s">
        <v>111</v>
      </c>
    </row>
    <row r="226" spans="1:16" ht="38.25" x14ac:dyDescent="0.2">
      <c r="A226" s="3" t="s">
        <v>3</v>
      </c>
      <c r="E226" s="15" t="s">
        <v>110</v>
      </c>
    </row>
    <row r="227" spans="1:16" x14ac:dyDescent="0.2">
      <c r="A227" t="s">
        <v>1</v>
      </c>
      <c r="E227" s="1" t="s">
        <v>0</v>
      </c>
    </row>
    <row r="228" spans="1:16" ht="25.5" x14ac:dyDescent="0.2">
      <c r="A228" s="9" t="s">
        <v>10</v>
      </c>
      <c r="B228" s="10" t="s">
        <v>109</v>
      </c>
      <c r="C228" s="10" t="s">
        <v>108</v>
      </c>
      <c r="D228" s="9" t="s">
        <v>0</v>
      </c>
      <c r="E228" s="8" t="s">
        <v>107</v>
      </c>
      <c r="F228" s="7" t="s">
        <v>29</v>
      </c>
      <c r="G228" s="6">
        <v>551</v>
      </c>
      <c r="H228" s="5">
        <v>0</v>
      </c>
      <c r="I228" s="5">
        <f>ROUND(ROUND(H228,2)*ROUND(G228,3),2)</f>
        <v>0</v>
      </c>
      <c r="O228">
        <f>(I228*15)/100</f>
        <v>0</v>
      </c>
      <c r="P228" t="s">
        <v>6</v>
      </c>
    </row>
    <row r="229" spans="1:16" ht="25.5" x14ac:dyDescent="0.2">
      <c r="A229" s="4" t="s">
        <v>5</v>
      </c>
      <c r="E229" s="1" t="s">
        <v>107</v>
      </c>
    </row>
    <row r="230" spans="1:16" ht="25.5" x14ac:dyDescent="0.2">
      <c r="A230" s="3" t="s">
        <v>3</v>
      </c>
      <c r="E230" s="15" t="s">
        <v>106</v>
      </c>
    </row>
    <row r="231" spans="1:16" x14ac:dyDescent="0.2">
      <c r="A231" t="s">
        <v>1</v>
      </c>
      <c r="E231" s="1" t="s">
        <v>0</v>
      </c>
    </row>
    <row r="232" spans="1:16" ht="25.5" x14ac:dyDescent="0.2">
      <c r="A232" s="9" t="s">
        <v>10</v>
      </c>
      <c r="B232" s="10" t="s">
        <v>105</v>
      </c>
      <c r="C232" s="10" t="s">
        <v>104</v>
      </c>
      <c r="D232" s="9" t="s">
        <v>0</v>
      </c>
      <c r="E232" s="8" t="s">
        <v>103</v>
      </c>
      <c r="F232" s="7" t="s">
        <v>29</v>
      </c>
      <c r="G232" s="6">
        <v>580</v>
      </c>
      <c r="H232" s="5">
        <v>0</v>
      </c>
      <c r="I232" s="5">
        <f>ROUND(ROUND(H232,2)*ROUND(G232,3),2)</f>
        <v>0</v>
      </c>
      <c r="O232">
        <f>(I232*15)/100</f>
        <v>0</v>
      </c>
      <c r="P232" t="s">
        <v>6</v>
      </c>
    </row>
    <row r="233" spans="1:16" ht="25.5" x14ac:dyDescent="0.2">
      <c r="A233" s="4" t="s">
        <v>5</v>
      </c>
      <c r="E233" s="1" t="s">
        <v>103</v>
      </c>
    </row>
    <row r="234" spans="1:16" ht="25.5" x14ac:dyDescent="0.2">
      <c r="A234" s="3" t="s">
        <v>3</v>
      </c>
      <c r="E234" s="15" t="s">
        <v>102</v>
      </c>
    </row>
    <row r="235" spans="1:16" x14ac:dyDescent="0.2">
      <c r="A235" t="s">
        <v>1</v>
      </c>
      <c r="E235" s="1" t="s">
        <v>0</v>
      </c>
    </row>
    <row r="236" spans="1:16" x14ac:dyDescent="0.2">
      <c r="A236" s="9" t="s">
        <v>10</v>
      </c>
      <c r="B236" s="10" t="s">
        <v>101</v>
      </c>
      <c r="C236" s="10" t="s">
        <v>100</v>
      </c>
      <c r="D236" s="9" t="s">
        <v>0</v>
      </c>
      <c r="E236" s="8" t="s">
        <v>99</v>
      </c>
      <c r="F236" s="7" t="s">
        <v>70</v>
      </c>
      <c r="G236" s="6">
        <v>16</v>
      </c>
      <c r="H236" s="5">
        <v>0</v>
      </c>
      <c r="I236" s="5">
        <f>ROUND(ROUND(H236,2)*ROUND(G236,3),2)</f>
        <v>0</v>
      </c>
      <c r="O236">
        <f>(I236*15)/100</f>
        <v>0</v>
      </c>
      <c r="P236" t="s">
        <v>6</v>
      </c>
    </row>
    <row r="237" spans="1:16" x14ac:dyDescent="0.2">
      <c r="A237" s="4" t="s">
        <v>5</v>
      </c>
      <c r="E237" s="1" t="s">
        <v>99</v>
      </c>
    </row>
    <row r="238" spans="1:16" ht="25.5" x14ac:dyDescent="0.2">
      <c r="A238" s="3" t="s">
        <v>3</v>
      </c>
      <c r="E238" s="15" t="s">
        <v>98</v>
      </c>
    </row>
    <row r="239" spans="1:16" x14ac:dyDescent="0.2">
      <c r="A239" t="s">
        <v>1</v>
      </c>
      <c r="E239" s="1" t="s">
        <v>0</v>
      </c>
    </row>
    <row r="240" spans="1:16" ht="25.5" x14ac:dyDescent="0.2">
      <c r="A240" s="9" t="s">
        <v>10</v>
      </c>
      <c r="B240" s="10" t="s">
        <v>97</v>
      </c>
      <c r="C240" s="10" t="s">
        <v>96</v>
      </c>
      <c r="D240" s="9" t="s">
        <v>0</v>
      </c>
      <c r="E240" s="8" t="s">
        <v>95</v>
      </c>
      <c r="F240" s="7" t="s">
        <v>29</v>
      </c>
      <c r="G240" s="6">
        <v>198</v>
      </c>
      <c r="H240" s="5">
        <v>0</v>
      </c>
      <c r="I240" s="5">
        <f>ROUND(ROUND(H240,2)*ROUND(G240,3),2)</f>
        <v>0</v>
      </c>
      <c r="O240">
        <f>(I240*15)/100</f>
        <v>0</v>
      </c>
      <c r="P240" t="s">
        <v>6</v>
      </c>
    </row>
    <row r="241" spans="1:18" ht="25.5" x14ac:dyDescent="0.2">
      <c r="A241" s="4" t="s">
        <v>5</v>
      </c>
      <c r="E241" s="1" t="s">
        <v>95</v>
      </c>
    </row>
    <row r="242" spans="1:18" ht="25.5" x14ac:dyDescent="0.2">
      <c r="A242" s="3" t="s">
        <v>3</v>
      </c>
      <c r="E242" s="15" t="s">
        <v>94</v>
      </c>
    </row>
    <row r="243" spans="1:18" x14ac:dyDescent="0.2">
      <c r="A243" t="s">
        <v>1</v>
      </c>
      <c r="E243" s="1" t="s">
        <v>0</v>
      </c>
    </row>
    <row r="244" spans="1:18" ht="25.5" x14ac:dyDescent="0.2">
      <c r="A244" s="9" t="s">
        <v>10</v>
      </c>
      <c r="B244" s="10" t="s">
        <v>93</v>
      </c>
      <c r="C244" s="10" t="s">
        <v>92</v>
      </c>
      <c r="D244" s="9" t="s">
        <v>0</v>
      </c>
      <c r="E244" s="8" t="s">
        <v>91</v>
      </c>
      <c r="F244" s="7" t="s">
        <v>29</v>
      </c>
      <c r="G244" s="6">
        <v>52</v>
      </c>
      <c r="H244" s="5">
        <v>0</v>
      </c>
      <c r="I244" s="5">
        <f>ROUND(ROUND(H244,2)*ROUND(G244,3),2)</f>
        <v>0</v>
      </c>
      <c r="O244">
        <f>(I244*15)/100</f>
        <v>0</v>
      </c>
      <c r="P244" t="s">
        <v>6</v>
      </c>
    </row>
    <row r="245" spans="1:18" ht="25.5" x14ac:dyDescent="0.2">
      <c r="A245" s="4" t="s">
        <v>5</v>
      </c>
      <c r="E245" s="1" t="s">
        <v>91</v>
      </c>
    </row>
    <row r="246" spans="1:18" x14ac:dyDescent="0.2">
      <c r="A246" s="3" t="s">
        <v>3</v>
      </c>
      <c r="E246" s="15" t="s">
        <v>90</v>
      </c>
    </row>
    <row r="247" spans="1:18" x14ac:dyDescent="0.2">
      <c r="A247" t="s">
        <v>1</v>
      </c>
      <c r="E247" s="1" t="s">
        <v>0</v>
      </c>
    </row>
    <row r="248" spans="1:18" ht="25.5" x14ac:dyDescent="0.2">
      <c r="A248" s="9" t="s">
        <v>10</v>
      </c>
      <c r="B248" s="10" t="s">
        <v>89</v>
      </c>
      <c r="C248" s="10" t="s">
        <v>88</v>
      </c>
      <c r="D248" s="9" t="s">
        <v>0</v>
      </c>
      <c r="E248" s="8" t="s">
        <v>87</v>
      </c>
      <c r="F248" s="7" t="s">
        <v>81</v>
      </c>
      <c r="G248" s="6">
        <v>4</v>
      </c>
      <c r="H248" s="5">
        <v>0</v>
      </c>
      <c r="I248" s="5">
        <f>ROUND(ROUND(H248,2)*ROUND(G248,3),2)</f>
        <v>0</v>
      </c>
      <c r="O248">
        <f>(I248*15)/100</f>
        <v>0</v>
      </c>
      <c r="P248" t="s">
        <v>6</v>
      </c>
    </row>
    <row r="249" spans="1:18" x14ac:dyDescent="0.2">
      <c r="A249" s="4" t="s">
        <v>5</v>
      </c>
      <c r="E249" s="1" t="s">
        <v>86</v>
      </c>
    </row>
    <row r="250" spans="1:18" ht="25.5" x14ac:dyDescent="0.2">
      <c r="A250" s="3" t="s">
        <v>3</v>
      </c>
      <c r="E250" s="15" t="s">
        <v>85</v>
      </c>
    </row>
    <row r="251" spans="1:18" x14ac:dyDescent="0.2">
      <c r="A251" t="s">
        <v>1</v>
      </c>
      <c r="E251" s="1" t="s">
        <v>0</v>
      </c>
    </row>
    <row r="252" spans="1:18" ht="25.5" x14ac:dyDescent="0.2">
      <c r="A252" s="9" t="s">
        <v>10</v>
      </c>
      <c r="B252" s="10" t="s">
        <v>84</v>
      </c>
      <c r="C252" s="10" t="s">
        <v>83</v>
      </c>
      <c r="D252" s="9" t="s">
        <v>0</v>
      </c>
      <c r="E252" s="8" t="s">
        <v>82</v>
      </c>
      <c r="F252" s="7" t="s">
        <v>81</v>
      </c>
      <c r="G252" s="6">
        <v>2</v>
      </c>
      <c r="H252" s="5">
        <v>0</v>
      </c>
      <c r="I252" s="5">
        <f>ROUND(ROUND(H252,2)*ROUND(G252,3),2)</f>
        <v>0</v>
      </c>
      <c r="O252">
        <f>(I252*15)/100</f>
        <v>0</v>
      </c>
      <c r="P252" t="s">
        <v>6</v>
      </c>
    </row>
    <row r="253" spans="1:18" x14ac:dyDescent="0.2">
      <c r="A253" s="4" t="s">
        <v>5</v>
      </c>
      <c r="E253" s="1" t="s">
        <v>80</v>
      </c>
    </row>
    <row r="254" spans="1:18" ht="25.5" x14ac:dyDescent="0.2">
      <c r="A254" s="3" t="s">
        <v>3</v>
      </c>
      <c r="E254" s="15" t="s">
        <v>79</v>
      </c>
    </row>
    <row r="255" spans="1:18" x14ac:dyDescent="0.2">
      <c r="A255" t="s">
        <v>1</v>
      </c>
      <c r="E255" s="1" t="s">
        <v>0</v>
      </c>
    </row>
    <row r="256" spans="1:18" ht="12.75" customHeight="1" x14ac:dyDescent="0.2">
      <c r="A256" s="12" t="s">
        <v>26</v>
      </c>
      <c r="B256" s="12"/>
      <c r="C256" s="14" t="s">
        <v>78</v>
      </c>
      <c r="D256" s="12"/>
      <c r="E256" s="13" t="s">
        <v>77</v>
      </c>
      <c r="F256" s="12"/>
      <c r="G256" s="12"/>
      <c r="H256" s="12"/>
      <c r="I256" s="11">
        <f>0+Q256</f>
        <v>0</v>
      </c>
      <c r="O256">
        <f>0+R256</f>
        <v>0</v>
      </c>
      <c r="Q256">
        <f>0+I257+I261+I265+I269</f>
        <v>0</v>
      </c>
      <c r="R256">
        <f>0+O257+O261+O265+O269</f>
        <v>0</v>
      </c>
    </row>
    <row r="257" spans="1:16" x14ac:dyDescent="0.2">
      <c r="A257" s="9" t="s">
        <v>10</v>
      </c>
      <c r="B257" s="10" t="s">
        <v>76</v>
      </c>
      <c r="C257" s="10" t="s">
        <v>75</v>
      </c>
      <c r="D257" s="9" t="s">
        <v>0</v>
      </c>
      <c r="E257" s="8" t="s">
        <v>74</v>
      </c>
      <c r="F257" s="7" t="s">
        <v>29</v>
      </c>
      <c r="G257" s="6">
        <v>300</v>
      </c>
      <c r="H257" s="5">
        <v>0</v>
      </c>
      <c r="I257" s="5">
        <f>ROUND(ROUND(H257,2)*ROUND(G257,3),2)</f>
        <v>0</v>
      </c>
      <c r="O257">
        <f>(I257*15)/100</f>
        <v>0</v>
      </c>
      <c r="P257" t="s">
        <v>6</v>
      </c>
    </row>
    <row r="258" spans="1:16" x14ac:dyDescent="0.2">
      <c r="A258" s="4" t="s">
        <v>5</v>
      </c>
      <c r="E258" s="1" t="s">
        <v>74</v>
      </c>
    </row>
    <row r="259" spans="1:16" ht="63.75" x14ac:dyDescent="0.2">
      <c r="A259" s="3" t="s">
        <v>3</v>
      </c>
      <c r="E259" s="15" t="s">
        <v>73</v>
      </c>
    </row>
    <row r="260" spans="1:16" x14ac:dyDescent="0.2">
      <c r="A260" t="s">
        <v>1</v>
      </c>
      <c r="E260" s="1" t="s">
        <v>0</v>
      </c>
    </row>
    <row r="261" spans="1:16" x14ac:dyDescent="0.2">
      <c r="A261" s="9" t="s">
        <v>10</v>
      </c>
      <c r="B261" s="28" t="s">
        <v>72</v>
      </c>
      <c r="C261" s="28" t="s">
        <v>71</v>
      </c>
      <c r="D261" s="29" t="s">
        <v>0</v>
      </c>
      <c r="E261" s="30" t="s">
        <v>69</v>
      </c>
      <c r="F261" s="31" t="s">
        <v>70</v>
      </c>
      <c r="G261" s="33">
        <v>77.099999999999994</v>
      </c>
      <c r="H261" s="32">
        <v>0</v>
      </c>
      <c r="I261" s="32">
        <f>ROUND(ROUND(H261,2)*ROUND(G261,3),2)</f>
        <v>0</v>
      </c>
      <c r="O261">
        <f>(I261*15)/100</f>
        <v>0</v>
      </c>
      <c r="P261" t="s">
        <v>6</v>
      </c>
    </row>
    <row r="262" spans="1:16" x14ac:dyDescent="0.2">
      <c r="A262" s="4" t="s">
        <v>5</v>
      </c>
      <c r="E262" s="1" t="s">
        <v>69</v>
      </c>
    </row>
    <row r="263" spans="1:16" ht="38.25" x14ac:dyDescent="0.2">
      <c r="A263" s="3" t="s">
        <v>3</v>
      </c>
      <c r="E263" s="34" t="s">
        <v>346</v>
      </c>
    </row>
    <row r="264" spans="1:16" x14ac:dyDescent="0.2">
      <c r="A264" t="s">
        <v>1</v>
      </c>
      <c r="E264" s="1" t="s">
        <v>0</v>
      </c>
    </row>
    <row r="265" spans="1:16" x14ac:dyDescent="0.2">
      <c r="A265" s="9" t="s">
        <v>10</v>
      </c>
      <c r="B265" s="28" t="s">
        <v>68</v>
      </c>
      <c r="C265" s="28" t="s">
        <v>67</v>
      </c>
      <c r="D265" s="29" t="s">
        <v>0</v>
      </c>
      <c r="E265" s="30" t="s">
        <v>66</v>
      </c>
      <c r="F265" s="31" t="s">
        <v>29</v>
      </c>
      <c r="G265" s="33">
        <v>240</v>
      </c>
      <c r="H265" s="32">
        <v>0</v>
      </c>
      <c r="I265" s="32">
        <f>ROUND(ROUND(H265,2)*ROUND(G265,3),2)</f>
        <v>0</v>
      </c>
      <c r="O265">
        <f>(I265*15)/100</f>
        <v>0</v>
      </c>
      <c r="P265" t="s">
        <v>6</v>
      </c>
    </row>
    <row r="266" spans="1:16" x14ac:dyDescent="0.2">
      <c r="A266" s="4" t="s">
        <v>5</v>
      </c>
      <c r="E266" s="1" t="s">
        <v>66</v>
      </c>
    </row>
    <row r="267" spans="1:16" ht="38.25" x14ac:dyDescent="0.2">
      <c r="A267" s="3" t="s">
        <v>3</v>
      </c>
      <c r="E267" s="34" t="s">
        <v>345</v>
      </c>
    </row>
    <row r="268" spans="1:16" x14ac:dyDescent="0.2">
      <c r="A268" t="s">
        <v>1</v>
      </c>
      <c r="E268" s="1" t="s">
        <v>0</v>
      </c>
    </row>
    <row r="269" spans="1:16" x14ac:dyDescent="0.2">
      <c r="A269" s="9" t="s">
        <v>10</v>
      </c>
      <c r="B269" s="10" t="s">
        <v>65</v>
      </c>
      <c r="C269" s="10" t="s">
        <v>64</v>
      </c>
      <c r="D269" s="9" t="s">
        <v>0</v>
      </c>
      <c r="E269" s="8" t="s">
        <v>63</v>
      </c>
      <c r="F269" s="7" t="s">
        <v>29</v>
      </c>
      <c r="G269" s="6">
        <v>565</v>
      </c>
      <c r="H269" s="5">
        <v>0</v>
      </c>
      <c r="I269" s="5">
        <f>ROUND(ROUND(H269,2)*ROUND(G269,3),2)</f>
        <v>0</v>
      </c>
      <c r="O269">
        <f>(I269*15)/100</f>
        <v>0</v>
      </c>
      <c r="P269" t="s">
        <v>6</v>
      </c>
    </row>
    <row r="270" spans="1:16" x14ac:dyDescent="0.2">
      <c r="A270" s="4" t="s">
        <v>5</v>
      </c>
      <c r="E270" s="1" t="s">
        <v>63</v>
      </c>
    </row>
    <row r="271" spans="1:16" ht="25.5" x14ac:dyDescent="0.2">
      <c r="A271" s="3" t="s">
        <v>3</v>
      </c>
      <c r="E271" s="15" t="s">
        <v>62</v>
      </c>
    </row>
    <row r="272" spans="1:16" x14ac:dyDescent="0.2">
      <c r="A272" t="s">
        <v>1</v>
      </c>
      <c r="E272" s="1" t="s">
        <v>0</v>
      </c>
    </row>
    <row r="273" spans="1:18" ht="12.75" customHeight="1" x14ac:dyDescent="0.2">
      <c r="A273" s="12" t="s">
        <v>26</v>
      </c>
      <c r="B273" s="12"/>
      <c r="C273" s="14" t="s">
        <v>61</v>
      </c>
      <c r="D273" s="12"/>
      <c r="E273" s="13" t="s">
        <v>60</v>
      </c>
      <c r="F273" s="12"/>
      <c r="G273" s="12"/>
      <c r="H273" s="12"/>
      <c r="I273" s="11">
        <f>0+Q273</f>
        <v>0</v>
      </c>
      <c r="O273">
        <f>0+R273</f>
        <v>0</v>
      </c>
      <c r="Q273">
        <f>0+I274+I278+I282+I286+I290+I294</f>
        <v>0</v>
      </c>
      <c r="R273">
        <f>0+O274+O278+O282+O286+O290+O294</f>
        <v>0</v>
      </c>
    </row>
    <row r="274" spans="1:18" x14ac:dyDescent="0.2">
      <c r="A274" s="9" t="s">
        <v>10</v>
      </c>
      <c r="B274" s="10" t="s">
        <v>59</v>
      </c>
      <c r="C274" s="10" t="s">
        <v>58</v>
      </c>
      <c r="D274" s="9" t="s">
        <v>0</v>
      </c>
      <c r="E274" s="8" t="s">
        <v>57</v>
      </c>
      <c r="F274" s="7" t="s">
        <v>36</v>
      </c>
      <c r="G274" s="6">
        <v>18.75</v>
      </c>
      <c r="H274" s="5">
        <v>0</v>
      </c>
      <c r="I274" s="5">
        <f>ROUND(ROUND(H274,2)*ROUND(G274,3),2)</f>
        <v>0</v>
      </c>
      <c r="O274">
        <f>(I274*15)/100</f>
        <v>0</v>
      </c>
      <c r="P274" t="s">
        <v>6</v>
      </c>
    </row>
    <row r="275" spans="1:18" x14ac:dyDescent="0.2">
      <c r="A275" s="4" t="s">
        <v>5</v>
      </c>
      <c r="E275" s="1" t="s">
        <v>57</v>
      </c>
    </row>
    <row r="276" spans="1:18" ht="38.25" x14ac:dyDescent="0.2">
      <c r="A276" s="3" t="s">
        <v>3</v>
      </c>
      <c r="E276" s="2" t="s">
        <v>56</v>
      </c>
    </row>
    <row r="277" spans="1:18" x14ac:dyDescent="0.2">
      <c r="A277" t="s">
        <v>1</v>
      </c>
      <c r="E277" s="1" t="s">
        <v>0</v>
      </c>
    </row>
    <row r="278" spans="1:18" x14ac:dyDescent="0.2">
      <c r="A278" s="9" t="s">
        <v>10</v>
      </c>
      <c r="B278" s="10" t="s">
        <v>55</v>
      </c>
      <c r="C278" s="10" t="s">
        <v>54</v>
      </c>
      <c r="D278" s="9" t="s">
        <v>0</v>
      </c>
      <c r="E278" s="8" t="s">
        <v>53</v>
      </c>
      <c r="F278" s="7" t="s">
        <v>41</v>
      </c>
      <c r="G278" s="6">
        <v>900</v>
      </c>
      <c r="H278" s="5">
        <v>0</v>
      </c>
      <c r="I278" s="5">
        <f>ROUND(ROUND(H278,2)*ROUND(G278,3),2)</f>
        <v>0</v>
      </c>
      <c r="O278">
        <f>(I278*15)/100</f>
        <v>0</v>
      </c>
      <c r="P278" t="s">
        <v>6</v>
      </c>
    </row>
    <row r="279" spans="1:18" x14ac:dyDescent="0.2">
      <c r="A279" s="4" t="s">
        <v>5</v>
      </c>
      <c r="E279" s="1" t="s">
        <v>53</v>
      </c>
    </row>
    <row r="280" spans="1:18" x14ac:dyDescent="0.2">
      <c r="A280" s="3" t="s">
        <v>3</v>
      </c>
      <c r="E280" s="15" t="s">
        <v>52</v>
      </c>
    </row>
    <row r="281" spans="1:18" x14ac:dyDescent="0.2">
      <c r="A281" t="s">
        <v>1</v>
      </c>
      <c r="E281" s="1" t="s">
        <v>0</v>
      </c>
    </row>
    <row r="282" spans="1:18" ht="25.5" x14ac:dyDescent="0.2">
      <c r="A282" s="9" t="s">
        <v>10</v>
      </c>
      <c r="B282" s="10" t="s">
        <v>51</v>
      </c>
      <c r="C282" s="10" t="s">
        <v>50</v>
      </c>
      <c r="D282" s="9" t="s">
        <v>0</v>
      </c>
      <c r="E282" s="8" t="s">
        <v>49</v>
      </c>
      <c r="F282" s="7" t="s">
        <v>41</v>
      </c>
      <c r="G282" s="6">
        <v>659.71199999999999</v>
      </c>
      <c r="H282" s="5">
        <v>0</v>
      </c>
      <c r="I282" s="5">
        <f>ROUND(ROUND(H282,2)*ROUND(G282,3),2)</f>
        <v>0</v>
      </c>
      <c r="O282">
        <f>(I282*15)/100</f>
        <v>0</v>
      </c>
      <c r="P282" t="s">
        <v>6</v>
      </c>
    </row>
    <row r="283" spans="1:18" ht="25.5" x14ac:dyDescent="0.2">
      <c r="A283" s="4" t="s">
        <v>5</v>
      </c>
      <c r="E283" s="1" t="s">
        <v>49</v>
      </c>
    </row>
    <row r="284" spans="1:18" ht="51" x14ac:dyDescent="0.2">
      <c r="A284" s="3" t="s">
        <v>3</v>
      </c>
      <c r="E284" s="15" t="s">
        <v>48</v>
      </c>
    </row>
    <row r="285" spans="1:18" x14ac:dyDescent="0.2">
      <c r="A285" t="s">
        <v>1</v>
      </c>
      <c r="E285" s="1" t="s">
        <v>0</v>
      </c>
    </row>
    <row r="286" spans="1:18" x14ac:dyDescent="0.2">
      <c r="A286" s="9" t="s">
        <v>10</v>
      </c>
      <c r="B286" s="10" t="s">
        <v>47</v>
      </c>
      <c r="C286" s="10" t="s">
        <v>46</v>
      </c>
      <c r="D286" s="9" t="s">
        <v>0</v>
      </c>
      <c r="E286" s="8" t="s">
        <v>45</v>
      </c>
      <c r="F286" s="7" t="s">
        <v>29</v>
      </c>
      <c r="G286" s="6">
        <v>690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8" x14ac:dyDescent="0.2">
      <c r="A287" s="4" t="s">
        <v>5</v>
      </c>
      <c r="E287" s="1" t="s">
        <v>45</v>
      </c>
    </row>
    <row r="288" spans="1:18" ht="38.25" x14ac:dyDescent="0.2">
      <c r="A288" s="3" t="s">
        <v>3</v>
      </c>
      <c r="E288" s="2" t="s">
        <v>44</v>
      </c>
    </row>
    <row r="289" spans="1:18" x14ac:dyDescent="0.2">
      <c r="A289" t="s">
        <v>1</v>
      </c>
      <c r="E289" s="1" t="s">
        <v>0</v>
      </c>
    </row>
    <row r="290" spans="1:18" ht="25.5" x14ac:dyDescent="0.2">
      <c r="A290" s="9" t="s">
        <v>10</v>
      </c>
      <c r="B290" s="10" t="s">
        <v>43</v>
      </c>
      <c r="C290" s="10" t="s">
        <v>42</v>
      </c>
      <c r="D290" s="9" t="s">
        <v>0</v>
      </c>
      <c r="E290" s="8" t="s">
        <v>40</v>
      </c>
      <c r="F290" s="7" t="s">
        <v>41</v>
      </c>
      <c r="G290" s="6">
        <v>2570.25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8" ht="25.5" x14ac:dyDescent="0.2">
      <c r="A291" s="4" t="s">
        <v>5</v>
      </c>
      <c r="E291" s="1" t="s">
        <v>40</v>
      </c>
    </row>
    <row r="292" spans="1:18" ht="38.25" x14ac:dyDescent="0.2">
      <c r="A292" s="3" t="s">
        <v>3</v>
      </c>
      <c r="E292" s="2" t="s">
        <v>39</v>
      </c>
    </row>
    <row r="293" spans="1:18" x14ac:dyDescent="0.2">
      <c r="A293" t="s">
        <v>1</v>
      </c>
      <c r="E293" s="1" t="s">
        <v>0</v>
      </c>
    </row>
    <row r="294" spans="1:18" x14ac:dyDescent="0.2">
      <c r="A294" s="9" t="s">
        <v>10</v>
      </c>
      <c r="B294" s="10" t="s">
        <v>38</v>
      </c>
      <c r="C294" s="10" t="s">
        <v>37</v>
      </c>
      <c r="D294" s="9" t="s">
        <v>0</v>
      </c>
      <c r="E294" s="8" t="s">
        <v>35</v>
      </c>
      <c r="F294" s="7" t="s">
        <v>36</v>
      </c>
      <c r="G294" s="6">
        <v>32.799999999999997</v>
      </c>
      <c r="H294" s="5">
        <v>0</v>
      </c>
      <c r="I294" s="5">
        <f>ROUND(ROUND(H294,2)*ROUND(G294,3),2)</f>
        <v>0</v>
      </c>
      <c r="O294">
        <f>(I294*15)/100</f>
        <v>0</v>
      </c>
      <c r="P294" t="s">
        <v>6</v>
      </c>
    </row>
    <row r="295" spans="1:18" x14ac:dyDescent="0.2">
      <c r="A295" s="4" t="s">
        <v>5</v>
      </c>
      <c r="E295" s="1" t="s">
        <v>35</v>
      </c>
    </row>
    <row r="296" spans="1:18" ht="63.75" x14ac:dyDescent="0.2">
      <c r="A296" s="3" t="s">
        <v>3</v>
      </c>
      <c r="E296" s="2" t="s">
        <v>34</v>
      </c>
    </row>
    <row r="297" spans="1:18" x14ac:dyDescent="0.2">
      <c r="A297" t="s">
        <v>1</v>
      </c>
      <c r="E297" s="1" t="s">
        <v>0</v>
      </c>
    </row>
    <row r="298" spans="1:18" ht="12.75" customHeight="1" x14ac:dyDescent="0.2">
      <c r="A298" s="12" t="s">
        <v>26</v>
      </c>
      <c r="B298" s="12"/>
      <c r="C298" s="14" t="s">
        <v>33</v>
      </c>
      <c r="D298" s="12"/>
      <c r="E298" s="13" t="s">
        <v>32</v>
      </c>
      <c r="F298" s="12"/>
      <c r="G298" s="12"/>
      <c r="H298" s="12"/>
      <c r="I298" s="11">
        <f>0+Q298</f>
        <v>0</v>
      </c>
      <c r="O298">
        <f>0+R298</f>
        <v>0</v>
      </c>
      <c r="Q298">
        <f>0+I299</f>
        <v>0</v>
      </c>
      <c r="R298">
        <f>0+O299</f>
        <v>0</v>
      </c>
    </row>
    <row r="299" spans="1:18" x14ac:dyDescent="0.2">
      <c r="A299" s="9" t="s">
        <v>10</v>
      </c>
      <c r="B299" s="10" t="s">
        <v>31</v>
      </c>
      <c r="C299" s="10" t="s">
        <v>30</v>
      </c>
      <c r="D299" s="9" t="s">
        <v>0</v>
      </c>
      <c r="E299" s="8" t="s">
        <v>28</v>
      </c>
      <c r="F299" s="7" t="s">
        <v>29</v>
      </c>
      <c r="G299" s="6">
        <v>63</v>
      </c>
      <c r="H299" s="5">
        <v>0</v>
      </c>
      <c r="I299" s="5">
        <f>ROUND(ROUND(H299,2)*ROUND(G299,3),2)</f>
        <v>0</v>
      </c>
      <c r="O299">
        <f>(I299*15)/100</f>
        <v>0</v>
      </c>
      <c r="P299" t="s">
        <v>6</v>
      </c>
    </row>
    <row r="300" spans="1:18" x14ac:dyDescent="0.2">
      <c r="A300" s="4" t="s">
        <v>5</v>
      </c>
      <c r="E300" s="1" t="s">
        <v>28</v>
      </c>
    </row>
    <row r="301" spans="1:18" ht="51" x14ac:dyDescent="0.2">
      <c r="A301" s="3" t="s">
        <v>3</v>
      </c>
      <c r="E301" s="15" t="s">
        <v>27</v>
      </c>
    </row>
    <row r="302" spans="1:18" x14ac:dyDescent="0.2">
      <c r="A302" t="s">
        <v>1</v>
      </c>
      <c r="E302" s="1" t="s">
        <v>0</v>
      </c>
    </row>
    <row r="303" spans="1:18" ht="12.75" customHeight="1" x14ac:dyDescent="0.2">
      <c r="A303" s="12" t="s">
        <v>26</v>
      </c>
      <c r="B303" s="12"/>
      <c r="C303" s="14" t="s">
        <v>25</v>
      </c>
      <c r="D303" s="12"/>
      <c r="E303" s="13" t="s">
        <v>24</v>
      </c>
      <c r="F303" s="12"/>
      <c r="G303" s="12"/>
      <c r="H303" s="12"/>
      <c r="I303" s="11">
        <f>0+Q303</f>
        <v>0</v>
      </c>
      <c r="O303">
        <f>0+R303</f>
        <v>0</v>
      </c>
      <c r="Q303">
        <f>0+I304+I308+I312+I316</f>
        <v>0</v>
      </c>
      <c r="R303">
        <f>0+O304+O308+O312+O316</f>
        <v>0</v>
      </c>
    </row>
    <row r="304" spans="1:18" ht="25.5" x14ac:dyDescent="0.2">
      <c r="A304" s="9" t="s">
        <v>10</v>
      </c>
      <c r="B304" s="10" t="s">
        <v>23</v>
      </c>
      <c r="C304" s="10" t="s">
        <v>22</v>
      </c>
      <c r="D304" s="9" t="s">
        <v>0</v>
      </c>
      <c r="E304" s="8" t="s">
        <v>21</v>
      </c>
      <c r="F304" s="7" t="s">
        <v>7</v>
      </c>
      <c r="G304" s="6">
        <v>1276</v>
      </c>
      <c r="H304" s="5">
        <v>0</v>
      </c>
      <c r="I304" s="5">
        <f>ROUND(ROUND(H304,2)*ROUND(G304,3),2)</f>
        <v>0</v>
      </c>
      <c r="O304">
        <f>(I304*15)/100</f>
        <v>0</v>
      </c>
      <c r="P304" t="s">
        <v>6</v>
      </c>
    </row>
    <row r="305" spans="1:16" ht="25.5" x14ac:dyDescent="0.2">
      <c r="A305" s="4" t="s">
        <v>5</v>
      </c>
      <c r="E305" s="1" t="s">
        <v>21</v>
      </c>
    </row>
    <row r="306" spans="1:16" ht="38.25" x14ac:dyDescent="0.2">
      <c r="A306" s="3" t="s">
        <v>3</v>
      </c>
      <c r="E306" s="2" t="s">
        <v>20</v>
      </c>
    </row>
    <row r="307" spans="1:16" x14ac:dyDescent="0.2">
      <c r="A307" t="s">
        <v>1</v>
      </c>
      <c r="E307" s="1" t="s">
        <v>0</v>
      </c>
    </row>
    <row r="308" spans="1:16" ht="25.5" x14ac:dyDescent="0.2">
      <c r="A308" s="9" t="s">
        <v>10</v>
      </c>
      <c r="B308" s="10" t="s">
        <v>19</v>
      </c>
      <c r="C308" s="10" t="s">
        <v>18</v>
      </c>
      <c r="D308" s="9" t="s">
        <v>0</v>
      </c>
      <c r="E308" s="8" t="s">
        <v>17</v>
      </c>
      <c r="F308" s="7" t="s">
        <v>7</v>
      </c>
      <c r="G308" s="6">
        <v>168.8</v>
      </c>
      <c r="H308" s="5">
        <v>0</v>
      </c>
      <c r="I308" s="5">
        <f>ROUND(ROUND(H308,2)*ROUND(G308,3),2)</f>
        <v>0</v>
      </c>
      <c r="O308">
        <f>(I308*15)/100</f>
        <v>0</v>
      </c>
      <c r="P308" t="s">
        <v>6</v>
      </c>
    </row>
    <row r="309" spans="1:16" ht="25.5" x14ac:dyDescent="0.2">
      <c r="A309" s="4" t="s">
        <v>5</v>
      </c>
      <c r="E309" s="1" t="s">
        <v>17</v>
      </c>
    </row>
    <row r="310" spans="1:16" ht="76.5" x14ac:dyDescent="0.2">
      <c r="A310" s="3" t="s">
        <v>3</v>
      </c>
      <c r="E310" s="2" t="s">
        <v>16</v>
      </c>
    </row>
    <row r="311" spans="1:16" x14ac:dyDescent="0.2">
      <c r="A311" t="s">
        <v>1</v>
      </c>
      <c r="E311" s="1" t="s">
        <v>0</v>
      </c>
    </row>
    <row r="312" spans="1:16" ht="25.5" x14ac:dyDescent="0.2">
      <c r="A312" s="9" t="s">
        <v>10</v>
      </c>
      <c r="B312" s="10" t="s">
        <v>15</v>
      </c>
      <c r="C312" s="10" t="s">
        <v>14</v>
      </c>
      <c r="D312" s="9" t="s">
        <v>0</v>
      </c>
      <c r="E312" s="8" t="s">
        <v>13</v>
      </c>
      <c r="F312" s="7" t="s">
        <v>7</v>
      </c>
      <c r="G312" s="6">
        <v>0.55000000000000004</v>
      </c>
      <c r="H312" s="5">
        <v>0</v>
      </c>
      <c r="I312" s="5">
        <f>ROUND(ROUND(H312,2)*ROUND(G312,3),2)</f>
        <v>0</v>
      </c>
      <c r="O312">
        <f>(I312*15)/100</f>
        <v>0</v>
      </c>
      <c r="P312" t="s">
        <v>6</v>
      </c>
    </row>
    <row r="313" spans="1:16" ht="25.5" x14ac:dyDescent="0.2">
      <c r="A313" s="4" t="s">
        <v>5</v>
      </c>
      <c r="E313" s="1" t="s">
        <v>12</v>
      </c>
    </row>
    <row r="314" spans="1:16" ht="38.25" x14ac:dyDescent="0.2">
      <c r="A314" s="3" t="s">
        <v>3</v>
      </c>
      <c r="E314" s="2" t="s">
        <v>11</v>
      </c>
    </row>
    <row r="315" spans="1:16" x14ac:dyDescent="0.2">
      <c r="A315" t="s">
        <v>1</v>
      </c>
      <c r="E315" s="1" t="s">
        <v>0</v>
      </c>
    </row>
    <row r="316" spans="1:16" ht="25.5" x14ac:dyDescent="0.2">
      <c r="A316" s="9" t="s">
        <v>10</v>
      </c>
      <c r="B316" s="10" t="s">
        <v>9</v>
      </c>
      <c r="C316" s="10" t="s">
        <v>8</v>
      </c>
      <c r="D316" s="9" t="s">
        <v>0</v>
      </c>
      <c r="E316" s="8" t="s">
        <v>4</v>
      </c>
      <c r="F316" s="7" t="s">
        <v>7</v>
      </c>
      <c r="G316" s="6">
        <v>2.8</v>
      </c>
      <c r="H316" s="5">
        <v>0</v>
      </c>
      <c r="I316" s="5">
        <f>ROUND(ROUND(H316,2)*ROUND(G316,3),2)</f>
        <v>0</v>
      </c>
      <c r="O316">
        <f>(I316*15)/100</f>
        <v>0</v>
      </c>
      <c r="P316" t="s">
        <v>6</v>
      </c>
    </row>
    <row r="317" spans="1:16" ht="25.5" x14ac:dyDescent="0.2">
      <c r="A317" s="4" t="s">
        <v>5</v>
      </c>
      <c r="E317" s="1" t="s">
        <v>4</v>
      </c>
    </row>
    <row r="318" spans="1:16" ht="38.25" x14ac:dyDescent="0.2">
      <c r="A318" s="3" t="s">
        <v>3</v>
      </c>
      <c r="E318" s="2" t="s">
        <v>2</v>
      </c>
    </row>
    <row r="319" spans="1:16" x14ac:dyDescent="0.2">
      <c r="A319" t="s">
        <v>1</v>
      </c>
      <c r="E31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2019-09-25T12:45:35Z</dcterms:created>
  <dcterms:modified xsi:type="dcterms:W3CDTF">2019-11-14T06:44:15Z</dcterms:modified>
</cp:coreProperties>
</file>