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18060_Br-Za-aktualizace\11_Soutěž 1etapa\Dotazy\11_Vysvětlení č.11\Přílohy\"/>
    </mc:Choice>
  </mc:AlternateContent>
  <bookViews>
    <workbookView xWindow="14910" yWindow="0" windowWidth="28800" windowHeight="11445"/>
  </bookViews>
  <sheets>
    <sheet name="PS 02-14-04.3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49" i="1" l="1"/>
  <c r="R9" i="1" l="1"/>
  <c r="O9" i="1" s="1"/>
  <c r="I10" i="1"/>
  <c r="O10" i="1"/>
  <c r="I14" i="1"/>
  <c r="O14" i="1"/>
  <c r="I18" i="1"/>
  <c r="O18" i="1"/>
  <c r="I22" i="1"/>
  <c r="Q9" i="1" s="1"/>
  <c r="I9" i="1" s="1"/>
  <c r="O22" i="1"/>
  <c r="I27" i="1"/>
  <c r="Q26" i="1" s="1"/>
  <c r="I26" i="1" s="1"/>
  <c r="O27" i="1"/>
  <c r="R26" i="1" s="1"/>
  <c r="O26" i="1" s="1"/>
  <c r="I31" i="1"/>
  <c r="O31" i="1"/>
  <c r="I36" i="1"/>
  <c r="Q35" i="1" s="1"/>
  <c r="I35" i="1" s="1"/>
  <c r="O36" i="1"/>
  <c r="R35" i="1" s="1"/>
  <c r="O35" i="1" s="1"/>
  <c r="I41" i="1"/>
  <c r="O41" i="1"/>
  <c r="I45" i="1"/>
  <c r="O45" i="1"/>
  <c r="I49" i="1"/>
  <c r="O49" i="1"/>
  <c r="I53" i="1"/>
  <c r="O53" i="1"/>
  <c r="I57" i="1"/>
  <c r="O57" i="1"/>
  <c r="I61" i="1"/>
  <c r="O61" i="1"/>
  <c r="I65" i="1"/>
  <c r="O65" i="1"/>
  <c r="I69" i="1"/>
  <c r="O69" i="1"/>
  <c r="I73" i="1"/>
  <c r="O73" i="1"/>
  <c r="I77" i="1"/>
  <c r="O77" i="1"/>
  <c r="I81" i="1"/>
  <c r="O81" i="1"/>
  <c r="I85" i="1"/>
  <c r="O85" i="1"/>
  <c r="I89" i="1"/>
  <c r="O89" i="1"/>
  <c r="I93" i="1"/>
  <c r="O93" i="1" s="1"/>
  <c r="I97" i="1"/>
  <c r="O97" i="1"/>
  <c r="I101" i="1"/>
  <c r="O101" i="1"/>
  <c r="I105" i="1"/>
  <c r="O105" i="1" s="1"/>
  <c r="I109" i="1"/>
  <c r="O109" i="1"/>
  <c r="I113" i="1"/>
  <c r="O113" i="1"/>
  <c r="I117" i="1"/>
  <c r="O117" i="1"/>
  <c r="I121" i="1"/>
  <c r="O121" i="1"/>
  <c r="I125" i="1"/>
  <c r="O125" i="1" s="1"/>
  <c r="I129" i="1"/>
  <c r="O129" i="1" s="1"/>
  <c r="I133" i="1"/>
  <c r="O133" i="1"/>
  <c r="I137" i="1"/>
  <c r="O137" i="1"/>
  <c r="I141" i="1"/>
  <c r="O141" i="1"/>
  <c r="I145" i="1"/>
  <c r="O145" i="1"/>
  <c r="Q40" i="1" l="1"/>
  <c r="I40" i="1" s="1"/>
  <c r="I4" i="1" s="1"/>
  <c r="R40" i="1"/>
  <c r="O40" i="1" s="1"/>
  <c r="O3" i="1" s="1"/>
</calcChain>
</file>

<file path=xl/sharedStrings.xml><?xml version="1.0" encoding="utf-8"?>
<sst xmlns="http://schemas.openxmlformats.org/spreadsheetml/2006/main" count="511" uniqueCount="176">
  <si>
    <t>1. Položka obsahuje: 
 – zajištění pracoviště TDI vč. nájmu pracovníků a poUŽITÝch mechanismů nutných k výkonu 
2. Položka neobsahuje: 
 X 
3. Způsob měření: 
Udává se čas v hodinách.</t>
  </si>
  <si>
    <t>TS</t>
  </si>
  <si>
    <t/>
  </si>
  <si>
    <t>VV</t>
  </si>
  <si>
    <t>PP</t>
  </si>
  <si>
    <t>2</t>
  </si>
  <si>
    <t>HOD</t>
  </si>
  <si>
    <t>DOHLED SPRÁVCE ZAŘÍZENÍ</t>
  </si>
  <si>
    <t>R74F331</t>
  </si>
  <si>
    <t>34</t>
  </si>
  <si>
    <t>P</t>
  </si>
  <si>
    <t>1. Položka obsahuje: 
 – kompletní montáž, rozměření, upevnění, sváření, řezání, spojování a pod.  
 – veškerý spojovací a montážní materiál vč. upevňovacího materiálu ( stojky, držáky, konzoly apod.) 
 – elektrické pospojování 
 – pomocné mechanismy a nátěr 
2. Položka neobsahuje: 
 – víko a kabelové příchytky 
3. Způsob měření: 
Měří se metr délkový.</t>
  </si>
  <si>
    <t>m2</t>
  </si>
  <si>
    <t>Protipožární ucpávka do EI 90</t>
  </si>
  <si>
    <t>R704110</t>
  </si>
  <si>
    <t>33</t>
  </si>
  <si>
    <t>1. Položka obsahuje: 
 – kompletní montáž (oživení, konfigurace, nastavení a uvedení do provozu) specifikovaného bloku/zařízení a souvisejícího příslušenství včetně drobného montážního materiálu 
 – veškeré potřebné mechanizmy, včetně obsluhy, náklady na mzdy a přibližné (průměrné) náklady na pořízení potřebných materiálů včetně všech ostatních vedlejších nákladů 
2. Položka neobsahuje: 
 X 
3. Způsob měření: 
Udává se počet kusů kompletní konstrukce nebo práce.</t>
  </si>
  <si>
    <t>KUS</t>
  </si>
  <si>
    <t>ŠÉFMONTÁŽE, ZKOUŠENÍ, OŽIVENÍ, REVIZE INFORMAČNÍHO SYSTÉMU DO 10 PRVKŮ</t>
  </si>
  <si>
    <t>75L3G1</t>
  </si>
  <si>
    <t>32</t>
  </si>
  <si>
    <t>1. Položka obsahuje: 
 – dodávku specifikovaného bloku/zařízení včetně potřebného drobného montážního materiálu 
 – dodávku souvisejícího příslušenství pro specifikovaný blok/zařízení 
 – dopravu a skladování 
2. Položka neobsahuje: 
 X 
3. Způsob měření: 
Udává se počet kusů kompletní konstrukce nebo práce.</t>
  </si>
  <si>
    <t>ZAŠKOLENÍ OBSLUHY NA MÍSTĚ, INSTALACE, DOPRAVA DO 200 KM</t>
  </si>
  <si>
    <t>75L3F1</t>
  </si>
  <si>
    <t>31</t>
  </si>
  <si>
    <t>SW MODUL - DOPLNĚNÍ</t>
  </si>
  <si>
    <t>75L3EW</t>
  </si>
  <si>
    <t>30</t>
  </si>
  <si>
    <t>SW MODUL HW A SW DOPLNĚNÍ ŘÍDÍCÍHO SERVERU INFORMAČNÍHO SYSTÉMU</t>
  </si>
  <si>
    <t>75L3E8</t>
  </si>
  <si>
    <t>29</t>
  </si>
  <si>
    <t>SW MODUL PRO DÁLKOVÉ OVLÁDÁNÍ RÚ PRO SAMOSTATNOU ŽST. (ZAST.)</t>
  </si>
  <si>
    <t>75L3E4</t>
  </si>
  <si>
    <t>28</t>
  </si>
  <si>
    <t>SW MODUL PRO PODPORU HLASOVÉHO MODULU PRO NEVIDOMÉ PRO SAMOSTATNOU ŽST. (ZAST.)</t>
  </si>
  <si>
    <t>75L3E3</t>
  </si>
  <si>
    <t>27</t>
  </si>
  <si>
    <t>PŘEVODNÍK - MONTÁŽ</t>
  </si>
  <si>
    <t>75L3CX</t>
  </si>
  <si>
    <t>26</t>
  </si>
  <si>
    <t>1. Položka obsahuje: 
 – dodávku specifikovaného bloku/zařízení včetně potřebného drobného montážního materiálu 
 – dodávku souvisejícího příslušenství pro specifikovaný blok/zařízení 
 – dopravu a skladování 
 – kompletní montáž (oživení, konfigurace, nastavení a uvedení do provozu) specifikovaného bloku/zařízení a souvisejícího příslušenství včetně drobného montážního materiálu 
 – veškeré potřebné mechanizmy, včetně obsluhy, náklady na mzdy a přibližné (průměrné) náklady na pořízení potřebných materiálů včetně všech ostatních vedlejších nákladů 
2. Položka neobsahuje: 
 X 
3. Způsob měření: 
Udává se počet kusů kompletní konstrukce a práce.</t>
  </si>
  <si>
    <t>PŘEVODNÍK IS ETHERNET/RS485</t>
  </si>
  <si>
    <t>75L3C2</t>
  </si>
  <si>
    <t>25</t>
  </si>
  <si>
    <t>MONITORIS  LCD PŘES 40" PRO PROVOZ 24/7</t>
  </si>
  <si>
    <t>75L3B3</t>
  </si>
  <si>
    <t>24</t>
  </si>
  <si>
    <t>INFORMAČNÍ PRVEK, - MONTÁŽ</t>
  </si>
  <si>
    <t>75L3AX</t>
  </si>
  <si>
    <t>23</t>
  </si>
  <si>
    <t>1. Položka obsahuje:  
 – dodávku specifikovaného bloku/zařízení včetně potřebného drobného montážního materiálu  
 – dodávku souvisejícího příslušenství pro specifikovaný blok/zařízení  
 – dopravu a skladování  
 – kompletní montáž (oživení, konfigurace, nastavení a uvedení do provozu) specifikovaného bloku/zařízení a souvisejícího příslušenství včetně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a práce.</t>
  </si>
  <si>
    <t>INFORMAČNÍ PRVEK, SLOUP PRO JEDNU INFORMAČNÍ TABULI SE ZASTŘEŠENÍM</t>
  </si>
  <si>
    <t>75L3A7</t>
  </si>
  <si>
    <t>22</t>
  </si>
  <si>
    <t>INFORMAČNÍ PRVEK, SAMOSTATNÁ KONSTRUKCE INFORMAČNÍ TABULE SE ZASTŘEŠENÍM</t>
  </si>
  <si>
    <t>75L3A6</t>
  </si>
  <si>
    <t>21</t>
  </si>
  <si>
    <t>INFORMAČNÍ PRVEK, ZÁVĚS PRO INFORMAČNÍ TABULE</t>
  </si>
  <si>
    <t>75L3A5</t>
  </si>
  <si>
    <t>20</t>
  </si>
  <si>
    <t>NÁSTUPIŠTNÍ TABULE IS - MONTÁŽ</t>
  </si>
  <si>
    <t>75L36X</t>
  </si>
  <si>
    <t>19</t>
  </si>
  <si>
    <t>NÁSTUPIŠTNÍ TABULE IS OBOUSTRANNÁ S ČÍSLEM KOLEJE + HODINY</t>
  </si>
  <si>
    <t>75L364</t>
  </si>
  <si>
    <t>18</t>
  </si>
  <si>
    <t>ZÁLOŽNÍ ZDROJ UPS 230 V DO 500 VA - MONTÁŽ</t>
  </si>
  <si>
    <t>75K31X</t>
  </si>
  <si>
    <t>17</t>
  </si>
  <si>
    <t>ZÁLOŽNÍ ZDROJ UPS 230 V DO 500 VA - DODÁVKA</t>
  </si>
  <si>
    <t>75K311</t>
  </si>
  <si>
    <t>16</t>
  </si>
  <si>
    <t>1. Položka obsahuje: 
 – práce spojené s montáží specifikované kabelizace specifikovaným způsobem 
 – veškeré potřebné mechanizmy, včetně obsluhy, náklady na mzdy a přibližné (průměrné) náklady na pořízení potřebných materiálů 
2. Položka neobsahuje: 
 X 
3. Způsob měření: 
Práce specifikovaného se měří délce kabelizace udané v kmpárech.</t>
  </si>
  <si>
    <t>KMPÁR</t>
  </si>
  <si>
    <t>KABEL SDĚLOVACÍ PRO STRUKTUROVANOU KABELÁŽ FTP/STP - MONTÁŽ</t>
  </si>
  <si>
    <t>75J32X</t>
  </si>
  <si>
    <t>15</t>
  </si>
  <si>
    <t>1. Položka obsahuje: 
 – dodávku specifikované kabelizace včetně potřebného drobného montážního materiálu 
 – dopravu a skladování 
2. Položka neobsahuje: 
 X 
3. Způsob měření: 
dodávka specifikované kabelizace se měří v délce udané v kmpárech.</t>
  </si>
  <si>
    <t>KABEL SDĚLOVACÍ PRO STRUKTUROVANOU KABELÁŽ FTP/STP - DODÁVKA</t>
  </si>
  <si>
    <t>75J321</t>
  </si>
  <si>
    <t>14</t>
  </si>
  <si>
    <t>1. Položka obsahuje: 
 – kompletní montáž specifikovaného bloku/zařízení a souvisejícího příslušenství včetně potřebného drobného montážního materiálu 
 – veškeré potřebné mechanizmy, včetně obsluhy, náklady na mzdy a přibližné (průměrné) náklady na pořízení potřebných materiálů včetně všech ostatních vedlejších nákladů 
2. Položka neobsahuje: 
 X 
3. Způsob měření: 
Udává se počet kusů kompletní konstrukce nebo práce.</t>
  </si>
  <si>
    <t>ROZPOJOVACÍ SVORKOVNICE 2/10, 2/8 - MONTÁŽ</t>
  </si>
  <si>
    <t>75IF2X</t>
  </si>
  <si>
    <t>13</t>
  </si>
  <si>
    <t>1. Položka obsahuje: 
 – dodávku specifikovaného bloku/zařízení včetně potřebného drobného montážního materiálu 
 – dodávku souvisejícího příslušenství pro specifikovaný blok/zařízení 
 – dopravu a skladování 
 – kompletní montáž specifikovaného bloku/zařízení a souvisejícího příslušenství včetně potřebného drobného montážního materiálu 
 – veškeré potřebné mechanizmy, včetně obsluhy, náklady na mzdy a přibližné (průměrné) náklady na pořízení potřebných materiálů včetně všech ostatních vedlejších nákladů 
2. Položka neobsahuje: 
 X 
3. Způsob měření: 
Udává se počet kusů kompletní konstrukce a práce.</t>
  </si>
  <si>
    <t>ROZPOJOVACÍ SVORKOVNICE 2/10, 2/8</t>
  </si>
  <si>
    <t>75IF21</t>
  </si>
  <si>
    <t>12</t>
  </si>
  <si>
    <t>1. Položka obsahuje: 
 – všechny práce spojené s úpravou kabelů pro montáž včetně veškerého příslušentsví 
2. Položka neobsahuje: 
 X 
3. Způsob měření: 
Udává se počet kusů kompletní konstrukce nebo práce.</t>
  </si>
  <si>
    <t>UKONČENÍ DVOU AŽ PĚTIŽÍLOVÉHO KABELU V ROZVADĚČI NEBO NA PŘÍSTROJI DO 2,5 MM2</t>
  </si>
  <si>
    <t>742L11</t>
  </si>
  <si>
    <t>11</t>
  </si>
  <si>
    <t>1. Položka obsahuje: 
 – manipulace a uložení kabelu (do země, chráničky, kanálu, na rošty, na TV a pod.) 
2. Položka neobsahuje: 
 – příchytky, spojky, koncovky, chráničky apod. 
3. Způsob měření: 
Měří se metr délkový.</t>
  </si>
  <si>
    <t>m</t>
  </si>
  <si>
    <t>KABEL NN DVOU- A TŘÍŽÍLOVÝ CU S PLASTOVOU IZOLACÍ DO 2,5 MM2</t>
  </si>
  <si>
    <t>742G11</t>
  </si>
  <si>
    <t>10</t>
  </si>
  <si>
    <t>1. Položka obsahuje: 
 – přípravu podkladu pro osazení 
2. Položka neobsahuje: 
 X 
3. Způsob měření: 
Měří se metr délkový.</t>
  </si>
  <si>
    <t>ELEKTROINSTALAČNÍ TRUBKA PRO ULOŽENÍ DO BETONU VČETNĚ UPEVNĚNÍ A PŘÍSLUŠENSTVÍ DN PRŮMĚRU DO 25 MM</t>
  </si>
  <si>
    <t>703431</t>
  </si>
  <si>
    <t>9</t>
  </si>
  <si>
    <t>ELEKTROINSTALAČNÍ TRUBKA PLASTOVÁ VČETNĚ UPEVNĚNÍ A PŘÍSLUŠENSTVÍ DN PRŮMĚRU DO 25 MM</t>
  </si>
  <si>
    <t>703411</t>
  </si>
  <si>
    <t>8</t>
  </si>
  <si>
    <t>Přidružená stavební výroba</t>
  </si>
  <si>
    <t>7</t>
  </si>
  <si>
    <t>SD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</si>
  <si>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proudů,</t>
  </si>
  <si>
    <t>M3</t>
  </si>
  <si>
    <t>ZÁKLADY Z PROSTÉHO BETONU DO C25/30 (B30)</t>
  </si>
  <si>
    <t>272314</t>
  </si>
  <si>
    <t>Základy</t>
  </si>
  <si>
    <t>Položka zahrnuje samostatnou dopravu zeminy. Množství se určí jako součin kubatutry [m3] a požadované vzdálenosti [km].</t>
  </si>
  <si>
    <t>M3KM</t>
  </si>
  <si>
    <t>HLOUBENÍ RÝH ŠÍŘ DO 2M PAŽ I NEPAŽ TŘ. II - DOPRAVA</t>
  </si>
  <si>
    <t>13283B</t>
  </si>
  <si>
    <t>6</t>
  </si>
  <si>
    <t>položka zahrnuje: 
- vodorovná a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svahování a přesvah. svahů do konečného tvaru, výměna hornin v podloží a v pláni znehodnocené klimatickými vlivy 
- eventuelně nutné druhotné rozpojení odstřelené horniny 
- ruční vykopávky, odstranění kořenů a napadávek 
- pažení, vzepření a rozepření vč. přepažování (vyjma štětových stěn) 
- úpravu, ochranu a očištění dna, základové spáry, stěn a svahů 
- odvedení nebo obvedení vody v okolí výkopiště a ve výkopišti 
- třídění výkopku 
- veškeré pomocné konstrukce umožňující provedení vykopávky (příjezdy, sjezdy, nájezdy, lešení, podpěr. konstr., přemostění, zpevněné plochy, zakrytí a pod.) 
- nezahrnuje uložení zeminy (na skládku, do násypu) ani poplatky za skládku, vykazují se v položce č.0141**</t>
  </si>
  <si>
    <t>HLOUBENÍ RÝH ŠÍŘ DO 2M PAŽ I NEPAŽ TŘ. II, ODVOZ DO 20KM</t>
  </si>
  <si>
    <t>132838</t>
  </si>
  <si>
    <t>5</t>
  </si>
  <si>
    <t>Zemní práce</t>
  </si>
  <si>
    <t>1</t>
  </si>
  <si>
    <t>1. Položka obsahuje: 
 – veškeré poplatky provozovateli skládky, recyklační linky nebo jiného zařízení na zpracování nebo likvidaci odpadů související s převzetím, uložením, zpracováním nebo likvidací odpadu 
2. Položka neobsahuje: 
 – náklady spojené s dopravou odpadu z místa stavby na místo převzetí provozovatelem skládky, recyklační linky nebo jiného zařízení na zpracování nebo likvidaci odpadů 
3. Způsob měření: 
Tunou se rozumí hmotnost odpadu vytříděného v souladu se zákonem č. 185/2001 Sb., o nakládání s odpady, v platném znění.</t>
  </si>
  <si>
    <t>T</t>
  </si>
  <si>
    <t>POPLATKY ZA LIKVIDACŮ ODPADŮ NEKONTAMINOVANÝCH - 16 02 14  ELEKTROŠROT (VYŘAZENÁ EL. ZAŘÍZENÍ A PŘÍSTR. - AL, CU A VZ. KOVY)</t>
  </si>
  <si>
    <t>015310</t>
  </si>
  <si>
    <t>4</t>
  </si>
  <si>
    <t>015240</t>
  </si>
  <si>
    <t>3</t>
  </si>
  <si>
    <t>POPLATKY ZA LIKVIDACŮ ODPADŮ NEKONTAMINOVANÝCH - 17 02 03 PLASTOVÉ PODLOŽKY, HDPE TRUBKY, CHRÁNIČKY, KANALIZAČNÍ TRUBKY</t>
  </si>
  <si>
    <t>015190</t>
  </si>
  <si>
    <t>POPLATKY ZA LIKVIDACŮ ODPADŮ NEKONTAMINOVANÝCH - 17 05 04  VYTĚŽENÉ ZEMINY A HORNINY -  II. TŘÍDA TĚŽITELNOSTI</t>
  </si>
  <si>
    <t>015112</t>
  </si>
  <si>
    <t>Všeobecné konstrukce a práce</t>
  </si>
  <si>
    <t>0</t>
  </si>
  <si>
    <t>Celkem</t>
  </si>
  <si>
    <t>Jednotková</t>
  </si>
  <si>
    <t>21,00</t>
  </si>
  <si>
    <t>Cena</t>
  </si>
  <si>
    <t>Množství</t>
  </si>
  <si>
    <t>MJ</t>
  </si>
  <si>
    <t>Název položky</t>
  </si>
  <si>
    <t>Varianta</t>
  </si>
  <si>
    <t>Kód položky</t>
  </si>
  <si>
    <t>Poř. číslo</t>
  </si>
  <si>
    <t>Typ</t>
  </si>
  <si>
    <t>15,00</t>
  </si>
  <si>
    <t>Zastávka Troubsko, informační zařízení</t>
  </si>
  <si>
    <t>PS 02-14-04.3</t>
  </si>
  <si>
    <t>Rozpočet:</t>
  </si>
  <si>
    <t>O</t>
  </si>
  <si>
    <t>0,00</t>
  </si>
  <si>
    <t>Elektrizace trati vč. PEÚ Brno - Zastávka u Brna 1.etapa - po připomínkách</t>
  </si>
  <si>
    <t>18060</t>
  </si>
  <si>
    <t xml:space="preserve">Stavba: </t>
  </si>
  <si>
    <t>S</t>
  </si>
  <si>
    <t>Příloha k formuláři pro ocenění nabídky</t>
  </si>
  <si>
    <t>Firma: SUDOP BRNO, spol. s r.o.</t>
  </si>
  <si>
    <t>ASPE10</t>
  </si>
  <si>
    <t>75L3BX</t>
  </si>
  <si>
    <t>MONITORIS  - montáž</t>
  </si>
  <si>
    <t>ks</t>
  </si>
  <si>
    <t>POPLATKY ZA LIKVIDACŮ ODPADŮ NEKONTAMINOVANÝCH - 20 03 99  ODPAD PODOBNÝ KOMUNÁLNÍMU ODPADU
neoceňuje se (materiál na výkup)</t>
  </si>
  <si>
    <t>SW PRO ŘÍZENÍ SYSTÉMU (TRAŤOVÉ NASAZENÍ) - SW MODUL HLÁŠENÍ</t>
  </si>
  <si>
    <t>75L3D4</t>
  </si>
  <si>
    <t>HW PRO ŘÍZENÍ SYSTÉMU MIKRO PC INFORMAČNÍHO SYSTÉMU VE FUNKCI ŘÍDÍCÍ JEDNOTKY</t>
  </si>
  <si>
    <t>75L3A1</t>
  </si>
  <si>
    <t>INFORMAČNÍ PRVEK, HLASOVÝ MODUL PRO NEVIDOMÉ</t>
  </si>
  <si>
    <t>R</t>
  </si>
  <si>
    <t>SW modul INISSbrowser - odjezdy/příjezdy vlaků na inf.monitoru</t>
  </si>
  <si>
    <t>Změna č.2 z 1.11.2019</t>
  </si>
  <si>
    <t>Změna č.1 z 18.10.2019</t>
  </si>
  <si>
    <t>PS 02-14-04.3_c</t>
  </si>
  <si>
    <t>Změna č.3 z 12.11.2019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</si>
</sst>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11" x14ac:knownFonts="1">
    <font>
      <sz val="10"/>
      <name val="Arial"/>
    </font>
    <font>
      <i/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color indexed="9"/>
      <name val="Arial"/>
      <family val="2"/>
      <charset val="238"/>
    </font>
    <font>
      <b/>
      <sz val="11"/>
      <name val="Arial"/>
      <family val="2"/>
      <charset val="238"/>
    </font>
    <font>
      <b/>
      <sz val="16"/>
      <color indexed="8"/>
      <name val="Arial"/>
      <family val="2"/>
      <charset val="238"/>
    </font>
    <font>
      <sz val="10"/>
      <name val="Arial"/>
      <family val="2"/>
      <charset val="238"/>
    </font>
    <font>
      <sz val="10"/>
      <color rgb="FFFF0000"/>
      <name val="Arial"/>
      <family val="2"/>
      <charset val="238"/>
    </font>
    <font>
      <strike/>
      <sz val="10"/>
      <name val="Arial"/>
      <family val="2"/>
      <charset val="238"/>
    </font>
    <font>
      <i/>
      <strike/>
      <sz val="10"/>
      <name val="Arial"/>
      <family val="2"/>
      <charset val="238"/>
    </font>
    <font>
      <b/>
      <sz val="10"/>
      <color rgb="FFFF000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53">
    <xf numFmtId="0" fontId="0" fillId="0" borderId="0" xfId="0">
      <alignment vertical="center"/>
    </xf>
    <xf numFmtId="0" fontId="0" fillId="0" borderId="1" xfId="0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0" fillId="0" borderId="0" xfId="0" applyAlignment="1">
      <alignment vertical="top"/>
    </xf>
    <xf numFmtId="0" fontId="0" fillId="0" borderId="2" xfId="0" applyBorder="1" applyAlignment="1">
      <alignment vertical="top"/>
    </xf>
    <xf numFmtId="4" fontId="0" fillId="0" borderId="1" xfId="0" applyNumberFormat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0" fillId="0" borderId="1" xfId="0" applyBorder="1">
      <alignment vertical="center"/>
    </xf>
    <xf numFmtId="0" fontId="0" fillId="0" borderId="1" xfId="0" applyBorder="1" applyAlignment="1">
      <alignment horizontal="right" vertical="center"/>
    </xf>
    <xf numFmtId="4" fontId="2" fillId="2" borderId="3" xfId="0" applyNumberFormat="1" applyFont="1" applyFill="1" applyBorder="1" applyAlignment="1">
      <alignment horizontal="center" vertical="center"/>
    </xf>
    <xf numFmtId="0" fontId="0" fillId="2" borderId="3" xfId="0" applyFill="1" applyBorder="1">
      <alignment vertical="center"/>
    </xf>
    <xf numFmtId="0" fontId="2" fillId="2" borderId="4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horizontal="right" vertical="center"/>
    </xf>
    <xf numFmtId="4" fontId="2" fillId="2" borderId="4" xfId="0" applyNumberFormat="1" applyFont="1" applyFill="1" applyBorder="1" applyAlignment="1">
      <alignment horizontal="center" vertical="center"/>
    </xf>
    <xf numFmtId="0" fontId="0" fillId="2" borderId="4" xfId="0" applyFill="1" applyBorder="1">
      <alignment vertical="center"/>
    </xf>
    <xf numFmtId="0" fontId="2" fillId="2" borderId="4" xfId="0" applyFont="1" applyFill="1" applyBorder="1" applyAlignment="1">
      <alignment horizontal="right" vertical="center"/>
    </xf>
    <xf numFmtId="0" fontId="3" fillId="3" borderId="1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left" vertical="center"/>
    </xf>
    <xf numFmtId="0" fontId="4" fillId="2" borderId="3" xfId="0" applyFont="1" applyFill="1" applyBorder="1">
      <alignment vertical="center"/>
    </xf>
    <xf numFmtId="4" fontId="0" fillId="2" borderId="1" xfId="0" applyNumberFormat="1" applyFill="1" applyBorder="1" applyAlignment="1">
      <alignment horizontal="center" vertical="center"/>
    </xf>
    <xf numFmtId="0" fontId="0" fillId="2" borderId="5" xfId="0" applyFill="1" applyBorder="1">
      <alignment vertical="center"/>
    </xf>
    <xf numFmtId="0" fontId="0" fillId="2" borderId="0" xfId="0" applyFill="1">
      <alignment vertical="center"/>
    </xf>
    <xf numFmtId="0" fontId="4" fillId="2" borderId="0" xfId="0" applyFont="1" applyFill="1" applyAlignment="1">
      <alignment horizontal="left" vertical="center"/>
    </xf>
    <xf numFmtId="0" fontId="4" fillId="2" borderId="0" xfId="0" applyFont="1" applyFill="1">
      <alignment vertical="center"/>
    </xf>
    <xf numFmtId="0" fontId="5" fillId="2" borderId="0" xfId="0" applyFont="1" applyFill="1" applyAlignment="1">
      <alignment horizontal="center" vertical="center"/>
    </xf>
    <xf numFmtId="0" fontId="7" fillId="2" borderId="0" xfId="0" applyFont="1" applyFill="1">
      <alignment vertical="center"/>
    </xf>
    <xf numFmtId="0" fontId="7" fillId="2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164" fontId="7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right" vertical="center"/>
    </xf>
    <xf numFmtId="4" fontId="7" fillId="0" borderId="1" xfId="0" applyNumberFormat="1" applyFont="1" applyBorder="1" applyAlignment="1">
      <alignment horizontal="center" vertical="center"/>
    </xf>
    <xf numFmtId="0" fontId="7" fillId="0" borderId="1" xfId="0" applyFont="1" applyBorder="1">
      <alignment vertical="center"/>
    </xf>
    <xf numFmtId="0" fontId="7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0" fontId="8" fillId="4" borderId="1" xfId="0" applyFont="1" applyFill="1" applyBorder="1" applyAlignment="1">
      <alignment horizontal="right" vertical="center"/>
    </xf>
    <xf numFmtId="0" fontId="8" fillId="4" borderId="1" xfId="0" applyFont="1" applyFill="1" applyBorder="1">
      <alignment vertical="center"/>
    </xf>
    <xf numFmtId="0" fontId="8" fillId="4" borderId="1" xfId="0" applyFont="1" applyFill="1" applyBorder="1" applyAlignment="1">
      <alignment vertical="center" wrapText="1"/>
    </xf>
    <xf numFmtId="0" fontId="8" fillId="4" borderId="1" xfId="0" applyFont="1" applyFill="1" applyBorder="1" applyAlignment="1">
      <alignment horizontal="center" vertical="center"/>
    </xf>
    <xf numFmtId="164" fontId="8" fillId="4" borderId="1" xfId="0" applyNumberFormat="1" applyFont="1" applyFill="1" applyBorder="1" applyAlignment="1">
      <alignment horizontal="center" vertical="center"/>
    </xf>
    <xf numFmtId="4" fontId="8" fillId="4" borderId="1" xfId="0" applyNumberFormat="1" applyFont="1" applyFill="1" applyBorder="1" applyAlignment="1">
      <alignment horizontal="center" vertical="center"/>
    </xf>
    <xf numFmtId="0" fontId="8" fillId="4" borderId="0" xfId="0" applyFont="1" applyFill="1">
      <alignment vertical="center"/>
    </xf>
    <xf numFmtId="0" fontId="8" fillId="4" borderId="1" xfId="0" applyFont="1" applyFill="1" applyBorder="1" applyAlignment="1">
      <alignment horizontal="left" vertical="center" wrapText="1"/>
    </xf>
    <xf numFmtId="0" fontId="9" fillId="4" borderId="1" xfId="0" applyFont="1" applyFill="1" applyBorder="1" applyAlignment="1">
      <alignment horizontal="left" vertical="center" wrapText="1"/>
    </xf>
    <xf numFmtId="0" fontId="0" fillId="2" borderId="0" xfId="0" applyFill="1">
      <alignment vertical="center"/>
    </xf>
    <xf numFmtId="0" fontId="3" fillId="3" borderId="1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right" vertical="center"/>
    </xf>
    <xf numFmtId="0" fontId="0" fillId="2" borderId="0" xfId="0" applyFill="1">
      <alignment vertical="center"/>
    </xf>
    <xf numFmtId="0" fontId="4" fillId="2" borderId="3" xfId="0" applyFont="1" applyFill="1" applyBorder="1" applyAlignment="1">
      <alignment horizontal="right" vertical="center"/>
    </xf>
    <xf numFmtId="0" fontId="0" fillId="2" borderId="3" xfId="0" applyFill="1" applyBorder="1">
      <alignment vertical="center"/>
    </xf>
    <xf numFmtId="164" fontId="10" fillId="0" borderId="1" xfId="0" applyNumberFormat="1" applyFont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3</xdr:row>
      <xdr:rowOff>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0" y="9525"/>
          <a:ext cx="1143000" cy="314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53"/>
  <sheetViews>
    <sheetView tabSelected="1" zoomScale="115" zoomScaleNormal="115" workbookViewId="0">
      <pane ySplit="8" topLeftCell="A105" activePane="bottomLeft" state="frozen"/>
      <selection pane="bottomLeft" activeCell="G108" sqref="G108"/>
    </sheetView>
  </sheetViews>
  <sheetFormatPr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160</v>
      </c>
      <c r="B1" s="23"/>
      <c r="C1" s="23"/>
      <c r="D1" s="23"/>
      <c r="E1" s="23" t="s">
        <v>159</v>
      </c>
      <c r="F1" s="23"/>
      <c r="G1" s="23"/>
      <c r="H1" s="27" t="s">
        <v>173</v>
      </c>
      <c r="I1" s="23"/>
      <c r="P1" t="s">
        <v>130</v>
      </c>
    </row>
    <row r="2" spans="1:18" ht="12.75" customHeight="1" x14ac:dyDescent="0.2">
      <c r="B2" s="46"/>
      <c r="C2" s="46"/>
      <c r="D2" s="46"/>
      <c r="E2" s="46"/>
      <c r="F2" s="46"/>
      <c r="G2" s="46"/>
      <c r="H2" s="27" t="s">
        <v>172</v>
      </c>
      <c r="I2" s="46"/>
    </row>
    <row r="3" spans="1:18" ht="24.95" customHeight="1" x14ac:dyDescent="0.2">
      <c r="B3" s="23"/>
      <c r="C3" s="23"/>
      <c r="D3" s="23"/>
      <c r="E3" s="26" t="s">
        <v>158</v>
      </c>
      <c r="F3" s="23"/>
      <c r="G3" s="23"/>
      <c r="H3" s="27" t="s">
        <v>175</v>
      </c>
      <c r="I3" s="12"/>
      <c r="O3">
        <f>0+O9+O26+O35+O40</f>
        <v>0</v>
      </c>
      <c r="P3" t="s">
        <v>130</v>
      </c>
    </row>
    <row r="4" spans="1:18" ht="15" customHeight="1" x14ac:dyDescent="0.2">
      <c r="A4" t="s">
        <v>157</v>
      </c>
      <c r="B4" s="25" t="s">
        <v>156</v>
      </c>
      <c r="C4" s="48" t="s">
        <v>155</v>
      </c>
      <c r="D4" s="49"/>
      <c r="E4" s="24" t="s">
        <v>154</v>
      </c>
      <c r="F4" s="23"/>
      <c r="G4" s="22"/>
      <c r="H4" s="28" t="s">
        <v>174</v>
      </c>
      <c r="I4" s="21">
        <f>0+I9+I26+I35+I40</f>
        <v>0</v>
      </c>
      <c r="O4" t="s">
        <v>153</v>
      </c>
      <c r="P4" t="s">
        <v>5</v>
      </c>
    </row>
    <row r="5" spans="1:18" ht="15" customHeight="1" x14ac:dyDescent="0.2">
      <c r="A5" t="s">
        <v>152</v>
      </c>
      <c r="B5" s="20" t="s">
        <v>151</v>
      </c>
      <c r="C5" s="50" t="s">
        <v>150</v>
      </c>
      <c r="D5" s="51"/>
      <c r="E5" s="19" t="s">
        <v>149</v>
      </c>
      <c r="F5" s="12"/>
      <c r="G5" s="12"/>
      <c r="H5" s="16"/>
      <c r="I5" s="16"/>
      <c r="O5" t="s">
        <v>148</v>
      </c>
      <c r="P5" t="s">
        <v>5</v>
      </c>
    </row>
    <row r="6" spans="1:18" ht="12.75" customHeight="1" x14ac:dyDescent="0.2">
      <c r="A6" s="47" t="s">
        <v>147</v>
      </c>
      <c r="B6" s="47" t="s">
        <v>146</v>
      </c>
      <c r="C6" s="47" t="s">
        <v>145</v>
      </c>
      <c r="D6" s="47" t="s">
        <v>144</v>
      </c>
      <c r="E6" s="47" t="s">
        <v>143</v>
      </c>
      <c r="F6" s="47" t="s">
        <v>142</v>
      </c>
      <c r="G6" s="47" t="s">
        <v>141</v>
      </c>
      <c r="H6" s="47" t="s">
        <v>140</v>
      </c>
      <c r="I6" s="47"/>
      <c r="O6" t="s">
        <v>139</v>
      </c>
      <c r="P6" t="s">
        <v>5</v>
      </c>
    </row>
    <row r="7" spans="1:18" ht="12.75" customHeight="1" x14ac:dyDescent="0.2">
      <c r="A7" s="47"/>
      <c r="B7" s="47"/>
      <c r="C7" s="47"/>
      <c r="D7" s="47"/>
      <c r="E7" s="47"/>
      <c r="F7" s="47"/>
      <c r="G7" s="47"/>
      <c r="H7" s="18" t="s">
        <v>138</v>
      </c>
      <c r="I7" s="18" t="s">
        <v>137</v>
      </c>
    </row>
    <row r="8" spans="1:18" ht="12.75" customHeight="1" x14ac:dyDescent="0.2">
      <c r="A8" s="18" t="s">
        <v>136</v>
      </c>
      <c r="B8" s="18" t="s">
        <v>123</v>
      </c>
      <c r="C8" s="18" t="s">
        <v>5</v>
      </c>
      <c r="D8" s="18" t="s">
        <v>130</v>
      </c>
      <c r="E8" s="18" t="s">
        <v>128</v>
      </c>
      <c r="F8" s="18" t="s">
        <v>121</v>
      </c>
      <c r="G8" s="18" t="s">
        <v>117</v>
      </c>
      <c r="H8" s="18" t="s">
        <v>101</v>
      </c>
      <c r="I8" s="18" t="s">
        <v>97</v>
      </c>
    </row>
    <row r="9" spans="1:18" ht="12.75" customHeight="1" x14ac:dyDescent="0.2">
      <c r="A9" s="16" t="s">
        <v>107</v>
      </c>
      <c r="B9" s="16"/>
      <c r="C9" s="17" t="s">
        <v>136</v>
      </c>
      <c r="D9" s="16"/>
      <c r="E9" s="13" t="s">
        <v>135</v>
      </c>
      <c r="F9" s="16"/>
      <c r="G9" s="16"/>
      <c r="H9" s="16"/>
      <c r="I9" s="15">
        <f>0+Q9</f>
        <v>0</v>
      </c>
      <c r="O9">
        <f>0+R9</f>
        <v>0</v>
      </c>
      <c r="Q9">
        <f>0+I10+I14+I18+I22</f>
        <v>0</v>
      </c>
      <c r="R9">
        <f>0+O10+O14+O18+O22</f>
        <v>0</v>
      </c>
    </row>
    <row r="10" spans="1:18" ht="25.5" x14ac:dyDescent="0.2">
      <c r="A10" s="9" t="s">
        <v>10</v>
      </c>
      <c r="B10" s="10" t="s">
        <v>123</v>
      </c>
      <c r="C10" s="10" t="s">
        <v>134</v>
      </c>
      <c r="D10" s="9" t="s">
        <v>2</v>
      </c>
      <c r="E10" s="8" t="s">
        <v>133</v>
      </c>
      <c r="F10" s="7" t="s">
        <v>125</v>
      </c>
      <c r="G10" s="6">
        <v>0.1</v>
      </c>
      <c r="H10" s="5">
        <v>0</v>
      </c>
      <c r="I10" s="5">
        <f>ROUND(ROUND(H10,2)*ROUND(G10,3),2)</f>
        <v>0</v>
      </c>
      <c r="O10">
        <f>(I10*21)/100</f>
        <v>0</v>
      </c>
      <c r="P10" t="s">
        <v>5</v>
      </c>
    </row>
    <row r="11" spans="1:18" x14ac:dyDescent="0.2">
      <c r="A11" s="4" t="s">
        <v>4</v>
      </c>
      <c r="E11" s="1" t="s">
        <v>2</v>
      </c>
    </row>
    <row r="12" spans="1:18" x14ac:dyDescent="0.2">
      <c r="A12" s="3" t="s">
        <v>3</v>
      </c>
      <c r="E12" s="2" t="s">
        <v>2</v>
      </c>
    </row>
    <row r="13" spans="1:18" ht="140.25" x14ac:dyDescent="0.2">
      <c r="A13" t="s">
        <v>1</v>
      </c>
      <c r="E13" s="1" t="s">
        <v>124</v>
      </c>
    </row>
    <row r="14" spans="1:18" ht="25.5" x14ac:dyDescent="0.2">
      <c r="A14" s="9" t="s">
        <v>10</v>
      </c>
      <c r="B14" s="10" t="s">
        <v>5</v>
      </c>
      <c r="C14" s="10" t="s">
        <v>132</v>
      </c>
      <c r="D14" s="9" t="s">
        <v>2</v>
      </c>
      <c r="E14" s="8" t="s">
        <v>131</v>
      </c>
      <c r="F14" s="7" t="s">
        <v>125</v>
      </c>
      <c r="G14" s="6">
        <v>0.01</v>
      </c>
      <c r="H14" s="5">
        <v>0</v>
      </c>
      <c r="I14" s="5">
        <f>ROUND(ROUND(H14,2)*ROUND(G14,3),2)</f>
        <v>0</v>
      </c>
      <c r="O14">
        <f>(I14*21)/100</f>
        <v>0</v>
      </c>
      <c r="P14" t="s">
        <v>5</v>
      </c>
    </row>
    <row r="15" spans="1:18" x14ac:dyDescent="0.2">
      <c r="A15" s="4" t="s">
        <v>4</v>
      </c>
      <c r="E15" s="1" t="s">
        <v>2</v>
      </c>
    </row>
    <row r="16" spans="1:18" x14ac:dyDescent="0.2">
      <c r="A16" s="3" t="s">
        <v>3</v>
      </c>
      <c r="E16" s="2" t="s">
        <v>2</v>
      </c>
    </row>
    <row r="17" spans="1:18" ht="140.25" x14ac:dyDescent="0.2">
      <c r="A17" t="s">
        <v>1</v>
      </c>
      <c r="E17" s="1" t="s">
        <v>124</v>
      </c>
    </row>
    <row r="18" spans="1:18" ht="38.25" x14ac:dyDescent="0.2">
      <c r="A18" s="9" t="s">
        <v>10</v>
      </c>
      <c r="B18" s="10" t="s">
        <v>130</v>
      </c>
      <c r="C18" s="10" t="s">
        <v>129</v>
      </c>
      <c r="D18" s="9" t="s">
        <v>2</v>
      </c>
      <c r="E18" s="29" t="s">
        <v>164</v>
      </c>
      <c r="F18" s="7" t="s">
        <v>125</v>
      </c>
      <c r="G18" s="6">
        <v>0.05</v>
      </c>
      <c r="H18" s="5">
        <v>0</v>
      </c>
      <c r="I18" s="5">
        <f>ROUND(ROUND(H18,2)*ROUND(G18,3),2)</f>
        <v>0</v>
      </c>
      <c r="O18">
        <f>(I18*21)/100</f>
        <v>0</v>
      </c>
      <c r="P18" t="s">
        <v>5</v>
      </c>
    </row>
    <row r="19" spans="1:18" x14ac:dyDescent="0.2">
      <c r="A19" s="4" t="s">
        <v>4</v>
      </c>
      <c r="E19" s="1" t="s">
        <v>2</v>
      </c>
    </row>
    <row r="20" spans="1:18" x14ac:dyDescent="0.2">
      <c r="A20" s="3" t="s">
        <v>3</v>
      </c>
      <c r="E20" s="2" t="s">
        <v>2</v>
      </c>
    </row>
    <row r="21" spans="1:18" ht="140.25" x14ac:dyDescent="0.2">
      <c r="A21" t="s">
        <v>1</v>
      </c>
      <c r="E21" s="1" t="s">
        <v>124</v>
      </c>
    </row>
    <row r="22" spans="1:18" ht="25.5" x14ac:dyDescent="0.2">
      <c r="A22" s="9" t="s">
        <v>10</v>
      </c>
      <c r="B22" s="10" t="s">
        <v>128</v>
      </c>
      <c r="C22" s="10" t="s">
        <v>127</v>
      </c>
      <c r="D22" s="9" t="s">
        <v>2</v>
      </c>
      <c r="E22" s="8" t="s">
        <v>126</v>
      </c>
      <c r="F22" s="7" t="s">
        <v>125</v>
      </c>
      <c r="G22" s="6">
        <v>0.03</v>
      </c>
      <c r="H22" s="5">
        <v>0</v>
      </c>
      <c r="I22" s="5">
        <f>ROUND(ROUND(H22,2)*ROUND(G22,3),2)</f>
        <v>0</v>
      </c>
      <c r="O22">
        <f>(I22*21)/100</f>
        <v>0</v>
      </c>
      <c r="P22" t="s">
        <v>5</v>
      </c>
    </row>
    <row r="23" spans="1:18" x14ac:dyDescent="0.2">
      <c r="A23" s="4" t="s">
        <v>4</v>
      </c>
      <c r="E23" s="1" t="s">
        <v>2</v>
      </c>
    </row>
    <row r="24" spans="1:18" x14ac:dyDescent="0.2">
      <c r="A24" s="3" t="s">
        <v>3</v>
      </c>
      <c r="E24" s="2" t="s">
        <v>2</v>
      </c>
    </row>
    <row r="25" spans="1:18" ht="140.25" x14ac:dyDescent="0.2">
      <c r="A25" t="s">
        <v>1</v>
      </c>
      <c r="E25" s="1" t="s">
        <v>124</v>
      </c>
    </row>
    <row r="26" spans="1:18" ht="12.75" customHeight="1" x14ac:dyDescent="0.2">
      <c r="A26" s="12" t="s">
        <v>107</v>
      </c>
      <c r="B26" s="12"/>
      <c r="C26" s="14" t="s">
        <v>123</v>
      </c>
      <c r="D26" s="12"/>
      <c r="E26" s="13" t="s">
        <v>122</v>
      </c>
      <c r="F26" s="12"/>
      <c r="G26" s="12"/>
      <c r="H26" s="12"/>
      <c r="I26" s="11">
        <f>0+Q26</f>
        <v>0</v>
      </c>
      <c r="O26">
        <f>0+R26</f>
        <v>0</v>
      </c>
      <c r="Q26">
        <f>0+I27+I31</f>
        <v>0</v>
      </c>
      <c r="R26">
        <f>0+O27+O31</f>
        <v>0</v>
      </c>
    </row>
    <row r="27" spans="1:18" x14ac:dyDescent="0.2">
      <c r="A27" s="9" t="s">
        <v>10</v>
      </c>
      <c r="B27" s="10" t="s">
        <v>121</v>
      </c>
      <c r="C27" s="10" t="s">
        <v>120</v>
      </c>
      <c r="D27" s="9" t="s">
        <v>2</v>
      </c>
      <c r="E27" s="8" t="s">
        <v>119</v>
      </c>
      <c r="F27" s="7" t="s">
        <v>109</v>
      </c>
      <c r="G27" s="6">
        <v>1</v>
      </c>
      <c r="H27" s="5">
        <v>0</v>
      </c>
      <c r="I27" s="5">
        <f>ROUND(ROUND(H27,2)*ROUND(G27,3),2)</f>
        <v>0</v>
      </c>
      <c r="O27">
        <f>(I27*21)/100</f>
        <v>0</v>
      </c>
      <c r="P27" t="s">
        <v>5</v>
      </c>
    </row>
    <row r="28" spans="1:18" x14ac:dyDescent="0.2">
      <c r="A28" s="4" t="s">
        <v>4</v>
      </c>
      <c r="E28" s="1" t="s">
        <v>2</v>
      </c>
    </row>
    <row r="29" spans="1:18" x14ac:dyDescent="0.2">
      <c r="A29" s="3" t="s">
        <v>3</v>
      </c>
      <c r="E29" s="2" t="s">
        <v>2</v>
      </c>
    </row>
    <row r="30" spans="1:18" ht="318.75" x14ac:dyDescent="0.2">
      <c r="A30" t="s">
        <v>1</v>
      </c>
      <c r="E30" s="1" t="s">
        <v>118</v>
      </c>
    </row>
    <row r="31" spans="1:18" x14ac:dyDescent="0.2">
      <c r="A31" s="9" t="s">
        <v>10</v>
      </c>
      <c r="B31" s="10" t="s">
        <v>117</v>
      </c>
      <c r="C31" s="10" t="s">
        <v>116</v>
      </c>
      <c r="D31" s="9" t="s">
        <v>2</v>
      </c>
      <c r="E31" s="8" t="s">
        <v>115</v>
      </c>
      <c r="F31" s="7" t="s">
        <v>114</v>
      </c>
      <c r="G31" s="6">
        <v>15</v>
      </c>
      <c r="H31" s="5">
        <v>0</v>
      </c>
      <c r="I31" s="5">
        <f>ROUND(ROUND(H31,2)*ROUND(G31,3),2)</f>
        <v>0</v>
      </c>
      <c r="O31">
        <f>(I31*21)/100</f>
        <v>0</v>
      </c>
      <c r="P31" t="s">
        <v>5</v>
      </c>
    </row>
    <row r="32" spans="1:18" x14ac:dyDescent="0.2">
      <c r="A32" s="4" t="s">
        <v>4</v>
      </c>
      <c r="E32" s="1" t="s">
        <v>2</v>
      </c>
    </row>
    <row r="33" spans="1:18" x14ac:dyDescent="0.2">
      <c r="A33" s="3" t="s">
        <v>3</v>
      </c>
      <c r="E33" s="2" t="s">
        <v>2</v>
      </c>
    </row>
    <row r="34" spans="1:18" ht="25.5" x14ac:dyDescent="0.2">
      <c r="A34" t="s">
        <v>1</v>
      </c>
      <c r="E34" s="1" t="s">
        <v>113</v>
      </c>
    </row>
    <row r="35" spans="1:18" ht="12.75" customHeight="1" x14ac:dyDescent="0.2">
      <c r="A35" s="12" t="s">
        <v>107</v>
      </c>
      <c r="B35" s="12"/>
      <c r="C35" s="14" t="s">
        <v>5</v>
      </c>
      <c r="D35" s="12"/>
      <c r="E35" s="13" t="s">
        <v>112</v>
      </c>
      <c r="F35" s="12"/>
      <c r="G35" s="12"/>
      <c r="H35" s="12"/>
      <c r="I35" s="11">
        <f>0+Q35</f>
        <v>0</v>
      </c>
      <c r="O35">
        <f>0+R35</f>
        <v>0</v>
      </c>
      <c r="Q35">
        <f>0+I36</f>
        <v>0</v>
      </c>
      <c r="R35">
        <f>0+O36</f>
        <v>0</v>
      </c>
    </row>
    <row r="36" spans="1:18" x14ac:dyDescent="0.2">
      <c r="A36" s="9" t="s">
        <v>10</v>
      </c>
      <c r="B36" s="10" t="s">
        <v>106</v>
      </c>
      <c r="C36" s="10" t="s">
        <v>111</v>
      </c>
      <c r="D36" s="9" t="s">
        <v>2</v>
      </c>
      <c r="E36" s="8" t="s">
        <v>110</v>
      </c>
      <c r="F36" s="7" t="s">
        <v>109</v>
      </c>
      <c r="G36" s="6">
        <v>6</v>
      </c>
      <c r="H36" s="5">
        <v>0</v>
      </c>
      <c r="I36" s="5">
        <f>ROUND(ROUND(H36,2)*ROUND(G36,3),2)</f>
        <v>0</v>
      </c>
      <c r="O36">
        <f>(I36*21)/100</f>
        <v>0</v>
      </c>
      <c r="P36" t="s">
        <v>5</v>
      </c>
    </row>
    <row r="37" spans="1:18" x14ac:dyDescent="0.2">
      <c r="A37" s="4" t="s">
        <v>4</v>
      </c>
      <c r="E37" s="1" t="s">
        <v>2</v>
      </c>
    </row>
    <row r="38" spans="1:18" x14ac:dyDescent="0.2">
      <c r="A38" s="3" t="s">
        <v>3</v>
      </c>
      <c r="E38" s="2" t="s">
        <v>2</v>
      </c>
    </row>
    <row r="39" spans="1:18" ht="369.75" x14ac:dyDescent="0.2">
      <c r="A39" t="s">
        <v>1</v>
      </c>
      <c r="E39" s="1" t="s">
        <v>108</v>
      </c>
    </row>
    <row r="40" spans="1:18" ht="12.75" customHeight="1" x14ac:dyDescent="0.2">
      <c r="A40" s="12" t="s">
        <v>107</v>
      </c>
      <c r="B40" s="12"/>
      <c r="C40" s="14" t="s">
        <v>106</v>
      </c>
      <c r="D40" s="12"/>
      <c r="E40" s="13" t="s">
        <v>105</v>
      </c>
      <c r="F40" s="12"/>
      <c r="G40" s="12"/>
      <c r="H40" s="12"/>
      <c r="I40" s="11">
        <f>0+Q40</f>
        <v>0</v>
      </c>
      <c r="O40">
        <f>0+R40</f>
        <v>0</v>
      </c>
      <c r="Q40">
        <f>0+I41+I45+I49+I53+I57+I61+I65+I69+I73+I77+I81+I85+I89+I93+I97+I101+I105+I109+I113+I117+I121+I125+I129+I133+I137+I141+I145</f>
        <v>0</v>
      </c>
      <c r="R40">
        <f>0+O41+O45+O49+O53+O57+O61+O65+O69+O73+O77+O81+O85+O89+O93+O97+O101+O105+O109+O113+O117+O121+O125+O129+O133+O137+O141+O145</f>
        <v>0</v>
      </c>
    </row>
    <row r="41" spans="1:18" ht="25.5" x14ac:dyDescent="0.2">
      <c r="A41" s="9" t="s">
        <v>10</v>
      </c>
      <c r="B41" s="10" t="s">
        <v>104</v>
      </c>
      <c r="C41" s="10" t="s">
        <v>103</v>
      </c>
      <c r="D41" s="9" t="s">
        <v>2</v>
      </c>
      <c r="E41" s="8" t="s">
        <v>102</v>
      </c>
      <c r="F41" s="7" t="s">
        <v>94</v>
      </c>
      <c r="G41" s="6">
        <v>20</v>
      </c>
      <c r="H41" s="5">
        <v>0</v>
      </c>
      <c r="I41" s="5">
        <f>ROUND(ROUND(H41,2)*ROUND(G41,3),2)</f>
        <v>0</v>
      </c>
      <c r="O41">
        <f>(I41*21)/100</f>
        <v>0</v>
      </c>
      <c r="P41" t="s">
        <v>5</v>
      </c>
    </row>
    <row r="42" spans="1:18" x14ac:dyDescent="0.2">
      <c r="A42" s="4" t="s">
        <v>4</v>
      </c>
      <c r="E42" s="1" t="s">
        <v>2</v>
      </c>
    </row>
    <row r="43" spans="1:18" x14ac:dyDescent="0.2">
      <c r="A43" s="3" t="s">
        <v>3</v>
      </c>
      <c r="E43" s="2" t="s">
        <v>2</v>
      </c>
    </row>
    <row r="44" spans="1:18" ht="76.5" x14ac:dyDescent="0.2">
      <c r="A44" t="s">
        <v>1</v>
      </c>
      <c r="E44" s="1" t="s">
        <v>98</v>
      </c>
    </row>
    <row r="45" spans="1:18" ht="25.5" x14ac:dyDescent="0.2">
      <c r="A45" s="9" t="s">
        <v>10</v>
      </c>
      <c r="B45" s="10" t="s">
        <v>101</v>
      </c>
      <c r="C45" s="10" t="s">
        <v>100</v>
      </c>
      <c r="D45" s="9" t="s">
        <v>2</v>
      </c>
      <c r="E45" s="8" t="s">
        <v>99</v>
      </c>
      <c r="F45" s="7" t="s">
        <v>94</v>
      </c>
      <c r="G45" s="6">
        <v>12</v>
      </c>
      <c r="H45" s="5">
        <v>0</v>
      </c>
      <c r="I45" s="5">
        <f>ROUND(ROUND(H45,2)*ROUND(G45,3),2)</f>
        <v>0</v>
      </c>
      <c r="O45">
        <f>(I45*21)/100</f>
        <v>0</v>
      </c>
      <c r="P45" t="s">
        <v>5</v>
      </c>
    </row>
    <row r="46" spans="1:18" x14ac:dyDescent="0.2">
      <c r="A46" s="4" t="s">
        <v>4</v>
      </c>
      <c r="E46" s="1" t="s">
        <v>2</v>
      </c>
    </row>
    <row r="47" spans="1:18" x14ac:dyDescent="0.2">
      <c r="A47" s="3" t="s">
        <v>3</v>
      </c>
      <c r="E47" s="2" t="s">
        <v>2</v>
      </c>
    </row>
    <row r="48" spans="1:18" ht="76.5" x14ac:dyDescent="0.2">
      <c r="A48" t="s">
        <v>1</v>
      </c>
      <c r="E48" s="1" t="s">
        <v>98</v>
      </c>
    </row>
    <row r="49" spans="1:16" x14ac:dyDescent="0.2">
      <c r="A49" s="9" t="s">
        <v>10</v>
      </c>
      <c r="B49" s="10" t="s">
        <v>97</v>
      </c>
      <c r="C49" s="10" t="s">
        <v>96</v>
      </c>
      <c r="D49" s="9" t="s">
        <v>2</v>
      </c>
      <c r="E49" s="8" t="s">
        <v>95</v>
      </c>
      <c r="F49" s="7" t="s">
        <v>94</v>
      </c>
      <c r="G49" s="6">
        <v>500</v>
      </c>
      <c r="H49" s="5">
        <v>0</v>
      </c>
      <c r="I49" s="5">
        <f>ROUND(ROUND(H49,2)*ROUND(G49,3),2)</f>
        <v>0</v>
      </c>
      <c r="O49">
        <f>(I49*21)/100</f>
        <v>0</v>
      </c>
      <c r="P49" t="s">
        <v>5</v>
      </c>
    </row>
    <row r="50" spans="1:16" x14ac:dyDescent="0.2">
      <c r="A50" s="4" t="s">
        <v>4</v>
      </c>
      <c r="E50" s="1" t="s">
        <v>2</v>
      </c>
    </row>
    <row r="51" spans="1:16" x14ac:dyDescent="0.2">
      <c r="A51" s="3" t="s">
        <v>3</v>
      </c>
      <c r="E51" s="2" t="s">
        <v>2</v>
      </c>
    </row>
    <row r="52" spans="1:16" ht="89.25" x14ac:dyDescent="0.2">
      <c r="A52" t="s">
        <v>1</v>
      </c>
      <c r="E52" s="1" t="s">
        <v>93</v>
      </c>
    </row>
    <row r="53" spans="1:16" ht="25.5" x14ac:dyDescent="0.2">
      <c r="A53" s="9" t="s">
        <v>10</v>
      </c>
      <c r="B53" s="10" t="s">
        <v>92</v>
      </c>
      <c r="C53" s="10" t="s">
        <v>91</v>
      </c>
      <c r="D53" s="9" t="s">
        <v>2</v>
      </c>
      <c r="E53" s="8" t="s">
        <v>90</v>
      </c>
      <c r="F53" s="7" t="s">
        <v>17</v>
      </c>
      <c r="G53" s="6">
        <v>12</v>
      </c>
      <c r="H53" s="5">
        <v>0</v>
      </c>
      <c r="I53" s="5">
        <f>ROUND(ROUND(H53,2)*ROUND(G53,3),2)</f>
        <v>0</v>
      </c>
      <c r="O53">
        <f>(I53*21)/100</f>
        <v>0</v>
      </c>
      <c r="P53" t="s">
        <v>5</v>
      </c>
    </row>
    <row r="54" spans="1:16" x14ac:dyDescent="0.2">
      <c r="A54" s="4" t="s">
        <v>4</v>
      </c>
      <c r="E54" s="1" t="s">
        <v>2</v>
      </c>
    </row>
    <row r="55" spans="1:16" x14ac:dyDescent="0.2">
      <c r="A55" s="3" t="s">
        <v>3</v>
      </c>
      <c r="E55" s="2" t="s">
        <v>2</v>
      </c>
    </row>
    <row r="56" spans="1:16" ht="102" x14ac:dyDescent="0.2">
      <c r="A56" t="s">
        <v>1</v>
      </c>
      <c r="E56" s="1" t="s">
        <v>89</v>
      </c>
    </row>
    <row r="57" spans="1:16" x14ac:dyDescent="0.2">
      <c r="A57" s="9" t="s">
        <v>10</v>
      </c>
      <c r="B57" s="10" t="s">
        <v>88</v>
      </c>
      <c r="C57" s="10" t="s">
        <v>87</v>
      </c>
      <c r="D57" s="9" t="s">
        <v>2</v>
      </c>
      <c r="E57" s="8" t="s">
        <v>86</v>
      </c>
      <c r="F57" s="7" t="s">
        <v>17</v>
      </c>
      <c r="G57" s="6">
        <v>2</v>
      </c>
      <c r="H57" s="5">
        <v>0</v>
      </c>
      <c r="I57" s="5">
        <f>ROUND(ROUND(H57,2)*ROUND(G57,3),2)</f>
        <v>0</v>
      </c>
      <c r="O57">
        <f>(I57*21)/100</f>
        <v>0</v>
      </c>
      <c r="P57" t="s">
        <v>5</v>
      </c>
    </row>
    <row r="58" spans="1:16" x14ac:dyDescent="0.2">
      <c r="A58" s="4" t="s">
        <v>4</v>
      </c>
      <c r="E58" s="1" t="s">
        <v>2</v>
      </c>
    </row>
    <row r="59" spans="1:16" x14ac:dyDescent="0.2">
      <c r="A59" s="3" t="s">
        <v>3</v>
      </c>
      <c r="E59" s="2" t="s">
        <v>2</v>
      </c>
    </row>
    <row r="60" spans="1:16" ht="178.5" x14ac:dyDescent="0.2">
      <c r="A60" t="s">
        <v>1</v>
      </c>
      <c r="E60" s="1" t="s">
        <v>85</v>
      </c>
    </row>
    <row r="61" spans="1:16" x14ac:dyDescent="0.2">
      <c r="A61" s="9" t="s">
        <v>10</v>
      </c>
      <c r="B61" s="10" t="s">
        <v>84</v>
      </c>
      <c r="C61" s="10" t="s">
        <v>83</v>
      </c>
      <c r="D61" s="9" t="s">
        <v>2</v>
      </c>
      <c r="E61" s="8" t="s">
        <v>82</v>
      </c>
      <c r="F61" s="7" t="s">
        <v>17</v>
      </c>
      <c r="G61" s="6">
        <v>2</v>
      </c>
      <c r="H61" s="5">
        <v>0</v>
      </c>
      <c r="I61" s="5">
        <f>ROUND(ROUND(H61,2)*ROUND(G61,3),2)</f>
        <v>0</v>
      </c>
      <c r="O61">
        <f>(I61*21)/100</f>
        <v>0</v>
      </c>
      <c r="P61" t="s">
        <v>5</v>
      </c>
    </row>
    <row r="62" spans="1:16" x14ac:dyDescent="0.2">
      <c r="A62" s="4" t="s">
        <v>4</v>
      </c>
      <c r="E62" s="1" t="s">
        <v>2</v>
      </c>
    </row>
    <row r="63" spans="1:16" x14ac:dyDescent="0.2">
      <c r="A63" s="3" t="s">
        <v>3</v>
      </c>
      <c r="E63" s="2" t="s">
        <v>2</v>
      </c>
    </row>
    <row r="64" spans="1:16" ht="127.5" x14ac:dyDescent="0.2">
      <c r="A64" t="s">
        <v>1</v>
      </c>
      <c r="E64" s="1" t="s">
        <v>81</v>
      </c>
    </row>
    <row r="65" spans="1:16" ht="25.5" x14ac:dyDescent="0.2">
      <c r="A65" s="9" t="s">
        <v>10</v>
      </c>
      <c r="B65" s="10" t="s">
        <v>80</v>
      </c>
      <c r="C65" s="10" t="s">
        <v>79</v>
      </c>
      <c r="D65" s="9" t="s">
        <v>2</v>
      </c>
      <c r="E65" s="8" t="s">
        <v>78</v>
      </c>
      <c r="F65" s="7" t="s">
        <v>73</v>
      </c>
      <c r="G65" s="6">
        <v>2</v>
      </c>
      <c r="H65" s="5">
        <v>0</v>
      </c>
      <c r="I65" s="5">
        <f>ROUND(ROUND(H65,2)*ROUND(G65,3),2)</f>
        <v>0</v>
      </c>
      <c r="O65">
        <f>(I65*21)/100</f>
        <v>0</v>
      </c>
      <c r="P65" t="s">
        <v>5</v>
      </c>
    </row>
    <row r="66" spans="1:16" x14ac:dyDescent="0.2">
      <c r="A66" s="4" t="s">
        <v>4</v>
      </c>
      <c r="E66" s="1" t="s">
        <v>2</v>
      </c>
    </row>
    <row r="67" spans="1:16" x14ac:dyDescent="0.2">
      <c r="A67" s="3" t="s">
        <v>3</v>
      </c>
      <c r="E67" s="2" t="s">
        <v>2</v>
      </c>
    </row>
    <row r="68" spans="1:16" ht="102" x14ac:dyDescent="0.2">
      <c r="A68" t="s">
        <v>1</v>
      </c>
      <c r="E68" s="1" t="s">
        <v>77</v>
      </c>
    </row>
    <row r="69" spans="1:16" x14ac:dyDescent="0.2">
      <c r="A69" s="9" t="s">
        <v>10</v>
      </c>
      <c r="B69" s="10" t="s">
        <v>76</v>
      </c>
      <c r="C69" s="10" t="s">
        <v>75</v>
      </c>
      <c r="D69" s="9" t="s">
        <v>2</v>
      </c>
      <c r="E69" s="8" t="s">
        <v>74</v>
      </c>
      <c r="F69" s="7" t="s">
        <v>73</v>
      </c>
      <c r="G69" s="6">
        <v>2</v>
      </c>
      <c r="H69" s="5">
        <v>0</v>
      </c>
      <c r="I69" s="5">
        <f>ROUND(ROUND(H69,2)*ROUND(G69,3),2)</f>
        <v>0</v>
      </c>
      <c r="O69">
        <f>(I69*21)/100</f>
        <v>0</v>
      </c>
      <c r="P69" t="s">
        <v>5</v>
      </c>
    </row>
    <row r="70" spans="1:16" x14ac:dyDescent="0.2">
      <c r="A70" s="4" t="s">
        <v>4</v>
      </c>
      <c r="E70" s="1" t="s">
        <v>2</v>
      </c>
    </row>
    <row r="71" spans="1:16" x14ac:dyDescent="0.2">
      <c r="A71" s="3" t="s">
        <v>3</v>
      </c>
      <c r="E71" s="2" t="s">
        <v>2</v>
      </c>
    </row>
    <row r="72" spans="1:16" ht="102" x14ac:dyDescent="0.2">
      <c r="A72" t="s">
        <v>1</v>
      </c>
      <c r="E72" s="1" t="s">
        <v>72</v>
      </c>
    </row>
    <row r="73" spans="1:16" x14ac:dyDescent="0.2">
      <c r="A73" s="9" t="s">
        <v>10</v>
      </c>
      <c r="B73" s="10" t="s">
        <v>71</v>
      </c>
      <c r="C73" s="10" t="s">
        <v>70</v>
      </c>
      <c r="D73" s="9" t="s">
        <v>2</v>
      </c>
      <c r="E73" s="8" t="s">
        <v>69</v>
      </c>
      <c r="F73" s="7" t="s">
        <v>17</v>
      </c>
      <c r="G73" s="6">
        <v>1</v>
      </c>
      <c r="H73" s="5">
        <v>0</v>
      </c>
      <c r="I73" s="5">
        <f>ROUND(ROUND(H73,2)*ROUND(G73,3),2)</f>
        <v>0</v>
      </c>
      <c r="O73">
        <f>(I73*21)/100</f>
        <v>0</v>
      </c>
      <c r="P73" t="s">
        <v>5</v>
      </c>
    </row>
    <row r="74" spans="1:16" x14ac:dyDescent="0.2">
      <c r="A74" s="4" t="s">
        <v>4</v>
      </c>
      <c r="E74" s="1" t="s">
        <v>2</v>
      </c>
    </row>
    <row r="75" spans="1:16" x14ac:dyDescent="0.2">
      <c r="A75" s="3" t="s">
        <v>3</v>
      </c>
      <c r="E75" s="2" t="s">
        <v>2</v>
      </c>
    </row>
    <row r="76" spans="1:16" ht="114.75" x14ac:dyDescent="0.2">
      <c r="A76" t="s">
        <v>1</v>
      </c>
      <c r="E76" s="1" t="s">
        <v>21</v>
      </c>
    </row>
    <row r="77" spans="1:16" x14ac:dyDescent="0.2">
      <c r="A77" s="9" t="s">
        <v>10</v>
      </c>
      <c r="B77" s="10" t="s">
        <v>68</v>
      </c>
      <c r="C77" s="10" t="s">
        <v>67</v>
      </c>
      <c r="D77" s="9" t="s">
        <v>2</v>
      </c>
      <c r="E77" s="8" t="s">
        <v>66</v>
      </c>
      <c r="F77" s="7" t="s">
        <v>17</v>
      </c>
      <c r="G77" s="6">
        <v>1</v>
      </c>
      <c r="H77" s="5">
        <v>0</v>
      </c>
      <c r="I77" s="5">
        <f>ROUND(ROUND(H77,2)*ROUND(G77,3),2)</f>
        <v>0</v>
      </c>
      <c r="O77">
        <f>(I77*21)/100</f>
        <v>0</v>
      </c>
      <c r="P77" t="s">
        <v>5</v>
      </c>
    </row>
    <row r="78" spans="1:16" x14ac:dyDescent="0.2">
      <c r="A78" s="4" t="s">
        <v>4</v>
      </c>
      <c r="E78" s="1" t="s">
        <v>2</v>
      </c>
    </row>
    <row r="79" spans="1:16" x14ac:dyDescent="0.2">
      <c r="A79" s="3" t="s">
        <v>3</v>
      </c>
      <c r="E79" s="2" t="s">
        <v>2</v>
      </c>
    </row>
    <row r="80" spans="1:16" ht="140.25" x14ac:dyDescent="0.2">
      <c r="A80" t="s">
        <v>1</v>
      </c>
      <c r="E80" s="1" t="s">
        <v>16</v>
      </c>
    </row>
    <row r="81" spans="1:16" x14ac:dyDescent="0.2">
      <c r="A81" s="9" t="s">
        <v>10</v>
      </c>
      <c r="B81" s="10" t="s">
        <v>65</v>
      </c>
      <c r="C81" s="10" t="s">
        <v>64</v>
      </c>
      <c r="D81" s="9" t="s">
        <v>2</v>
      </c>
      <c r="E81" s="8" t="s">
        <v>63</v>
      </c>
      <c r="F81" s="7" t="s">
        <v>17</v>
      </c>
      <c r="G81" s="6">
        <v>4</v>
      </c>
      <c r="H81" s="5">
        <v>0</v>
      </c>
      <c r="I81" s="5">
        <f>ROUND(ROUND(H81,2)*ROUND(G81,3),2)</f>
        <v>0</v>
      </c>
      <c r="O81">
        <f>(I81*21)/100</f>
        <v>0</v>
      </c>
      <c r="P81" t="s">
        <v>5</v>
      </c>
    </row>
    <row r="82" spans="1:16" x14ac:dyDescent="0.2">
      <c r="A82" s="4" t="s">
        <v>4</v>
      </c>
      <c r="E82" s="1" t="s">
        <v>2</v>
      </c>
    </row>
    <row r="83" spans="1:16" x14ac:dyDescent="0.2">
      <c r="A83" s="3" t="s">
        <v>3</v>
      </c>
      <c r="E83" s="2" t="s">
        <v>2</v>
      </c>
    </row>
    <row r="84" spans="1:16" ht="191.25" x14ac:dyDescent="0.2">
      <c r="A84" t="s">
        <v>1</v>
      </c>
      <c r="E84" s="1" t="s">
        <v>40</v>
      </c>
    </row>
    <row r="85" spans="1:16" x14ac:dyDescent="0.2">
      <c r="A85" s="9" t="s">
        <v>10</v>
      </c>
      <c r="B85" s="10" t="s">
        <v>62</v>
      </c>
      <c r="C85" s="10" t="s">
        <v>61</v>
      </c>
      <c r="D85" s="9" t="s">
        <v>2</v>
      </c>
      <c r="E85" s="8" t="s">
        <v>60</v>
      </c>
      <c r="F85" s="7" t="s">
        <v>17</v>
      </c>
      <c r="G85" s="6">
        <v>4</v>
      </c>
      <c r="H85" s="5">
        <v>0</v>
      </c>
      <c r="I85" s="5">
        <f>ROUND(ROUND(H85,2)*ROUND(G85,3),2)</f>
        <v>0</v>
      </c>
      <c r="O85">
        <f>(I85*21)/100</f>
        <v>0</v>
      </c>
      <c r="P85" t="s">
        <v>5</v>
      </c>
    </row>
    <row r="86" spans="1:16" x14ac:dyDescent="0.2">
      <c r="A86" s="4" t="s">
        <v>4</v>
      </c>
      <c r="E86" s="1" t="s">
        <v>2</v>
      </c>
    </row>
    <row r="87" spans="1:16" x14ac:dyDescent="0.2">
      <c r="A87" s="3" t="s">
        <v>3</v>
      </c>
      <c r="E87" s="2" t="s">
        <v>2</v>
      </c>
    </row>
    <row r="88" spans="1:16" ht="140.25" x14ac:dyDescent="0.2">
      <c r="A88" t="s">
        <v>1</v>
      </c>
      <c r="E88" s="1" t="s">
        <v>16</v>
      </c>
    </row>
    <row r="89" spans="1:16" x14ac:dyDescent="0.2">
      <c r="A89" s="9" t="s">
        <v>10</v>
      </c>
      <c r="B89" s="10" t="s">
        <v>59</v>
      </c>
      <c r="C89" s="10" t="s">
        <v>58</v>
      </c>
      <c r="D89" s="9" t="s">
        <v>2</v>
      </c>
      <c r="E89" s="8" t="s">
        <v>57</v>
      </c>
      <c r="F89" s="7" t="s">
        <v>17</v>
      </c>
      <c r="G89" s="6">
        <v>4</v>
      </c>
      <c r="H89" s="5">
        <v>0</v>
      </c>
      <c r="I89" s="5">
        <f>ROUND(ROUND(H89,2)*ROUND(G89,3),2)</f>
        <v>0</v>
      </c>
      <c r="O89">
        <f>(I89*21)/100</f>
        <v>0</v>
      </c>
      <c r="P89" t="s">
        <v>5</v>
      </c>
    </row>
    <row r="90" spans="1:16" x14ac:dyDescent="0.2">
      <c r="A90" s="4" t="s">
        <v>4</v>
      </c>
      <c r="E90" s="1" t="s">
        <v>2</v>
      </c>
    </row>
    <row r="91" spans="1:16" x14ac:dyDescent="0.2">
      <c r="A91" s="3" t="s">
        <v>3</v>
      </c>
      <c r="E91" s="2" t="s">
        <v>2</v>
      </c>
    </row>
    <row r="92" spans="1:16" ht="191.25" x14ac:dyDescent="0.2">
      <c r="A92" t="s">
        <v>1</v>
      </c>
      <c r="E92" s="1" t="s">
        <v>40</v>
      </c>
    </row>
    <row r="93" spans="1:16" ht="25.5" x14ac:dyDescent="0.2">
      <c r="A93" s="9" t="s">
        <v>10</v>
      </c>
      <c r="B93" s="37" t="s">
        <v>56</v>
      </c>
      <c r="C93" s="37" t="s">
        <v>55</v>
      </c>
      <c r="D93" s="38" t="s">
        <v>2</v>
      </c>
      <c r="E93" s="39" t="s">
        <v>54</v>
      </c>
      <c r="F93" s="40" t="s">
        <v>17</v>
      </c>
      <c r="G93" s="41">
        <v>2</v>
      </c>
      <c r="H93" s="42">
        <v>0</v>
      </c>
      <c r="I93" s="42">
        <f>ROUND(ROUND(H93,2)*ROUND(G93,3),2)</f>
        <v>0</v>
      </c>
      <c r="O93">
        <f>(I93*21)/100</f>
        <v>0</v>
      </c>
      <c r="P93" t="s">
        <v>5</v>
      </c>
    </row>
    <row r="94" spans="1:16" x14ac:dyDescent="0.2">
      <c r="A94" s="4" t="s">
        <v>4</v>
      </c>
      <c r="B94" s="43"/>
      <c r="C94" s="43"/>
      <c r="D94" s="43"/>
      <c r="E94" s="44" t="s">
        <v>2</v>
      </c>
      <c r="F94" s="43"/>
      <c r="G94" s="43"/>
      <c r="H94" s="43"/>
      <c r="I94" s="43"/>
    </row>
    <row r="95" spans="1:16" x14ac:dyDescent="0.2">
      <c r="A95" s="3" t="s">
        <v>3</v>
      </c>
      <c r="B95" s="43"/>
      <c r="C95" s="43"/>
      <c r="D95" s="43"/>
      <c r="E95" s="45" t="s">
        <v>2</v>
      </c>
      <c r="F95" s="43"/>
      <c r="G95" s="43"/>
      <c r="H95" s="43"/>
      <c r="I95" s="43"/>
    </row>
    <row r="96" spans="1:16" ht="191.25" x14ac:dyDescent="0.2">
      <c r="A96" t="s">
        <v>1</v>
      </c>
      <c r="B96" s="43"/>
      <c r="C96" s="43"/>
      <c r="D96" s="43"/>
      <c r="E96" s="44" t="s">
        <v>40</v>
      </c>
      <c r="F96" s="43"/>
      <c r="G96" s="43"/>
      <c r="H96" s="43"/>
      <c r="I96" s="43"/>
    </row>
    <row r="97" spans="1:16" ht="25.5" x14ac:dyDescent="0.2">
      <c r="A97" s="9" t="s">
        <v>10</v>
      </c>
      <c r="B97" s="10" t="s">
        <v>53</v>
      </c>
      <c r="C97" s="10" t="s">
        <v>52</v>
      </c>
      <c r="D97" s="9" t="s">
        <v>2</v>
      </c>
      <c r="E97" s="8" t="s">
        <v>51</v>
      </c>
      <c r="F97" s="7" t="s">
        <v>17</v>
      </c>
      <c r="G97" s="6">
        <v>6</v>
      </c>
      <c r="H97" s="5">
        <v>0</v>
      </c>
      <c r="I97" s="5">
        <f>ROUND(ROUND(H97,2)*ROUND(G97,3),2)</f>
        <v>0</v>
      </c>
      <c r="O97">
        <f>(I97*21)/100</f>
        <v>0</v>
      </c>
      <c r="P97" t="s">
        <v>5</v>
      </c>
    </row>
    <row r="98" spans="1:16" x14ac:dyDescent="0.2">
      <c r="A98" s="4" t="s">
        <v>4</v>
      </c>
      <c r="E98" s="1" t="s">
        <v>2</v>
      </c>
    </row>
    <row r="99" spans="1:16" x14ac:dyDescent="0.2">
      <c r="A99" s="3" t="s">
        <v>3</v>
      </c>
      <c r="E99" s="2" t="s">
        <v>2</v>
      </c>
    </row>
    <row r="100" spans="1:16" ht="191.25" x14ac:dyDescent="0.2">
      <c r="A100" t="s">
        <v>1</v>
      </c>
      <c r="E100" s="1" t="s">
        <v>50</v>
      </c>
    </row>
    <row r="101" spans="1:16" x14ac:dyDescent="0.2">
      <c r="A101" s="9" t="s">
        <v>10</v>
      </c>
      <c r="B101" s="10" t="s">
        <v>49</v>
      </c>
      <c r="C101" s="10" t="s">
        <v>48</v>
      </c>
      <c r="D101" s="9" t="s">
        <v>2</v>
      </c>
      <c r="E101" s="8" t="s">
        <v>47</v>
      </c>
      <c r="F101" s="7" t="s">
        <v>17</v>
      </c>
      <c r="G101" s="6">
        <v>6</v>
      </c>
      <c r="H101" s="5">
        <v>0</v>
      </c>
      <c r="I101" s="5">
        <f>ROUND(ROUND(H101,2)*ROUND(G101,3),2)</f>
        <v>0</v>
      </c>
      <c r="O101">
        <f>(I101*21)/100</f>
        <v>0</v>
      </c>
      <c r="P101" t="s">
        <v>5</v>
      </c>
    </row>
    <row r="102" spans="1:16" x14ac:dyDescent="0.2">
      <c r="A102" s="4" t="s">
        <v>4</v>
      </c>
      <c r="E102" s="1" t="s">
        <v>2</v>
      </c>
    </row>
    <row r="103" spans="1:16" x14ac:dyDescent="0.2">
      <c r="A103" s="3" t="s">
        <v>3</v>
      </c>
      <c r="E103" s="2" t="s">
        <v>2</v>
      </c>
    </row>
    <row r="104" spans="1:16" ht="140.25" x14ac:dyDescent="0.2">
      <c r="A104" t="s">
        <v>1</v>
      </c>
      <c r="E104" s="1" t="s">
        <v>16</v>
      </c>
    </row>
    <row r="105" spans="1:16" x14ac:dyDescent="0.2">
      <c r="A105" s="9" t="s">
        <v>10</v>
      </c>
      <c r="B105" s="10" t="s">
        <v>46</v>
      </c>
      <c r="C105" s="10" t="s">
        <v>45</v>
      </c>
      <c r="D105" s="9" t="s">
        <v>2</v>
      </c>
      <c r="E105" s="8" t="s">
        <v>44</v>
      </c>
      <c r="F105" s="7" t="s">
        <v>17</v>
      </c>
      <c r="G105" s="52">
        <v>2</v>
      </c>
      <c r="H105" s="5">
        <v>0</v>
      </c>
      <c r="I105" s="5">
        <f>ROUND(ROUND(H105,2)*ROUND(G105,3),2)</f>
        <v>0</v>
      </c>
      <c r="O105">
        <f>(I105*21)/100</f>
        <v>0</v>
      </c>
      <c r="P105" t="s">
        <v>5</v>
      </c>
    </row>
    <row r="106" spans="1:16" x14ac:dyDescent="0.2">
      <c r="A106" s="4" t="s">
        <v>4</v>
      </c>
      <c r="E106" s="1" t="s">
        <v>2</v>
      </c>
    </row>
    <row r="107" spans="1:16" x14ac:dyDescent="0.2">
      <c r="A107" s="3" t="s">
        <v>3</v>
      </c>
      <c r="E107" s="2" t="s">
        <v>2</v>
      </c>
    </row>
    <row r="108" spans="1:16" ht="191.25" x14ac:dyDescent="0.2">
      <c r="A108" t="s">
        <v>1</v>
      </c>
      <c r="E108" s="1" t="s">
        <v>40</v>
      </c>
    </row>
    <row r="109" spans="1:16" x14ac:dyDescent="0.2">
      <c r="A109" s="9" t="s">
        <v>10</v>
      </c>
      <c r="B109" s="10" t="s">
        <v>43</v>
      </c>
      <c r="C109" s="10" t="s">
        <v>42</v>
      </c>
      <c r="D109" s="9" t="s">
        <v>2</v>
      </c>
      <c r="E109" s="8" t="s">
        <v>41</v>
      </c>
      <c r="F109" s="7" t="s">
        <v>17</v>
      </c>
      <c r="G109" s="6">
        <v>1</v>
      </c>
      <c r="H109" s="5">
        <v>0</v>
      </c>
      <c r="I109" s="5">
        <f>ROUND(ROUND(H109,2)*ROUND(G109,3),2)</f>
        <v>0</v>
      </c>
      <c r="O109">
        <f>(I109*21)/100</f>
        <v>0</v>
      </c>
      <c r="P109" t="s">
        <v>5</v>
      </c>
    </row>
    <row r="110" spans="1:16" x14ac:dyDescent="0.2">
      <c r="A110" s="4" t="s">
        <v>4</v>
      </c>
      <c r="E110" s="1" t="s">
        <v>2</v>
      </c>
    </row>
    <row r="111" spans="1:16" x14ac:dyDescent="0.2">
      <c r="A111" s="3" t="s">
        <v>3</v>
      </c>
      <c r="E111" s="2" t="s">
        <v>2</v>
      </c>
    </row>
    <row r="112" spans="1:16" ht="191.25" x14ac:dyDescent="0.2">
      <c r="A112" t="s">
        <v>1</v>
      </c>
      <c r="E112" s="1" t="s">
        <v>40</v>
      </c>
    </row>
    <row r="113" spans="1:16" x14ac:dyDescent="0.2">
      <c r="A113" s="9" t="s">
        <v>10</v>
      </c>
      <c r="B113" s="10" t="s">
        <v>39</v>
      </c>
      <c r="C113" s="10" t="s">
        <v>38</v>
      </c>
      <c r="D113" s="9" t="s">
        <v>2</v>
      </c>
      <c r="E113" s="8" t="s">
        <v>37</v>
      </c>
      <c r="F113" s="7" t="s">
        <v>17</v>
      </c>
      <c r="G113" s="6">
        <v>1</v>
      </c>
      <c r="H113" s="5">
        <v>0</v>
      </c>
      <c r="I113" s="5">
        <f>ROUND(ROUND(H113,2)*ROUND(G113,3),2)</f>
        <v>0</v>
      </c>
      <c r="O113">
        <f>(I113*21)/100</f>
        <v>0</v>
      </c>
      <c r="P113" t="s">
        <v>5</v>
      </c>
    </row>
    <row r="114" spans="1:16" x14ac:dyDescent="0.2">
      <c r="A114" s="4" t="s">
        <v>4</v>
      </c>
      <c r="E114" s="1" t="s">
        <v>2</v>
      </c>
    </row>
    <row r="115" spans="1:16" x14ac:dyDescent="0.2">
      <c r="A115" s="3" t="s">
        <v>3</v>
      </c>
      <c r="E115" s="2" t="s">
        <v>2</v>
      </c>
    </row>
    <row r="116" spans="1:16" ht="140.25" x14ac:dyDescent="0.2">
      <c r="A116" t="s">
        <v>1</v>
      </c>
      <c r="E116" s="1" t="s">
        <v>16</v>
      </c>
    </row>
    <row r="117" spans="1:16" ht="25.5" x14ac:dyDescent="0.2">
      <c r="A117" s="9" t="s">
        <v>10</v>
      </c>
      <c r="B117" s="10" t="s">
        <v>36</v>
      </c>
      <c r="C117" s="10" t="s">
        <v>35</v>
      </c>
      <c r="D117" s="9" t="s">
        <v>2</v>
      </c>
      <c r="E117" s="8" t="s">
        <v>34</v>
      </c>
      <c r="F117" s="7" t="s">
        <v>17</v>
      </c>
      <c r="G117" s="6">
        <v>1</v>
      </c>
      <c r="H117" s="5">
        <v>0</v>
      </c>
      <c r="I117" s="5">
        <f>ROUND(ROUND(H117,2)*ROUND(G117,3),2)</f>
        <v>0</v>
      </c>
      <c r="O117">
        <f>(I117*21)/100</f>
        <v>0</v>
      </c>
      <c r="P117" t="s">
        <v>5</v>
      </c>
    </row>
    <row r="118" spans="1:16" x14ac:dyDescent="0.2">
      <c r="A118" s="4" t="s">
        <v>4</v>
      </c>
      <c r="E118" s="1" t="s">
        <v>2</v>
      </c>
    </row>
    <row r="119" spans="1:16" x14ac:dyDescent="0.2">
      <c r="A119" s="3" t="s">
        <v>3</v>
      </c>
      <c r="E119" s="2" t="s">
        <v>2</v>
      </c>
    </row>
    <row r="120" spans="1:16" ht="114.75" x14ac:dyDescent="0.2">
      <c r="A120" t="s">
        <v>1</v>
      </c>
      <c r="E120" s="1" t="s">
        <v>21</v>
      </c>
    </row>
    <row r="121" spans="1:16" ht="25.5" x14ac:dyDescent="0.2">
      <c r="A121" s="9" t="s">
        <v>10</v>
      </c>
      <c r="B121" s="37" t="s">
        <v>33</v>
      </c>
      <c r="C121" s="37" t="s">
        <v>32</v>
      </c>
      <c r="D121" s="38" t="s">
        <v>2</v>
      </c>
      <c r="E121" s="39" t="s">
        <v>31</v>
      </c>
      <c r="F121" s="40" t="s">
        <v>17</v>
      </c>
      <c r="G121" s="41">
        <v>2</v>
      </c>
      <c r="H121" s="42">
        <v>0</v>
      </c>
      <c r="I121" s="42">
        <f>ROUND(ROUND(H121,2)*ROUND(G121,3),2)</f>
        <v>0</v>
      </c>
      <c r="O121">
        <f>(I121*21)/100</f>
        <v>0</v>
      </c>
      <c r="P121" t="s">
        <v>5</v>
      </c>
    </row>
    <row r="122" spans="1:16" x14ac:dyDescent="0.2">
      <c r="A122" s="4" t="s">
        <v>4</v>
      </c>
      <c r="B122" s="43"/>
      <c r="C122" s="43"/>
      <c r="D122" s="43"/>
      <c r="E122" s="44" t="s">
        <v>2</v>
      </c>
      <c r="F122" s="43"/>
      <c r="G122" s="43"/>
      <c r="H122" s="43"/>
      <c r="I122" s="43"/>
    </row>
    <row r="123" spans="1:16" x14ac:dyDescent="0.2">
      <c r="A123" s="3" t="s">
        <v>3</v>
      </c>
      <c r="B123" s="43"/>
      <c r="C123" s="43"/>
      <c r="D123" s="43"/>
      <c r="E123" s="45" t="s">
        <v>2</v>
      </c>
      <c r="F123" s="43"/>
      <c r="G123" s="43"/>
      <c r="H123" s="43"/>
      <c r="I123" s="43"/>
    </row>
    <row r="124" spans="1:16" ht="114.75" x14ac:dyDescent="0.2">
      <c r="A124" t="s">
        <v>1</v>
      </c>
      <c r="B124" s="43"/>
      <c r="C124" s="43"/>
      <c r="D124" s="43"/>
      <c r="E124" s="44" t="s">
        <v>21</v>
      </c>
      <c r="F124" s="43"/>
      <c r="G124" s="43"/>
      <c r="H124" s="43"/>
      <c r="I124" s="43"/>
    </row>
    <row r="125" spans="1:16" ht="25.5" x14ac:dyDescent="0.2">
      <c r="A125" s="9" t="s">
        <v>10</v>
      </c>
      <c r="B125" s="37" t="s">
        <v>30</v>
      </c>
      <c r="C125" s="37" t="s">
        <v>29</v>
      </c>
      <c r="D125" s="38" t="s">
        <v>2</v>
      </c>
      <c r="E125" s="39" t="s">
        <v>28</v>
      </c>
      <c r="F125" s="40" t="s">
        <v>17</v>
      </c>
      <c r="G125" s="41">
        <v>2</v>
      </c>
      <c r="H125" s="42">
        <v>0</v>
      </c>
      <c r="I125" s="42">
        <f>ROUND(ROUND(H125,2)*ROUND(G125,3),2)</f>
        <v>0</v>
      </c>
      <c r="O125">
        <f>(I125*21)/100</f>
        <v>0</v>
      </c>
      <c r="P125" t="s">
        <v>5</v>
      </c>
    </row>
    <row r="126" spans="1:16" x14ac:dyDescent="0.2">
      <c r="A126" s="4" t="s">
        <v>4</v>
      </c>
      <c r="B126" s="43"/>
      <c r="C126" s="43"/>
      <c r="D126" s="43"/>
      <c r="E126" s="44" t="s">
        <v>2</v>
      </c>
      <c r="F126" s="43"/>
      <c r="G126" s="43"/>
      <c r="H126" s="43"/>
      <c r="I126" s="43"/>
    </row>
    <row r="127" spans="1:16" x14ac:dyDescent="0.2">
      <c r="A127" s="3" t="s">
        <v>3</v>
      </c>
      <c r="B127" s="43"/>
      <c r="C127" s="43"/>
      <c r="D127" s="43"/>
      <c r="E127" s="45" t="s">
        <v>2</v>
      </c>
      <c r="F127" s="43"/>
      <c r="G127" s="43"/>
      <c r="H127" s="43"/>
      <c r="I127" s="43"/>
    </row>
    <row r="128" spans="1:16" ht="114.75" x14ac:dyDescent="0.2">
      <c r="A128" t="s">
        <v>1</v>
      </c>
      <c r="B128" s="43"/>
      <c r="C128" s="43"/>
      <c r="D128" s="43"/>
      <c r="E128" s="44" t="s">
        <v>21</v>
      </c>
      <c r="F128" s="43"/>
      <c r="G128" s="43"/>
      <c r="H128" s="43"/>
      <c r="I128" s="43"/>
    </row>
    <row r="129" spans="1:16" x14ac:dyDescent="0.2">
      <c r="A129" s="9" t="s">
        <v>10</v>
      </c>
      <c r="B129" s="37" t="s">
        <v>27</v>
      </c>
      <c r="C129" s="37" t="s">
        <v>26</v>
      </c>
      <c r="D129" s="38" t="s">
        <v>2</v>
      </c>
      <c r="E129" s="39" t="s">
        <v>25</v>
      </c>
      <c r="F129" s="40" t="s">
        <v>17</v>
      </c>
      <c r="G129" s="41">
        <v>1</v>
      </c>
      <c r="H129" s="42">
        <v>0</v>
      </c>
      <c r="I129" s="42">
        <f>ROUND(ROUND(H129,2)*ROUND(G129,3),2)</f>
        <v>0</v>
      </c>
      <c r="O129">
        <f>(I129*21)/100</f>
        <v>0</v>
      </c>
      <c r="P129" t="s">
        <v>5</v>
      </c>
    </row>
    <row r="130" spans="1:16" x14ac:dyDescent="0.2">
      <c r="A130" s="4" t="s">
        <v>4</v>
      </c>
      <c r="B130" s="43"/>
      <c r="C130" s="43"/>
      <c r="D130" s="43"/>
      <c r="E130" s="44" t="s">
        <v>2</v>
      </c>
      <c r="F130" s="43"/>
      <c r="G130" s="43"/>
      <c r="H130" s="43"/>
      <c r="I130" s="43"/>
    </row>
    <row r="131" spans="1:16" x14ac:dyDescent="0.2">
      <c r="A131" s="3" t="s">
        <v>3</v>
      </c>
      <c r="B131" s="43"/>
      <c r="C131" s="43"/>
      <c r="D131" s="43"/>
      <c r="E131" s="45" t="s">
        <v>2</v>
      </c>
      <c r="F131" s="43"/>
      <c r="G131" s="43"/>
      <c r="H131" s="43"/>
      <c r="I131" s="43"/>
    </row>
    <row r="132" spans="1:16" ht="114.75" x14ac:dyDescent="0.2">
      <c r="A132" t="s">
        <v>1</v>
      </c>
      <c r="B132" s="43"/>
      <c r="C132" s="43"/>
      <c r="D132" s="43"/>
      <c r="E132" s="44" t="s">
        <v>21</v>
      </c>
      <c r="F132" s="43"/>
      <c r="G132" s="43"/>
      <c r="H132" s="43"/>
      <c r="I132" s="43"/>
    </row>
    <row r="133" spans="1:16" x14ac:dyDescent="0.2">
      <c r="A133" s="9" t="s">
        <v>10</v>
      </c>
      <c r="B133" s="37" t="s">
        <v>24</v>
      </c>
      <c r="C133" s="37" t="s">
        <v>23</v>
      </c>
      <c r="D133" s="38" t="s">
        <v>2</v>
      </c>
      <c r="E133" s="39" t="s">
        <v>22</v>
      </c>
      <c r="F133" s="40" t="s">
        <v>17</v>
      </c>
      <c r="G133" s="41">
        <v>1</v>
      </c>
      <c r="H133" s="42">
        <v>0</v>
      </c>
      <c r="I133" s="42">
        <f>ROUND(ROUND(H133,2)*ROUND(G133,3),2)</f>
        <v>0</v>
      </c>
      <c r="O133">
        <f>(I133*21)/100</f>
        <v>0</v>
      </c>
      <c r="P133" t="s">
        <v>5</v>
      </c>
    </row>
    <row r="134" spans="1:16" x14ac:dyDescent="0.2">
      <c r="A134" s="4" t="s">
        <v>4</v>
      </c>
      <c r="B134" s="43"/>
      <c r="C134" s="43"/>
      <c r="D134" s="43"/>
      <c r="E134" s="44" t="s">
        <v>2</v>
      </c>
      <c r="F134" s="43"/>
      <c r="G134" s="43"/>
      <c r="H134" s="43"/>
      <c r="I134" s="43"/>
    </row>
    <row r="135" spans="1:16" x14ac:dyDescent="0.2">
      <c r="A135" s="3" t="s">
        <v>3</v>
      </c>
      <c r="B135" s="43"/>
      <c r="C135" s="43"/>
      <c r="D135" s="43"/>
      <c r="E135" s="45" t="s">
        <v>2</v>
      </c>
      <c r="F135" s="43"/>
      <c r="G135" s="43"/>
      <c r="H135" s="43"/>
      <c r="I135" s="43"/>
    </row>
    <row r="136" spans="1:16" ht="114.75" x14ac:dyDescent="0.2">
      <c r="A136" t="s">
        <v>1</v>
      </c>
      <c r="B136" s="43"/>
      <c r="C136" s="43"/>
      <c r="D136" s="43"/>
      <c r="E136" s="44" t="s">
        <v>21</v>
      </c>
      <c r="F136" s="43"/>
      <c r="G136" s="43"/>
      <c r="H136" s="43"/>
      <c r="I136" s="43"/>
    </row>
    <row r="137" spans="1:16" ht="25.5" x14ac:dyDescent="0.2">
      <c r="A137" s="9" t="s">
        <v>10</v>
      </c>
      <c r="B137" s="10" t="s">
        <v>20</v>
      </c>
      <c r="C137" s="10" t="s">
        <v>19</v>
      </c>
      <c r="D137" s="9" t="s">
        <v>2</v>
      </c>
      <c r="E137" s="8" t="s">
        <v>18</v>
      </c>
      <c r="F137" s="7" t="s">
        <v>17</v>
      </c>
      <c r="G137" s="6">
        <v>1</v>
      </c>
      <c r="H137" s="5">
        <v>0</v>
      </c>
      <c r="I137" s="5">
        <f>ROUND(ROUND(H137,2)*ROUND(G137,3),2)</f>
        <v>0</v>
      </c>
      <c r="O137">
        <f>(I137*21)/100</f>
        <v>0</v>
      </c>
      <c r="P137" t="s">
        <v>5</v>
      </c>
    </row>
    <row r="138" spans="1:16" x14ac:dyDescent="0.2">
      <c r="A138" s="4" t="s">
        <v>4</v>
      </c>
      <c r="E138" s="1" t="s">
        <v>2</v>
      </c>
    </row>
    <row r="139" spans="1:16" x14ac:dyDescent="0.2">
      <c r="A139" s="3" t="s">
        <v>3</v>
      </c>
      <c r="E139" s="2" t="s">
        <v>2</v>
      </c>
    </row>
    <row r="140" spans="1:16" ht="140.25" x14ac:dyDescent="0.2">
      <c r="A140" t="s">
        <v>1</v>
      </c>
      <c r="E140" s="1" t="s">
        <v>16</v>
      </c>
    </row>
    <row r="141" spans="1:16" x14ac:dyDescent="0.2">
      <c r="A141" s="9" t="s">
        <v>10</v>
      </c>
      <c r="B141" s="10" t="s">
        <v>15</v>
      </c>
      <c r="C141" s="10" t="s">
        <v>14</v>
      </c>
      <c r="D141" s="9" t="s">
        <v>2</v>
      </c>
      <c r="E141" s="8" t="s">
        <v>13</v>
      </c>
      <c r="F141" s="7" t="s">
        <v>12</v>
      </c>
      <c r="G141" s="6">
        <v>1</v>
      </c>
      <c r="H141" s="5">
        <v>0</v>
      </c>
      <c r="I141" s="5">
        <f>ROUND(ROUND(H141,2)*ROUND(G141,3),2)</f>
        <v>0</v>
      </c>
      <c r="O141">
        <f>(I141*21)/100</f>
        <v>0</v>
      </c>
      <c r="P141" t="s">
        <v>5</v>
      </c>
    </row>
    <row r="142" spans="1:16" x14ac:dyDescent="0.2">
      <c r="A142" s="4" t="s">
        <v>4</v>
      </c>
      <c r="E142" s="1" t="s">
        <v>2</v>
      </c>
    </row>
    <row r="143" spans="1:16" x14ac:dyDescent="0.2">
      <c r="A143" s="3" t="s">
        <v>3</v>
      </c>
      <c r="E143" s="2" t="s">
        <v>2</v>
      </c>
    </row>
    <row r="144" spans="1:16" ht="127.5" x14ac:dyDescent="0.2">
      <c r="A144" t="s">
        <v>1</v>
      </c>
      <c r="E144" s="1" t="s">
        <v>11</v>
      </c>
    </row>
    <row r="145" spans="1:16" x14ac:dyDescent="0.2">
      <c r="A145" s="9" t="s">
        <v>10</v>
      </c>
      <c r="B145" s="10" t="s">
        <v>9</v>
      </c>
      <c r="C145" s="10" t="s">
        <v>8</v>
      </c>
      <c r="D145" s="9" t="s">
        <v>2</v>
      </c>
      <c r="E145" s="8" t="s">
        <v>7</v>
      </c>
      <c r="F145" s="7" t="s">
        <v>6</v>
      </c>
      <c r="G145" s="6">
        <v>30</v>
      </c>
      <c r="H145" s="5">
        <v>0</v>
      </c>
      <c r="I145" s="5">
        <f>ROUND(ROUND(H145,2)*ROUND(G145,3),2)</f>
        <v>0</v>
      </c>
      <c r="O145">
        <f>(I145*21)/100</f>
        <v>0</v>
      </c>
      <c r="P145" t="s">
        <v>5</v>
      </c>
    </row>
    <row r="146" spans="1:16" x14ac:dyDescent="0.2">
      <c r="A146" s="4" t="s">
        <v>4</v>
      </c>
      <c r="E146" s="1" t="s">
        <v>2</v>
      </c>
    </row>
    <row r="147" spans="1:16" x14ac:dyDescent="0.2">
      <c r="A147" s="3" t="s">
        <v>3</v>
      </c>
      <c r="E147" s="2" t="s">
        <v>2</v>
      </c>
    </row>
    <row r="148" spans="1:16" ht="89.25" x14ac:dyDescent="0.2">
      <c r="A148" t="s">
        <v>1</v>
      </c>
      <c r="E148" s="1" t="s">
        <v>0</v>
      </c>
    </row>
    <row r="149" spans="1:16" ht="12.75" customHeight="1" x14ac:dyDescent="0.2">
      <c r="B149" s="31">
        <v>35</v>
      </c>
      <c r="C149" s="31" t="s">
        <v>161</v>
      </c>
      <c r="D149" s="31"/>
      <c r="E149" s="34" t="s">
        <v>162</v>
      </c>
      <c r="F149" s="36" t="s">
        <v>163</v>
      </c>
      <c r="G149" s="30">
        <v>2</v>
      </c>
      <c r="H149" s="32">
        <v>0</v>
      </c>
      <c r="I149" s="32">
        <f>ROUND(ROUND(H149,2)*ROUND(G149,3),2)</f>
        <v>0</v>
      </c>
    </row>
    <row r="150" spans="1:16" ht="12.75" customHeight="1" x14ac:dyDescent="0.2">
      <c r="B150" s="31">
        <v>36</v>
      </c>
      <c r="C150" s="31" t="s">
        <v>29</v>
      </c>
      <c r="D150" s="33"/>
      <c r="E150" s="35" t="s">
        <v>165</v>
      </c>
      <c r="F150" s="36" t="s">
        <v>17</v>
      </c>
      <c r="G150" s="30">
        <v>1</v>
      </c>
      <c r="H150" s="32">
        <v>0</v>
      </c>
      <c r="I150" s="32">
        <v>0</v>
      </c>
    </row>
    <row r="151" spans="1:16" ht="12.75" customHeight="1" x14ac:dyDescent="0.2">
      <c r="B151" s="31">
        <v>37</v>
      </c>
      <c r="C151" s="31" t="s">
        <v>166</v>
      </c>
      <c r="D151" s="33"/>
      <c r="E151" s="33" t="s">
        <v>167</v>
      </c>
      <c r="F151" s="36" t="s">
        <v>17</v>
      </c>
      <c r="G151" s="30">
        <v>2</v>
      </c>
      <c r="H151" s="32">
        <v>0</v>
      </c>
      <c r="I151" s="32">
        <v>0</v>
      </c>
    </row>
    <row r="152" spans="1:16" ht="12.75" customHeight="1" x14ac:dyDescent="0.2">
      <c r="B152" s="31">
        <v>38</v>
      </c>
      <c r="C152" s="31" t="s">
        <v>168</v>
      </c>
      <c r="D152" s="33"/>
      <c r="E152" s="33" t="s">
        <v>169</v>
      </c>
      <c r="F152" s="36" t="s">
        <v>17</v>
      </c>
      <c r="G152" s="30">
        <v>6</v>
      </c>
      <c r="H152" s="32">
        <v>0</v>
      </c>
      <c r="I152" s="32">
        <v>0</v>
      </c>
    </row>
    <row r="153" spans="1:16" ht="12.75" customHeight="1" x14ac:dyDescent="0.2">
      <c r="B153" s="31">
        <v>39</v>
      </c>
      <c r="C153" s="31" t="s">
        <v>170</v>
      </c>
      <c r="D153" s="33"/>
      <c r="E153" s="33" t="s">
        <v>171</v>
      </c>
      <c r="F153" s="36" t="s">
        <v>17</v>
      </c>
      <c r="G153" s="30">
        <v>2</v>
      </c>
      <c r="H153" s="32">
        <v>0</v>
      </c>
      <c r="I153" s="32">
        <v>0</v>
      </c>
    </row>
  </sheetData>
  <mergeCells count="10">
    <mergeCell ref="F6:F7"/>
    <mergeCell ref="G6:G7"/>
    <mergeCell ref="H6:I6"/>
    <mergeCell ref="C4:D4"/>
    <mergeCell ref="C5:D5"/>
    <mergeCell ref="A6:A7"/>
    <mergeCell ref="B6:B7"/>
    <mergeCell ref="C6:C7"/>
    <mergeCell ref="D6:D7"/>
    <mergeCell ref="E6:E7"/>
  </mergeCells>
  <pageMargins left="0.75" right="0.75" top="1" bottom="1" header="0.5" footer="0.5"/>
  <pageSetup paperSize="9" fitToHeight="0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PS 02-14-04.3</vt:lpstr>
    </vt:vector>
  </TitlesOfParts>
  <Company>SUDOP BRNO, spol. s r.o.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stara</dc:creator>
  <cp:lastModifiedBy>stara</cp:lastModifiedBy>
  <dcterms:created xsi:type="dcterms:W3CDTF">2019-09-03T12:34:26Z</dcterms:created>
  <dcterms:modified xsi:type="dcterms:W3CDTF">2019-11-12T11:52:51Z</dcterms:modified>
</cp:coreProperties>
</file>