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č.9_Vysvětlení č.9 (původne 10)\Přílohy\"/>
    </mc:Choice>
  </mc:AlternateContent>
  <bookViews>
    <workbookView xWindow="0" yWindow="0" windowWidth="28800" windowHeight="11445"/>
  </bookViews>
  <sheets>
    <sheet name="SO 02-17-03" sheetId="1" r:id="rId1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9" i="1" l="1"/>
  <c r="O9" i="1" s="1"/>
  <c r="I13" i="1"/>
  <c r="O13" i="1" s="1"/>
  <c r="I17" i="1"/>
  <c r="O17" i="1" s="1"/>
  <c r="I21" i="1"/>
  <c r="O21" i="1" s="1"/>
  <c r="I25" i="1"/>
  <c r="O25" i="1" s="1"/>
  <c r="I29" i="1"/>
  <c r="O29" i="1" s="1"/>
  <c r="I33" i="1"/>
  <c r="O33" i="1" s="1"/>
  <c r="I37" i="1"/>
  <c r="O37" i="1"/>
  <c r="I41" i="1"/>
  <c r="O41" i="1"/>
  <c r="I45" i="1"/>
  <c r="O45" i="1" s="1"/>
  <c r="I49" i="1"/>
  <c r="O49" i="1"/>
  <c r="I53" i="1"/>
  <c r="O53" i="1" s="1"/>
  <c r="I57" i="1"/>
  <c r="O57" i="1" s="1"/>
  <c r="I61" i="1"/>
  <c r="O61" i="1" s="1"/>
  <c r="I65" i="1"/>
  <c r="O65" i="1" s="1"/>
  <c r="I69" i="1"/>
  <c r="O69" i="1" s="1"/>
  <c r="I73" i="1"/>
  <c r="O73" i="1" s="1"/>
  <c r="I77" i="1"/>
  <c r="O77" i="1" s="1"/>
  <c r="I81" i="1"/>
  <c r="O81" i="1"/>
  <c r="I85" i="1"/>
  <c r="O85" i="1" s="1"/>
  <c r="I89" i="1"/>
  <c r="O89" i="1" s="1"/>
  <c r="I93" i="1"/>
  <c r="O93" i="1" s="1"/>
  <c r="I97" i="1"/>
  <c r="O97" i="1" s="1"/>
  <c r="I101" i="1"/>
  <c r="O101" i="1" s="1"/>
  <c r="I105" i="1"/>
  <c r="O105" i="1"/>
  <c r="I109" i="1"/>
  <c r="O109" i="1" s="1"/>
  <c r="I114" i="1"/>
  <c r="O114" i="1"/>
  <c r="I118" i="1"/>
  <c r="O118" i="1" s="1"/>
  <c r="I122" i="1"/>
  <c r="O122" i="1" s="1"/>
  <c r="I126" i="1"/>
  <c r="O126" i="1"/>
  <c r="I131" i="1"/>
  <c r="O131" i="1" s="1"/>
  <c r="I135" i="1"/>
  <c r="O135" i="1" s="1"/>
  <c r="I139" i="1"/>
  <c r="O139" i="1" s="1"/>
  <c r="I143" i="1"/>
  <c r="O143" i="1" s="1"/>
  <c r="I147" i="1"/>
  <c r="O147" i="1"/>
  <c r="I151" i="1"/>
  <c r="O151" i="1"/>
  <c r="I155" i="1"/>
  <c r="O155" i="1"/>
  <c r="I159" i="1"/>
  <c r="O159" i="1" s="1"/>
  <c r="I163" i="1"/>
  <c r="O163" i="1"/>
  <c r="I167" i="1"/>
  <c r="O167" i="1" s="1"/>
  <c r="I171" i="1"/>
  <c r="O171" i="1" s="1"/>
  <c r="I175" i="1"/>
  <c r="O175" i="1" s="1"/>
  <c r="I180" i="1"/>
  <c r="Q179" i="1" s="1"/>
  <c r="I179" i="1" s="1"/>
  <c r="I184" i="1"/>
  <c r="O184" i="1" s="1"/>
  <c r="I188" i="1"/>
  <c r="O188" i="1" s="1"/>
  <c r="I193" i="1"/>
  <c r="O193" i="1" s="1"/>
  <c r="I197" i="1"/>
  <c r="O197" i="1"/>
  <c r="I201" i="1"/>
  <c r="O201" i="1" s="1"/>
  <c r="I205" i="1"/>
  <c r="O205" i="1"/>
  <c r="I209" i="1"/>
  <c r="O209" i="1" s="1"/>
  <c r="I213" i="1"/>
  <c r="O213" i="1" s="1"/>
  <c r="I217" i="1"/>
  <c r="O217" i="1" s="1"/>
  <c r="I221" i="1"/>
  <c r="O221" i="1"/>
  <c r="I225" i="1"/>
  <c r="O225" i="1" s="1"/>
  <c r="I229" i="1"/>
  <c r="O229" i="1"/>
  <c r="I233" i="1"/>
  <c r="O233" i="1"/>
  <c r="I237" i="1"/>
  <c r="O237" i="1" s="1"/>
  <c r="I241" i="1"/>
  <c r="O241" i="1" s="1"/>
  <c r="I245" i="1"/>
  <c r="O245" i="1" s="1"/>
  <c r="I249" i="1"/>
  <c r="O249" i="1" s="1"/>
  <c r="I253" i="1"/>
  <c r="O253" i="1"/>
  <c r="I258" i="1"/>
  <c r="Q257" i="1" s="1"/>
  <c r="I257" i="1" s="1"/>
  <c r="O258" i="1"/>
  <c r="R257" i="1" s="1"/>
  <c r="O257" i="1" s="1"/>
  <c r="I263" i="1"/>
  <c r="O263" i="1" s="1"/>
  <c r="I267" i="1"/>
  <c r="O267" i="1" s="1"/>
  <c r="I271" i="1"/>
  <c r="O271" i="1"/>
  <c r="I275" i="1"/>
  <c r="O275" i="1" s="1"/>
  <c r="Q113" i="1" l="1"/>
  <c r="I113" i="1" s="1"/>
  <c r="Q130" i="1"/>
  <c r="I130" i="1" s="1"/>
  <c r="Q262" i="1"/>
  <c r="I262" i="1" s="1"/>
  <c r="Q192" i="1"/>
  <c r="I192" i="1" s="1"/>
  <c r="R192" i="1"/>
  <c r="O192" i="1" s="1"/>
  <c r="O180" i="1"/>
  <c r="R179" i="1" s="1"/>
  <c r="O179" i="1" s="1"/>
  <c r="Q8" i="1"/>
  <c r="I8" i="1" s="1"/>
  <c r="I3" i="1" s="1"/>
  <c r="R113" i="1"/>
  <c r="O113" i="1" s="1"/>
  <c r="R262" i="1"/>
  <c r="O262" i="1" s="1"/>
  <c r="R130" i="1"/>
  <c r="O130" i="1" s="1"/>
  <c r="R8" i="1"/>
  <c r="O8" i="1" s="1"/>
  <c r="O2" i="1" l="1"/>
</calcChain>
</file>

<file path=xl/sharedStrings.xml><?xml version="1.0" encoding="utf-8"?>
<sst xmlns="http://schemas.openxmlformats.org/spreadsheetml/2006/main" count="919" uniqueCount="352">
  <si>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</si>
  <si>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TS</t>
  </si>
  <si>
    <t>1*0.7=0,700 [A]</t>
  </si>
  <si>
    <t>VV</t>
  </si>
  <si>
    <t>POPLATKY ZA LIKVIDACŮ ODPADŮ NEKONTAMINOVANÝCH - 17 02 01  DŘEVO PO STAVEBNÍM POUŽITÍ, Z DEMOLIC</t>
  </si>
  <si>
    <t>PP</t>
  </si>
  <si>
    <t>1</t>
  </si>
  <si>
    <t>T</t>
  </si>
  <si>
    <t/>
  </si>
  <si>
    <t>015170</t>
  </si>
  <si>
    <t>66</t>
  </si>
  <si>
    <t>P</t>
  </si>
  <si>
    <t>7.7*2.4=18,480 [A] 
1*2.4=2,400 [B] 
1.2*2.4=2,880 [C] 
22.2*3.790*0.2*2.4=40,386 [D] 
Celkem: A+B+C+D=64,146 [E]</t>
  </si>
  <si>
    <t>POPLATKY ZA LIKVIDACŮ ODPADŮ NEKONTAMINOVANÝCH - 17 01 01  BETON Z DEMOLIC OBJEKTŮ, ZÁKLADŮ TV</t>
  </si>
  <si>
    <t>015140</t>
  </si>
  <si>
    <t>65</t>
  </si>
  <si>
    <t>22.2*2.33=51,726 [A] 
0.4*2.33=0,932 [B] 
0.7*2.33=1,631 [C] 
Celkem: A+B+C=54,289 [D]</t>
  </si>
  <si>
    <t>POPLATKY ZA LIKVIDACŮ ODPADŮ NEKONTAMINOVANÝCH - 17 03 02  VYBOURANÝ ASFALTOVÝ BETON BEZ DEHTU</t>
  </si>
  <si>
    <t>015130</t>
  </si>
  <si>
    <t>64</t>
  </si>
  <si>
    <t>45*1.9=85,500 [A] 
10*1.9=19,000 [B] 
7*1.9=13,300 [C] 
30*1.9=57,000 [D] 
95*1.9=180,500 [E] 
Celkem: A+B+C+D+E=355,300 [F]</t>
  </si>
  <si>
    <t>POPLATKY ZA LIKVIDACŮ ODPADŮ NEKONTAMINOVANÝCH - 17 05 04  VYTĚŽENÉ ZEMINY A HORNINY -  I. TŘÍDA TĚŽITELNOSTI</t>
  </si>
  <si>
    <t>015111</t>
  </si>
  <si>
    <t>63</t>
  </si>
  <si>
    <t>Ostatné</t>
  </si>
  <si>
    <t>OST</t>
  </si>
  <si>
    <t>SD</t>
  </si>
  <si>
    <t>1. Položka obsahuje:   – kompletní montáž, rozměření, upevnění, řezání, spojování a pod.    – veškerý spojovací a montážní materiál vč. upevňovacího materiálu ( držáky apod.)   – pomocné mechanismy  2. Položka neobsahuje:   X  3. Způsob měření:  Udává se počet kusů kompletní konstrukce nebo práce.</t>
  </si>
  <si>
    <t>4*0.4*0.4*0.005*7850 ochranný náběh, žárově zinkovaný plech=25,120 [A]</t>
  </si>
  <si>
    <t>PODPŮRNÉ A POMOCNÉ KONSTRUKCE OCELOVÉ Z PLECHU TL. DO 5 MM S POVRCHOVOU ÚPRAVOU ŽÁROVÝM ZINKOVÁNÍM</t>
  </si>
  <si>
    <t>kg</t>
  </si>
  <si>
    <t>709523</t>
  </si>
  <si>
    <t>62</t>
  </si>
  <si>
    <t>Nepomenovaný diel</t>
  </si>
  <si>
    <t>N01</t>
  </si>
  <si>
    <t>položka zahrnuje:  -dodávku a uložení dílců žlabu z předepsaného materiálu předepsaných rozměrů včetně mříže  - spárování, úpravy vtoku a výtoku  - nezahrnuje nutné zemní práce, předepsané lože, obetonování  - měří se v metrech běžných délky osy žlabu, odečítají se čistící kusy a vpustě</t>
  </si>
  <si>
    <t>6.5 odvodňovací žlab typu monoblok z polymerického betonu tř. F900 šířky 0.4 m=6,500 [A]</t>
  </si>
  <si>
    <t>ŽLABY Z DÍLCŮ Z POLYMERBETONU SVĚTLÉ ŠÍŘKY DO 400MM VČETNĚ MŘÍŽÍ</t>
  </si>
  <si>
    <t>m</t>
  </si>
  <si>
    <t>R9354</t>
  </si>
  <si>
    <t>61</t>
  </si>
  <si>
    <t>ŽELEZNIČNÍ PŘEJEZDY PRYŽOVÉ UIC BET.B91, R.600 MM, STRAIL SE ZÁVĚRNOU ZÍDKOU - vč. vyrovn. vrstvy z cem. malty pod pref. závěrné zídky 0,40 m3 / včetně základového bloku B 35 pod závěr. zídku 4,2m3 - včetně podkl. betonu C 16/20 XC2 pod závěr. zídku 2,8m3  1. Položka obsahuje:   – úpravu a hutnění podloží přejezdové konstrukce   – dodávku přejezdové konstrukce s veškerými prvky a částmi daného typu přejezdové konstrukce včetně závěrných zídek a jejich betonového základu dle odpovídajících vzorových listů a TKP   – montáž přejezdové konstrukce z dílů a součástí na místě při přerušení železničního a silničního provozu   – speciální montážní nářadí, závěsné zařízení   – ochranné náběhy, koncové i mezilehlé zarážky, podélnou fixaci atd.   – příplatky za ztížené podmínky vyskytující se při zřízení přejezdu, např. za překážky na straně koleje ap.  2. Položka neobsahuje:   – zřízení, pronájem a odstranění dopravního značení objízdné trasy   – úpravy koleje (např. posun pražců, doplnění kolejového lože, směrová a výšková úprava)   – silniční panely v přechodu těles a prefabrikované základy pod závěrnými zídkami   – prahovou vpusť  3. Způsob měření:  Měří se půdorysná plocha (pojízdná nebo pochozí) vlastní přejezdové konstrukce tvořené daným systémem. kolejnice a žlábky se z plochy neodečítají. Do plochy se nezapočítávají ochranné klíny, prahové vpusti apod</t>
  </si>
  <si>
    <t>22.2*3.790=84,138 [A]</t>
  </si>
  <si>
    <t>ŽELEZNIČNÍ PŘEJEZDY PRYŽOVÉ UIC BET.B91, R.600 MM, STRAIL SE ZÁVĚRNOU ZÍDKOU - vč. vyrovn. vrstvy z cem. malty pod pref. závěrné zídky 0,40 m3 / včetně základového bloku B 35 pod závěr. zídku 4,2m3 - včetně podkl. betonu C 16/20 XC2 pod závěr. zídku 2,8m3</t>
  </si>
  <si>
    <t>m2</t>
  </si>
  <si>
    <t>ŽELEZNIČNÍ PŘEJEZDY PRYŽOVÉ UIC BET.B91, R.600 MM, STRAIL SE ZÁVĚRNOU ZÍDKOU - vč. vyrovn. vrstvy z cem. malty pod pref. závěrné zídky 0,60 m3 / včetně základov</t>
  </si>
  <si>
    <t>R921112</t>
  </si>
  <si>
    <t>60</t>
  </si>
  <si>
    <t>položka zahrnuje:  - kompletní bourací práce včetně nezbytného rozsahu zemních prací,  - veškerou manipulaci s vybouranou sutí a hmotami včetně uložení na skládku,  - veškeré další práce plynoucí z technologického předpisu a z platných předpisů, 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</si>
  <si>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1 demolice stáv. ul. vpusti (šachta + mříž) vč. zaslepení stáv. přípojky=1,000 [A]</t>
  </si>
  <si>
    <t>VYBOURÁNÍ ULIČNÍCH VPUSTÍ KOMPLETNÍCH</t>
  </si>
  <si>
    <t>KUS</t>
  </si>
  <si>
    <t>96687</t>
  </si>
  <si>
    <t>59</t>
  </si>
  <si>
    <t>Položka zahrnuje samostatnou dopravu suti a vybouraných hmot. Množství se určí jako součin hmotnosti [t] a požadované vzdálenosti [km].</t>
  </si>
  <si>
    <t>1*0.7*5=3,500 [A]</t>
  </si>
  <si>
    <t>BOURÁNÍ KONSTRUKCÍ ZE DŘEVA - DOPRAVA</t>
  </si>
  <si>
    <t>tkm</t>
  </si>
  <si>
    <t>96617B</t>
  </si>
  <si>
    <t>58</t>
  </si>
  <si>
    <t>položka zahrnuje:  - rozbourání konstrukce bez ohledu na použitou technologii  - veškeré pomocné konstrukce (lešení a pod.)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veškeré další práce plynoucí z technologického předpisu a z platných předpisů</t>
  </si>
  <si>
    <t>1 odstranění dřev. špalíků na přejezdu=1,000 [A]</t>
  </si>
  <si>
    <t>BOURÁNÍ KONSTRUKCÍ ZE DŘEVA S ODVOZEM DO 20KM</t>
  </si>
  <si>
    <t>M3</t>
  </si>
  <si>
    <t>966178</t>
  </si>
  <si>
    <t>57</t>
  </si>
  <si>
    <t>1. Položka obsahuje:   – odvoz jakýmkoliv dopravním prostředkem a složení   – případné překládky na trase  2. Položka neobsahuje:   – naložení vybouraného materiálu na dopravní prostředek (je zahrnuto ve zdrojové položce)   – poplatky za likvidaci odpadů, nacení se položkami ze ssd 0  3. Způsob měření:  Výměra je sumou součinů tun vybouraného materiálu v původním stavu a k nim příslušných jednotlivých odvozových vzdáleností v kilometrech.</t>
  </si>
  <si>
    <t>22.2*3.790*0.2*2.4*25=1 009,656 [A]</t>
  </si>
  <si>
    <t>ROZEBRÁNÍ PŘEJEZDU, PŘECHODU Z DÍLCŮ - ODVOZ (NA LIKVIDACI ODPADŮ NEBO JINÉ URČENÉ MÍSTO)</t>
  </si>
  <si>
    <t>965312</t>
  </si>
  <si>
    <t>56</t>
  </si>
  <si>
    <t>1. Položka obsahuje:   – rozebrání železničního přejezdu nebo přechodu do součástí včetně hrubého očištění   – naložení vybouraného materiálu na dopravní prostředek   – příplatky za ztížené podmínky při práci v kolejišti, např. za překážky na straně koleje apod.  2. Položka neobsahuje:   – náklady na zřízení a odstranění dopravního značení objízdné trasy   – odvoz vybouraného materiálu do skladu nebo na likvidaci   – poplatky za likvidaci odpadů, nacení se položkami ze ssd 0  3. Způsob měření:  Měří se půdorysná plocha (pojízdná nebo pochozí) vlastní přejezdové konstrukce tvořené daným systémem. kolejnice a žlábky se z plochy neodečítají. Do plochy se nezapočítávají ochranné klíny, prahové vpusti apod.</t>
  </si>
  <si>
    <t>ROZEBRÁNÍ PŘEJEZDU, PŘECHODU Z DÍLCŮ</t>
  </si>
  <si>
    <t>965311</t>
  </si>
  <si>
    <t>55</t>
  </si>
  <si>
    <t>položka zahrnuje:  - dodávku a uložení příkopových tvárnic předepsaného rozměru a kvality  - dodání a rozprostření lože z předepsaného materiálu v předepsané kvalitěa v předepsané tloušťce  - veškerou manipulaci s materiálem, vnitrostaveništní i mimostaveništní dopravu  - ukončení, patky, spárování  - měří se v metrech běžných délky osy žlabu</t>
  </si>
  <si>
    <t>60 Žlab z příkopových tvárnic TZZ-4 do bet. lože C 16/20=60,000 [A]</t>
  </si>
  <si>
    <t>PŘÍKOPOVÉ ŽLABY Z BETON TVÁRNIC ŠÍŘ DO 900MM DO BETONU TL 100MM</t>
  </si>
  <si>
    <t>935222</t>
  </si>
  <si>
    <t>54</t>
  </si>
  <si>
    <t>položka zahrnuje dodávku a osazení předepsaného materiálu, očištění ploch spáry před úpravou, očištění okolí spáry po úpravě  nezahrnuje těsnící profil</t>
  </si>
  <si>
    <t>39 rozhraní stávajícího a nového stavu a u žlabu=39,000 [A]</t>
  </si>
  <si>
    <t>TĚSNĚNÍ DILATAČ SPAR ASF ZÁLIVKOU PRŮŘ DO 800MM2</t>
  </si>
  <si>
    <t>931316</t>
  </si>
  <si>
    <t>53</t>
  </si>
  <si>
    <t>položka zahrnuje dodávku a osazení předepsaného materiálu, očištění ploch spáry před úpravou, očištění okolí spáry po úpravě</t>
  </si>
  <si>
    <t>35 gumoasfaltova páska=35,000 [A]</t>
  </si>
  <si>
    <t>VLOŽKA DILAT SPAR Z PRYŽ PÁSŮ ŠÍŘ DO 400MM PROF TL PŘES 12MM</t>
  </si>
  <si>
    <t>931245</t>
  </si>
  <si>
    <t>52</t>
  </si>
  <si>
    <t>položka zahrnuje řezání vozovkové vrstvy v předepsané tloušťce, včetně spotřeby vody</t>
  </si>
  <si>
    <t>25=25,000 [A]</t>
  </si>
  <si>
    <t>ŘEZÁNÍ ASFALTOVÉHO KRYTU VOZOVEK TL DO 200MM</t>
  </si>
  <si>
    <t>919114</t>
  </si>
  <si>
    <t>51</t>
  </si>
  <si>
    <t>Položka zahrnuje:  dodání a pokládku betonových obrubníků o rozměrech předepsaných zadávací dokumentací  betonové lože i boční betonovou opěrku.</t>
  </si>
  <si>
    <t>8 bet. silniční obrubník ABO 2-15 do bet. lože C 16/20 XF2=8,000 [A] 
1 bet. silniční obrubník přechodový ABO 2-15 P do bet. lože C 16/20 XF2=1,000 [B] 
3 bet. silniční obrubník nájezdový ABO 2-15 N do bet. lože C 16/20 XF2=3,000 [C] 
Celkem: A+B+C=12,000 [D]</t>
  </si>
  <si>
    <t>SILNIČNÍ A CHODNÍKOVÉ OBRUBY Z BETONOVÝCH OBRUBNÍKŮ ŠÍŘ 150MM</t>
  </si>
  <si>
    <t>917224</t>
  </si>
  <si>
    <t>50</t>
  </si>
  <si>
    <t>položka zahrnuje:  - dodání a pokládku předepsané fólie  - zahrnuje předznačení</t>
  </si>
  <si>
    <t>24*0.125 vodicí čáry č. V 4 šířky 0.125m=3,000 [A]</t>
  </si>
  <si>
    <t>VODOR DOPRAV ZNAČ NÁTĚR TRVALÉ - DOD A POKLÁDKA - speciální barva - nátěr na gumové přejezdové panely</t>
  </si>
  <si>
    <t>915311</t>
  </si>
  <si>
    <t>49</t>
  </si>
  <si>
    <t>Položka zahrnuje odstranění, demontáž a odklizení materiálu s odvozem na předepsané místo</t>
  </si>
  <si>
    <t>1 odstranění dopravní značky č. IP 10a vč. sloupku, patky a bet. základu=1,000 [A]</t>
  </si>
  <si>
    <t>SLOUPKY A STOJKY DZ Z OCEL TRUBEK DO PATKY DEMONTÁŽ</t>
  </si>
  <si>
    <t>914923</t>
  </si>
  <si>
    <t>48</t>
  </si>
  <si>
    <t>1  odstranění dopravní značky č. IP 10a vč. sloupku, patky a bet. základu=1,000 [A] 
Celkem: A=1,000 [B]</t>
  </si>
  <si>
    <t>DOPRAVNÍ ZNAČKY ZÁKLADNÍ VELIKOSTI OCELOVÉ FÓLIE TŘ 2 - DEMONTÁŽ</t>
  </si>
  <si>
    <t>914133</t>
  </si>
  <si>
    <t>47</t>
  </si>
  <si>
    <t>položka zahrnuje:  - dodávku a montáž značek v požadovaném provedení</t>
  </si>
  <si>
    <t>1 dopravní značka č. IP 10a vč. sloupku, patky a základu (FeZn)=1,000 [A] 
Celkem: A=1,000 [B]</t>
  </si>
  <si>
    <t>DOPRAVNÍ ZNAČKY ZÁKLADNÍ VELIKOSTI OCELOVÉ FÓLIE TŘ 2 - DODÁVKA A MONTÁŽ</t>
  </si>
  <si>
    <t>914131</t>
  </si>
  <si>
    <t>46</t>
  </si>
  <si>
    <t>Ostatné konštrukcie a práce-búranie</t>
  </si>
  <si>
    <t>9</t>
  </si>
  <si>
    <t>- dodání čerstvého betonu (betonové směsi) požadované kvality, jeho uložení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požadovaných konstr. (i ztracené) s úpravou dle požadované kvality povrchu betonu, včetně odbedňovacích a odskružovacích prostředků,  - podpěrné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všech požadovaných otvorů, kapes, výklenků, prostupů, dutin, drážek a pod., vč. ztížení práce a úprav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a tmelení spar a spojů,  - opatření povrchů betonu izolací proti zemní vlhkosti v částech, kde přijdou do styku se zeminou nebo kamenivem,  - případné zřízení spojovací vrstvy u základů,  - úpravy pro osazení zařízení ochrany konstrukce proti vlivu bludných proudů</t>
  </si>
  <si>
    <t>0.2 obetonování potrubí PVC DN 300 SN8 C 16/20 - 0.2m3=0,200 [A] 
4.2 Obetonování chráničky betonem C 16/20 XC2 =4,200 [B] 
Celkem: A+B=4,400 [C]</t>
  </si>
  <si>
    <t>OBETONOVÁNÍ POTRUBÍ Z PROSTÉHO BETONU DO C16/20</t>
  </si>
  <si>
    <t>899523</t>
  </si>
  <si>
    <t>45</t>
  </si>
  <si>
    <t>položky pro zhotovení potrubí platí bez ohledu na sklon  zahrnuje:  - výrobní dokumentaci (včetně technologického předpisu)  - dodání veškerého trubního a pomocného materiálu (trouby, trubky, tvarovky, spojovací a těsnící materiál a pod.), podpěrných, závěsných a upevňovacích prvků, včetně potřebných úprav  - úprava a příprava podkladu a podpěr, očištění a ošetření podkladu a podpěr  - zřízení plně funkčního potrubí, kompletní soustavy, podle příslušného technologického předpisu  - zřízení potrubí i jednotlivých částí po etapách, včetně pracovních spar a spojů, pracovního zaslepení konců a pod.  - úprava prostupů, průchodů šachtami a komorami, okolí podpěr a vyústění, zaústění, napojení, vyvedení a upevnění odpad. výustí  - ochrana potrubí nátěrem (vč. úpravy povrchu), případně izolací, nejsou-li tyto práce předmětem jiné položky  - úprava, očištění a ošetření prostoru kolem potrubí   včetně případně předepsaného utěsnění konců chrániček  - položky platí pro práce prováděné v prostoru zapaženém i nezapaženém a i v kolektorech, chráničkách</t>
  </si>
  <si>
    <t>45 Chránička HDPE DN 160 mm=45,000 [A]</t>
  </si>
  <si>
    <t>CHRÁNIČKY Z TRUB PLASTOVÝCH DN DO 200MM</t>
  </si>
  <si>
    <t>87634</t>
  </si>
  <si>
    <t>44</t>
  </si>
  <si>
    <t>položky pro zhotovení potrubí platí bez ohledu na sklon  zahrnuje:  - výrobní dokumentaci (včetně technologického předpisu)  - dodání veškerého trubního a pomocného materiálu (trouby, trubky, tvarovky, spojovací a těsnící materiál a pod.), podpěrných, závěsných a upevňovacích prvků, včetně potřebných úprav  - úprava a příprava podkladu a podpěr, očištění a ošetření podkladu a podpěr  - zřízení plně funkčního potrubí, kompletní soustavy, podle příslušného technologického předpisu  - zřízení potrubí i jednotlivých částí po etapách, včetně pracovních spar a spojů, pracovního zaslepení konců a pod.  - úprava prostupů, průchodů šachtami a komorami, okolí podpěr a vyústění, zaústění, napojení, vyvedení a upevnění odpad. výustí  - ochrana potrubí nátěrem (vč. úpravy povrchu), případně izolací, nejsou-li tyto práce předmětem jiné položky  - úprava, očištění a ošetření prostoru kolem potrubí  - položky platí pro práce prováděné v prostoru zapaženém i nezapaženém a i v kolektorech, chráničkách  - položky zahrnují i práce spojené s nutnými obtoky, převáděním a čerpáním vody  nezahrnuje zkoušky vodotěsnosti a televizní prohlídku</t>
  </si>
  <si>
    <t>0.5 nátrubek - potrubí PVC DN 300 SN8=0,500 [A]</t>
  </si>
  <si>
    <t>POTRUBÍ Z TRUB PLASTOVÝCH ODPADNÍCH DN DO 300MM</t>
  </si>
  <si>
    <t>87445</t>
  </si>
  <si>
    <t>43</t>
  </si>
  <si>
    <t>Rúrové vedenie</t>
  </si>
  <si>
    <t>8</t>
  </si>
  <si>
    <t>- dodání dlažebního materiálu v požadované kvalitě, dodání materiálu pro předepsanou výplň spar  - očištění podkladu  - uložení dlažby dle předepsaného technologického předpisu včetně předepsané výplně spar  - zřízení vrstvy bez rozlišení šířky, pokládání vrstvy po etapách   - úpravu napojení, ukončení podél obrubníků, dilatačních zařízení, odvodňovacích proužků, odvodňovačů, vpustí, šachet a pod., nestanoví-li zadávací dokumentace jinak  - nezahrnuje postřiky, nátěry  - nezahrnuje těsnění podél obrubníků, dilatačních zařízení, odvodňovacích proužků, odvodňovačů, vpustí, šachet a pod.</t>
  </si>
  <si>
    <t>0.16*15 řádek z velké žulové kostky 160/160mm podél žlabu + bet. zálivka kostek z bet. C 30/37=2,400 [A]</t>
  </si>
  <si>
    <t>DLÁŽDĚNÉ KRYTY Z VELKÝCH KOSTEK BEZ LOŽE</t>
  </si>
  <si>
    <t>58210</t>
  </si>
  <si>
    <t>42</t>
  </si>
  <si>
    <t>- dodání směsi v požadované kvalitě  - očištění podkladu  - uložení směsi dle předepsaného technologického předpisu, zhutnění vrstvy v předepsané tloušťce  - zřízení vrstvy bez rozlišení šířky, pokládání vrstvy po etapách, včetně pracovních spar a spojů  - úpravu napojení, ukončení podél obrubníků, dilatačních zařízení, odvodňovacích proužků, odvodňovačů, vpustí, šachet a pod.  - nezahrnuje postřiky, nátěry  - nezahrnuje těsnění podél obrubníků, dilatačních zařízení, odvodňovacích proužků, odvodňovačů, vpustí, šachet a pod.</t>
  </si>
  <si>
    <t>135 asf. bet. ACP 16+  70 mm=135,000 [A]</t>
  </si>
  <si>
    <t>ASFALTOVÝ BETON PRO PODKLADNÍ VRSTVY ACP 16+, 16S TL. 70MM</t>
  </si>
  <si>
    <t>574E66</t>
  </si>
  <si>
    <t>41</t>
  </si>
  <si>
    <t>125 asf. bet. ACO 11  40 mm=125,000 [A]</t>
  </si>
  <si>
    <t>ASFALTOVÝ BETON PRO OBRUSNÉ VRSTVY ACO 11 TL. 40MM</t>
  </si>
  <si>
    <t>574A33</t>
  </si>
  <si>
    <t>40</t>
  </si>
  <si>
    <t>- dodání všech předepsaných materiálů pro postřiky v předepsaném množství  - provedení dle předepsaného technologického předpisu  - zřízení vrstvy bez rozlišení šířky, pokládání vrstvy po etapách  - úpravu napojení, ukončení</t>
  </si>
  <si>
    <t>125 spojovací postřik kationtovou emulzí 0,3 kg/m2=125,000 [A]</t>
  </si>
  <si>
    <t>SPOJOVACÍ POSTŘIK Z EMULZE DO 0,5KG/M2</t>
  </si>
  <si>
    <t>572213</t>
  </si>
  <si>
    <t>39</t>
  </si>
  <si>
    <t>135 infiltrační postřik 1,0 kg/m2=135,000 [A]</t>
  </si>
  <si>
    <t>INFILTRAČNÍ POSTŘIK ASFALTOVÝ DO 1,0KG/M2</t>
  </si>
  <si>
    <t>572121</t>
  </si>
  <si>
    <t>38</t>
  </si>
  <si>
    <t>- dodání recyklátu v požadované kvalitě  - očištění podkladu  - uložení recyklátu dle předepsaného technologického předpisu, zhutnění vrstvy v předepsané tloušťce  - zřízení vrstvy bez rozlišení šířky, pokládání vrstvy po etapách, včetně pracovních spar a spojů  - úpravu napojení, ukončení   - nezahrnuje postřiky, nátěry</t>
  </si>
  <si>
    <t>1.5/0.1 nezpevněná krajnice - asf. recyklát v tl. 100mm=15,000 [A]</t>
  </si>
  <si>
    <t>ZPEVNĚNÍ KRAJNIC Z RECYKLOVANÉHO MATERIÁLU TL DO 100MM</t>
  </si>
  <si>
    <t>56962</t>
  </si>
  <si>
    <t>37</t>
  </si>
  <si>
    <t>- dodání kameniva předepsané kvality a zrnitosti  - rozprostření a zhutnění vrstvy v předepsané tloušťce  - zřízení vrstvy bez rozlišení šířky, pokládání vrstvy po etapách  - nezahrnuje postřiky, nátěry</t>
  </si>
  <si>
    <t>11.5*2 štěrkodrť fr. 0/32, tl. po zhutnění 0.5 m, hutnění ve dvou vrstvách tl. 0.25 m=23,000 [A]</t>
  </si>
  <si>
    <t>VOZOVKOVÉ VRSTVY ZE ŠTĚRKODRTI TL. DO 250MM</t>
  </si>
  <si>
    <t>56335</t>
  </si>
  <si>
    <t>36</t>
  </si>
  <si>
    <t>148 Případná sanace zem. pláně - kamenivo fr. 0/125 mm v tl. po zhutnění 200 mm=148,000 [A]</t>
  </si>
  <si>
    <t>VOZOVKOVÉ VRSTVY ZE ŠTĚRKODRTI TL. DO 200MM</t>
  </si>
  <si>
    <t>56334</t>
  </si>
  <si>
    <t>35</t>
  </si>
  <si>
    <t>288 štěrkodrť fr. 0/32, tl. po zhutnění min. 150mm - komunikace=288,000 [A] 
Celkem: A=288,000 [B]</t>
  </si>
  <si>
    <t>VOZOVKOVÉ VRSTVY ZE ŠTĚRKODRTI TL. DO 150MM</t>
  </si>
  <si>
    <t>56333</t>
  </si>
  <si>
    <t>34</t>
  </si>
  <si>
    <t>32 zásypy z hutněné štěrkodrti fr. 0/32mm=32,000 [A]</t>
  </si>
  <si>
    <t>VOZOVKOVÉ VRSTVY ZE ŠTĚRKODRTI</t>
  </si>
  <si>
    <t>56330</t>
  </si>
  <si>
    <t>33</t>
  </si>
  <si>
    <t>90*2 Provizorní komunikace - drcené kamenivo fr. 0/63 tl. po zhutnění 0.4 m (hutnění ve 2 vrstvách tl. 0.2m)=180,000 [A]</t>
  </si>
  <si>
    <t>VOZOVKOVÉ VRSTVY Z VIBROVANÉHO ŠTĚRKU TL. DO 200MM</t>
  </si>
  <si>
    <t>56324</t>
  </si>
  <si>
    <t>32</t>
  </si>
  <si>
    <t>90 Provizorní komunikace - štěrkodrť fr. 0/32 tl. po zhutnění 0.15 m=90,000 [A]</t>
  </si>
  <si>
    <t>VOZOVKOVÉ VRSTVY Z VIBROVANÉHO ŠTĚRKU TL. DO 150MM</t>
  </si>
  <si>
    <t>56323</t>
  </si>
  <si>
    <t>31</t>
  </si>
  <si>
    <t>Komunikácie</t>
  </si>
  <si>
    <t>5</t>
  </si>
  <si>
    <t>položka zahrnuje dodávku předepsaného kameniva, mimostaveništní a vnitrostaveništní dopravu a jeho uložení  není-li v zadávací dokumentaci uvedeno jinak, jedná se o nakupovaný materiál</t>
  </si>
  <si>
    <t>11*0.15 podsyp žlabu - hutněná štěrkodrť fr. 0/32 mm v tl. 150 mm=1,650 [A]</t>
  </si>
  <si>
    <t>PODKLADNÍ A VÝPLŇOVÉ VRSTVY Z KAMENIVA DRCENÉHO</t>
  </si>
  <si>
    <t>45152</t>
  </si>
  <si>
    <t>30</t>
  </si>
  <si>
    <t>položka zahrnuje:  - dodání betonářské výztuže v požadované kvalitě, stříhání, řezání, ohýbání a spojování do všech požadovaných tvarů (vč. armakošů) a uložení s požadovaným zajištěním polohy a krytí výztuže betonem  - veškeré svary nebo jiné spoje výztuže  - pomocné konstrukce a práce pro osazení a upevnění výztuže  - zednické výpomoci pro montáž betonářské výztuže  - úpravy výztuže pro osazení doplňkových konstrukcí  - ochranu výztuže do doby jejího zabetonování  - veškerá opatření pro zajištění soudržnosti výztuže a betonu  - vodivé propojení výztuže, které je součástí ochrany konstrukce proti vlivům bludných proudů, vyvedení do měřících skříní nebo míst pro měření bludných proudů  - povrchovou antikorozní úpravu výztuže  - separaci výztuže</t>
  </si>
  <si>
    <t>0.00444*10 kari síť 6/100/100=0,044 [A]</t>
  </si>
  <si>
    <t>VÝZTUŽ PODKL VRSTEV Z KARI-SÍTÍ</t>
  </si>
  <si>
    <t>451366</t>
  </si>
  <si>
    <t>29</t>
  </si>
  <si>
    <t>3.5 bet. lože odvodňovacího žlabu C 30/37 XF2=3,500 [A]</t>
  </si>
  <si>
    <t>PODKLADNÍ A VÝPLŇOVÉ VRSTVY Z PROSTÉHO BETONU C30/37</t>
  </si>
  <si>
    <t>451315</t>
  </si>
  <si>
    <t>28</t>
  </si>
  <si>
    <t>2.5 Podbetonování pod chráničkou beton C 16/20 XC2=2,500 [A] 
Celkem: A=2,500 [B]</t>
  </si>
  <si>
    <t>PODKLADNÍ A VÝPLŇOVÉ VRSTVY Z PROSTÉHO BETONU C16/20</t>
  </si>
  <si>
    <t>451313</t>
  </si>
  <si>
    <t>27</t>
  </si>
  <si>
    <t>Vodorovné konštrukcie</t>
  </si>
  <si>
    <t>4</t>
  </si>
  <si>
    <t>položka zahrnuje veškerý materiál, výrobky a polotovary, včetně mimostaveništní a vnitrostaveništní dopravy (rovněž přesuny), včetně naložení a složení, případně s uložením</t>
  </si>
  <si>
    <t>(39+56)/1000*10=0,950 [A]</t>
  </si>
  <si>
    <t>ZALÉVÁNÍ VODOU</t>
  </si>
  <si>
    <t>18600</t>
  </si>
  <si>
    <t>26</t>
  </si>
  <si>
    <t>Zahrnuje pokosení se shrabáním, naložení shrabků na dopravní prostředek, s odvozem a se složením, to vše bez ohledu na sklon terénu  zahrnuje nutné zalití a hnojení</t>
  </si>
  <si>
    <t>39+56=95,000 [A]</t>
  </si>
  <si>
    <t>OŠETŘOVÁNÍ TRÁVNÍKU</t>
  </si>
  <si>
    <t>18247</t>
  </si>
  <si>
    <t>25</t>
  </si>
  <si>
    <t>Zahrnuje dodání předepsané travní směsi, její výsev na ornici, zalévání, první pokosení, to vše bez ohledu na sklon terénu</t>
  </si>
  <si>
    <t>ZALOŽENÍ TRÁVNÍKU RUČNÍM VÝSEVEM</t>
  </si>
  <si>
    <t>18241</t>
  </si>
  <si>
    <t>24</t>
  </si>
  <si>
    <t>položka zahrnuje:  nutné přemístění ornice z dočasných skládek vzdálených do 50m  rozprostření ornice v předepsané tloušťce v rovině a ve svahu do 1:5</t>
  </si>
  <si>
    <t>39 Ohumusování tl. 0.15m=39,000 [A]</t>
  </si>
  <si>
    <t>ROZPROSTŘENÍ ORNICE V ROVINĚ V TL DO 0,15M</t>
  </si>
  <si>
    <t>18232</t>
  </si>
  <si>
    <t>23</t>
  </si>
  <si>
    <t>položka zahrnuje:  nutné přemístění ornice z dočasných skládek vzdálených do 50m  rozprostření ornice v předepsané tloušťce ve svahu přes 1:5</t>
  </si>
  <si>
    <t>56 Ohumusování tl. 0.15m=56,000 [A]</t>
  </si>
  <si>
    <t>ROZPROSTŘENÍ ORNICE VE SVAHU V TL DO 0,15M</t>
  </si>
  <si>
    <t>18222</t>
  </si>
  <si>
    <t>22</t>
  </si>
  <si>
    <t>položka zahrnuje úpravu pláně včetně vyrovnání výškových rozdílů. Míru zhutnění určuje projekt.</t>
  </si>
  <si>
    <t>148 úprava pláně - komunikace=148,000 [A]</t>
  </si>
  <si>
    <t>ÚPRAVA PLÁNĚ SE ZHUTNĚNÍM V HORNINĚ TŘ. I</t>
  </si>
  <si>
    <t>18110</t>
  </si>
  <si>
    <t>21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</si>
  <si>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</si>
  <si>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8.5 Zához rýhy s chráničkou zeminou + hutnění po vrstvách max. 0.3m, celková tl. cca 0.85 m (je možné použít výkopek ze stavby)=8,500 [A] 
Celkem: A=8,500 [B]</t>
  </si>
  <si>
    <t>ZÁSYP JAM A RÝH ZEMINOU SE ZHUTNĚNÍM</t>
  </si>
  <si>
    <t>17411</t>
  </si>
  <si>
    <t>20</t>
  </si>
  <si>
    <t>položka zahrnuje:  - kompletní provedení zemní konstrukce vč. výběru vhodného materiálu  - úprava ukládaného materiálu vlhčením, tříděním, promícháním nebo vysoušením, příp. jiné úpravy za účelem zlepšení jeho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 - svahování, hutnění a uzavírání povrchů svahů  - udržování úložiště a jeho ochrana proti vodě  - odvedení nebo obvedení vody v okolí úložiště a v úložišti  - veškeré pomocné konstrukce umožňující provedení zemní konstrukce (příjezdy, sjezdy, nájezdy, lešení, podpěrné konstrukce, přemostění, zpevněné plochy, zakrytí a pod.)</t>
  </si>
  <si>
    <t>16.3 Zásyp zhutněnou zeminou (lze použít výkopek) - pod krajnicemi vozovky, za obrubníkem=16,300 [A]</t>
  </si>
  <si>
    <t>ZEMNÍ KRAJNICE A DOSYPÁVKY SE ZHUT DO 100% PS</t>
  </si>
  <si>
    <t>173103</t>
  </si>
  <si>
    <t>19</t>
  </si>
  <si>
    <t>položka zahrnuje příplatek k vodorovnému přemístění zeminy za každý další 1km nad 20km</t>
  </si>
  <si>
    <t>10*3=30,000 [A] 
7*3=21,000 [B] 
Celkem: A+B=51,000 [C]</t>
  </si>
  <si>
    <t>PŘÍPLATEK ZA DALŠÍ 1KM DOPRAVY ZEMINY</t>
  </si>
  <si>
    <t>132739</t>
  </si>
  <si>
    <t>18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</si>
  <si>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</si>
  <si>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10 Výkop rýhy pro chráničku š. 0.76m, hl. 1.36m, délky 9.5 m (příložné pažení)=10,000 [A] 
7 Výkop rýhy pro chráničku š. 0.56m, hl. 1.36m, délky 9 m (příložné pažení)=7,000 [B] 
Celkem: A+B=17,000 [C]</t>
  </si>
  <si>
    <t>HLOUBENÍ RÝH ŠÍŘ DO 2M PAŽ I NEPAŽ TŘ. I, ODVOZ DO 12KM</t>
  </si>
  <si>
    <t>132736</t>
  </si>
  <si>
    <t>17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</si>
  <si>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položka nezahrnuje:  - práce spojené s otvírkou zemníku</t>
  </si>
  <si>
    <t>16.3 Zásyp zhutněnou zeminou  pod krajnicemi vozovky, za obrubníkem=16,300 [A] 
8.5 Zához rýhy s chráničkou zeminou + hutnění po vrstvách max. 0.3m, celková tl. cca 0.85 m (je možné použít výkopek ze stavby)=8,500 [B] 
Celkem: A+B=24,800 [C]</t>
  </si>
  <si>
    <t>VYKOPÁVKY ZE ZEMNÍKŮ A SKLÁDEK TŘ. I, ODVOZ DO 5KM</t>
  </si>
  <si>
    <t>125734</t>
  </si>
  <si>
    <t>16</t>
  </si>
  <si>
    <t>30*3 =90,000 [A] 
95*3 =285,000 [B] 
Celkem: A+B=375,000 [C]</t>
  </si>
  <si>
    <t>123739</t>
  </si>
  <si>
    <t>15</t>
  </si>
  <si>
    <t>položka zahrnuje: 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zhutnění podloží, případně i svahů vč. svahování  - zřízení stupňů v podloží a lavic na svazích, není-li pro tyto práce zřízena samostatná položka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</si>
  <si>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30 odkop pro sanaci pláne komunikace=30,000 [A] 
95 Výkop (obecný)=95,000 [B] 
Celkem: A+B=125,000 [C]</t>
  </si>
  <si>
    <t>ODKOP PRO SPOD STAVBU SILNIC A ŽELEZNIC TŘ. I, ODVOZ DO 12KM</t>
  </si>
  <si>
    <t>123736</t>
  </si>
  <si>
    <t>14</t>
  </si>
  <si>
    <t>0.4*2.33*5=4,660 [A] 
0.7*2.33*5=8,155 [B] 
Celkem: A+B=12,815 [C]</t>
  </si>
  <si>
    <t>FRÉZOVÁNÍ ZPEVNĚNÝCH PLOCH ASFALTOVÝCH - DOPRAVA</t>
  </si>
  <si>
    <t>11372B</t>
  </si>
  <si>
    <t>13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</si>
  <si>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</si>
  <si>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FRÉZOVÁNÍ ZPEVNĚNÝCH PLOCH ASFALTOVÝCH, ODVOZ DO 20KM</t>
  </si>
  <si>
    <t>113728</t>
  </si>
  <si>
    <t>12</t>
  </si>
  <si>
    <t>1.2*2.4*20=57,600 [A]</t>
  </si>
  <si>
    <t>ODSTRANĚNÍ CHODNÍKOVÝCH A SILNIČNÍCH OBRUBNÍKŮ BETONOVÝCH - DOPRAVA</t>
  </si>
  <si>
    <t>11352B</t>
  </si>
  <si>
    <t>11</t>
  </si>
  <si>
    <t>9 demolice obrubníků=9,000 [A]</t>
  </si>
  <si>
    <t>ODSTRANĚNÍ CHODNÍKOVÝCH A SILNIČNÍCH OBRUBNÍKŮ BETONOVÝCH, ODVOZ DO 5KM</t>
  </si>
  <si>
    <t>113524</t>
  </si>
  <si>
    <t>10</t>
  </si>
  <si>
    <t>7.7*2.4*25=462,000 [A]</t>
  </si>
  <si>
    <t>ODSTRANĚNÍ PODKLADU ZPEVNĚNÝCH PLOCH ZE SILNIČNÍCH DÍLCŮ (PANELŮ) - DOPRAVA</t>
  </si>
  <si>
    <t>11336B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</si>
  <si>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</si>
  <si>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7.7 odstanění zádlažbových panelů=7,700 [A]</t>
  </si>
  <si>
    <t>ODSTRANĚNÍ PODKLADU ZPEVNĚNÝCH PLOCH ZE SILNIČNÍCH DÍLCŮ (PANELŮ) - BEZ DOPRAVY</t>
  </si>
  <si>
    <t>11336A</t>
  </si>
  <si>
    <t>1*2.4*5=12,000 [A]</t>
  </si>
  <si>
    <t>ODSTRANĚNÍ PODKLADU ZPEVNĚNÝCH PLOCH Z BETONU - DOPRAVA</t>
  </si>
  <si>
    <t>11335B</t>
  </si>
  <si>
    <t>7</t>
  </si>
  <si>
    <t>1 demolice části bet. nájezdu ke garážím, bet. ploch apod.=1,000 [A]</t>
  </si>
  <si>
    <t>ODSTRAN PODKLADU ZPEVNĚNÝCH PLOCH Z BETONU, ODVOZ DO 20KM</t>
  </si>
  <si>
    <t>113358</t>
  </si>
  <si>
    <t>6</t>
  </si>
  <si>
    <t>45*1.9*3=256,500 [A]</t>
  </si>
  <si>
    <t>ODSTRANĚNÍ PODKLADŮ ZPEVNĚNÝCH PLOCH Z KAMENIVA NESTMELENÉHO - DOPRAVA</t>
  </si>
  <si>
    <t>11332B</t>
  </si>
  <si>
    <t>45 odtěžení konstrukčních vrstev vozovky (tl. cca 0.30 m)=45,000 [A]</t>
  </si>
  <si>
    <t>ODSTRAN PODKL ZPEVNĚNÝCH PLOCH Z KAMENIVA NESTMEL, ODVOZ DO 12KM</t>
  </si>
  <si>
    <t>113326</t>
  </si>
  <si>
    <t>36 Odstranění provizorní komunikace - drcené kamenivo fr. 0/63 tl. 0.4 m (použije se jinde na stavbě)=36,000 [A] 
13.5 Odstranění provizorní komunikace - štěrkodrť fr. 0/32 tl. 0.15 m (použije se jinde na stavbě)=13,500 [B] 
Celkem: A+B=49,500 [C]</t>
  </si>
  <si>
    <t>ODSTRAN PODKL ZPEVNĚNÝCH PLOCH Z KAMENIVA NESTMEL, ODVOZ DO 5KM</t>
  </si>
  <si>
    <t>113324</t>
  </si>
  <si>
    <t>3</t>
  </si>
  <si>
    <t>22.2*2.33*5=258,630 [A]</t>
  </si>
  <si>
    <t>ODSTRANĚNÍ KRYTU ZPEVNĚNÝCH PLOCH S ASFALTOVÝM POJIVEM - DOPRAVA</t>
  </si>
  <si>
    <t>11313B</t>
  </si>
  <si>
    <t>2</t>
  </si>
  <si>
    <t>22.2 tl. 0,2 m=22,200 [A]</t>
  </si>
  <si>
    <t>ODSTRANĚNÍ KRYTU ZPEVNĚNÝCH PLOCH S ASFALT POJIVEM, ODVOZ DO 20KM</t>
  </si>
  <si>
    <t>113138</t>
  </si>
  <si>
    <t>Zemné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</si>
  <si>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</si>
  <si>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</si>
  <si>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</si>
  <si>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</si>
  <si>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</si>
  <si>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</si>
  <si>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</si>
  <si>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</si>
  <si>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</si>
  <si>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</si>
  <si>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</si>
  <si>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</si>
  <si>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</si>
  <si>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Úprava přejezdu v km 149,238</t>
  </si>
  <si>
    <t>SO 02-17-03</t>
  </si>
  <si>
    <t>Rozpočet:</t>
  </si>
  <si>
    <t>O</t>
  </si>
  <si>
    <t>0,00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</si>
  <si>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</si>
  <si>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</si>
  <si>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</si>
  <si>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</si>
  <si>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</si>
  <si>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</si>
  <si>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 xml:space="preserve">Elektrizace trati vč. PEÚ Brno - Zastávka u Brna 1.etapa - po připomínkách      </t>
  </si>
  <si>
    <t>SO 02-17-03_a</t>
  </si>
  <si>
    <t>Změna č.1 ze dne 5.11.2917</t>
  </si>
  <si>
    <t>0.4 frézování asfaltu v tl. 0,05 m=6.08 [A] 
0.7 frézování asfaltu v tl. 0,11 m=13.42 [B] 
Celkem: A+B=19.500 [C]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</si>
</sst>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6" fillId="0" borderId="1" xfId="0" applyFont="1" applyFill="1" applyBorder="1" applyAlignment="1">
      <alignment horizontal="right" vertical="center"/>
    </xf>
    <xf numFmtId="0" fontId="6" fillId="0" borderId="1" xfId="0" applyFont="1" applyFill="1" applyBorder="1">
      <alignment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>
      <alignment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78"/>
  <sheetViews>
    <sheetView tabSelected="1" zoomScaleNormal="100" workbookViewId="0">
      <pane ySplit="7" topLeftCell="A44" activePane="bottomLeft" state="frozen"/>
      <selection pane="bottomLeft" activeCell="N5" sqref="N5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347</v>
      </c>
      <c r="B1" s="23"/>
      <c r="C1" s="23"/>
      <c r="D1" s="23"/>
      <c r="E1" s="23" t="s">
        <v>346</v>
      </c>
      <c r="F1" s="23"/>
      <c r="G1" s="23"/>
      <c r="H1" s="27" t="s">
        <v>350</v>
      </c>
      <c r="I1" s="23"/>
      <c r="P1" t="s">
        <v>315</v>
      </c>
    </row>
    <row r="2" spans="1:18" ht="24.95" customHeight="1" x14ac:dyDescent="0.2">
      <c r="B2" s="23"/>
      <c r="C2" s="23"/>
      <c r="D2" s="23"/>
      <c r="E2" s="26" t="s">
        <v>345</v>
      </c>
      <c r="F2" s="23"/>
      <c r="G2" s="23"/>
      <c r="H2" s="12"/>
      <c r="I2" s="12"/>
      <c r="O2">
        <f>0+O8+O113+O130+O179+O192+O257+O262</f>
        <v>0</v>
      </c>
      <c r="P2" t="s">
        <v>315</v>
      </c>
    </row>
    <row r="3" spans="1:18" ht="15" customHeight="1" x14ac:dyDescent="0.2">
      <c r="A3" t="s">
        <v>344</v>
      </c>
      <c r="B3" s="25" t="s">
        <v>343</v>
      </c>
      <c r="C3" s="30" t="s">
        <v>342</v>
      </c>
      <c r="D3" s="31"/>
      <c r="E3" s="24" t="s">
        <v>348</v>
      </c>
      <c r="F3" s="23"/>
      <c r="G3" s="22"/>
      <c r="H3" s="28" t="s">
        <v>349</v>
      </c>
      <c r="I3" s="21">
        <f>0+I8+I113+I130+I179+I192+I257+I262</f>
        <v>0</v>
      </c>
      <c r="O3" t="s">
        <v>341</v>
      </c>
      <c r="P3" t="s">
        <v>319</v>
      </c>
    </row>
    <row r="4" spans="1:18" ht="15" customHeight="1" x14ac:dyDescent="0.2">
      <c r="A4" t="s">
        <v>340</v>
      </c>
      <c r="B4" s="20" t="s">
        <v>339</v>
      </c>
      <c r="C4" s="32" t="s">
        <v>338</v>
      </c>
      <c r="D4" s="33"/>
      <c r="E4" s="19" t="s">
        <v>337</v>
      </c>
      <c r="F4" s="12"/>
      <c r="G4" s="12"/>
      <c r="H4" s="16"/>
      <c r="I4" s="16"/>
      <c r="O4" t="s">
        <v>336</v>
      </c>
      <c r="P4" t="s">
        <v>319</v>
      </c>
    </row>
    <row r="5" spans="1:18" ht="12.75" customHeight="1" x14ac:dyDescent="0.2">
      <c r="A5" s="29" t="s">
        <v>335</v>
      </c>
      <c r="B5" s="29" t="s">
        <v>334</v>
      </c>
      <c r="C5" s="29" t="s">
        <v>333</v>
      </c>
      <c r="D5" s="29" t="s">
        <v>332</v>
      </c>
      <c r="E5" s="29" t="s">
        <v>331</v>
      </c>
      <c r="F5" s="29" t="s">
        <v>330</v>
      </c>
      <c r="G5" s="29" t="s">
        <v>329</v>
      </c>
      <c r="H5" s="29" t="s">
        <v>328</v>
      </c>
      <c r="I5" s="29"/>
      <c r="O5" t="s">
        <v>327</v>
      </c>
      <c r="P5" t="s">
        <v>319</v>
      </c>
    </row>
    <row r="6" spans="1:18" ht="12.75" customHeight="1" x14ac:dyDescent="0.2">
      <c r="A6" s="29"/>
      <c r="B6" s="29"/>
      <c r="C6" s="29"/>
      <c r="D6" s="29"/>
      <c r="E6" s="29"/>
      <c r="F6" s="29"/>
      <c r="G6" s="29"/>
      <c r="H6" s="18" t="s">
        <v>326</v>
      </c>
      <c r="I6" s="18" t="s">
        <v>325</v>
      </c>
    </row>
    <row r="7" spans="1:18" ht="12.75" customHeight="1" x14ac:dyDescent="0.2">
      <c r="A7" s="18" t="s">
        <v>324</v>
      </c>
      <c r="B7" s="18" t="s">
        <v>6</v>
      </c>
      <c r="C7" s="18" t="s">
        <v>319</v>
      </c>
      <c r="D7" s="18" t="s">
        <v>315</v>
      </c>
      <c r="E7" s="18" t="s">
        <v>212</v>
      </c>
      <c r="F7" s="18" t="s">
        <v>192</v>
      </c>
      <c r="G7" s="18" t="s">
        <v>305</v>
      </c>
      <c r="H7" s="18" t="s">
        <v>120</v>
      </c>
      <c r="I7" s="18" t="s">
        <v>290</v>
      </c>
    </row>
    <row r="8" spans="1:18" ht="12.75" customHeight="1" x14ac:dyDescent="0.2">
      <c r="A8" s="16" t="s">
        <v>26</v>
      </c>
      <c r="B8" s="16"/>
      <c r="C8" s="17" t="s">
        <v>6</v>
      </c>
      <c r="D8" s="16"/>
      <c r="E8" s="13" t="s">
        <v>323</v>
      </c>
      <c r="F8" s="16"/>
      <c r="G8" s="16"/>
      <c r="H8" s="16"/>
      <c r="I8" s="15">
        <f>0+Q8</f>
        <v>0</v>
      </c>
      <c r="O8">
        <f>0+R8</f>
        <v>0</v>
      </c>
      <c r="Q8">
        <f>0+I9+I13+I17+I21+I25+I29+I33+I37+I41+I45+I49+I53+I57+I61+I65+I69+I73+I77+I81+I85+I89+I93+I97+I101+I105+I109</f>
        <v>0</v>
      </c>
      <c r="R8">
        <f>0+O9+O13+O17+O21+O25+O29+O33+O37+O41+O45+O49+O53+O57+O61+O65+O69+O73+O77+O81+O85+O89+O93+O97+O101+O105+O109</f>
        <v>0</v>
      </c>
    </row>
    <row r="9" spans="1:18" ht="25.5" x14ac:dyDescent="0.2">
      <c r="A9" s="9" t="s">
        <v>11</v>
      </c>
      <c r="B9" s="10" t="s">
        <v>6</v>
      </c>
      <c r="C9" s="10" t="s">
        <v>322</v>
      </c>
      <c r="D9" s="9" t="s">
        <v>8</v>
      </c>
      <c r="E9" s="8" t="s">
        <v>321</v>
      </c>
      <c r="F9" s="7" t="s">
        <v>63</v>
      </c>
      <c r="G9" s="6">
        <v>22.2</v>
      </c>
      <c r="H9" s="5">
        <v>0</v>
      </c>
      <c r="I9" s="5">
        <f>ROUND(ROUND(H9,2)*ROUND(G9,3),2)</f>
        <v>0</v>
      </c>
      <c r="O9">
        <f>(I9*15)/100</f>
        <v>0</v>
      </c>
      <c r="P9" t="s">
        <v>6</v>
      </c>
    </row>
    <row r="10" spans="1:18" ht="25.5" x14ac:dyDescent="0.2">
      <c r="A10" s="4" t="s">
        <v>5</v>
      </c>
      <c r="E10" s="1" t="s">
        <v>321</v>
      </c>
    </row>
    <row r="11" spans="1:18" x14ac:dyDescent="0.2">
      <c r="A11" s="3" t="s">
        <v>3</v>
      </c>
      <c r="E11" s="2" t="s">
        <v>320</v>
      </c>
    </row>
    <row r="12" spans="1:18" ht="63.75" x14ac:dyDescent="0.2">
      <c r="A12" t="s">
        <v>1</v>
      </c>
      <c r="E12" s="1" t="s">
        <v>279</v>
      </c>
    </row>
    <row r="13" spans="1:18" ht="25.5" x14ac:dyDescent="0.2">
      <c r="A13" s="9" t="s">
        <v>11</v>
      </c>
      <c r="B13" s="10" t="s">
        <v>319</v>
      </c>
      <c r="C13" s="10" t="s">
        <v>318</v>
      </c>
      <c r="D13" s="9" t="s">
        <v>8</v>
      </c>
      <c r="E13" s="8" t="s">
        <v>317</v>
      </c>
      <c r="F13" s="7" t="s">
        <v>57</v>
      </c>
      <c r="G13" s="6">
        <v>258.63</v>
      </c>
      <c r="H13" s="5">
        <v>0</v>
      </c>
      <c r="I13" s="5">
        <f>ROUND(ROUND(H13,2)*ROUND(G13,3),2)</f>
        <v>0</v>
      </c>
      <c r="O13">
        <f>(I13*15)/100</f>
        <v>0</v>
      </c>
      <c r="P13" t="s">
        <v>6</v>
      </c>
    </row>
    <row r="14" spans="1:18" ht="25.5" x14ac:dyDescent="0.2">
      <c r="A14" s="4" t="s">
        <v>5</v>
      </c>
      <c r="E14" s="1" t="s">
        <v>317</v>
      </c>
    </row>
    <row r="15" spans="1:18" x14ac:dyDescent="0.2">
      <c r="A15" s="3" t="s">
        <v>3</v>
      </c>
      <c r="E15" s="2" t="s">
        <v>316</v>
      </c>
    </row>
    <row r="16" spans="1:18" ht="25.5" x14ac:dyDescent="0.2">
      <c r="A16" t="s">
        <v>1</v>
      </c>
      <c r="E16" s="1" t="s">
        <v>54</v>
      </c>
    </row>
    <row r="17" spans="1:16" ht="25.5" x14ac:dyDescent="0.2">
      <c r="A17" s="9" t="s">
        <v>11</v>
      </c>
      <c r="B17" s="10" t="s">
        <v>315</v>
      </c>
      <c r="C17" s="10" t="s">
        <v>314</v>
      </c>
      <c r="D17" s="9" t="s">
        <v>8</v>
      </c>
      <c r="E17" s="8" t="s">
        <v>313</v>
      </c>
      <c r="F17" s="7" t="s">
        <v>63</v>
      </c>
      <c r="G17" s="6">
        <v>49.5</v>
      </c>
      <c r="H17" s="5">
        <v>0</v>
      </c>
      <c r="I17" s="5">
        <f>ROUND(ROUND(H17,2)*ROUND(G17,3),2)</f>
        <v>0</v>
      </c>
      <c r="O17">
        <f>(I17*15)/100</f>
        <v>0</v>
      </c>
      <c r="P17" t="s">
        <v>6</v>
      </c>
    </row>
    <row r="18" spans="1:16" ht="25.5" x14ac:dyDescent="0.2">
      <c r="A18" s="4" t="s">
        <v>5</v>
      </c>
      <c r="E18" s="1" t="s">
        <v>313</v>
      </c>
    </row>
    <row r="19" spans="1:16" ht="63.75" x14ac:dyDescent="0.2">
      <c r="A19" s="3" t="s">
        <v>3</v>
      </c>
      <c r="E19" s="2" t="s">
        <v>312</v>
      </c>
    </row>
    <row r="20" spans="1:16" ht="63.75" x14ac:dyDescent="0.2">
      <c r="A20" t="s">
        <v>1</v>
      </c>
      <c r="E20" s="1" t="s">
        <v>279</v>
      </c>
    </row>
    <row r="21" spans="1:16" ht="25.5" x14ac:dyDescent="0.2">
      <c r="A21" s="9" t="s">
        <v>11</v>
      </c>
      <c r="B21" s="10" t="s">
        <v>212</v>
      </c>
      <c r="C21" s="10" t="s">
        <v>311</v>
      </c>
      <c r="D21" s="9" t="s">
        <v>8</v>
      </c>
      <c r="E21" s="8" t="s">
        <v>310</v>
      </c>
      <c r="F21" s="7" t="s">
        <v>63</v>
      </c>
      <c r="G21" s="6">
        <v>45</v>
      </c>
      <c r="H21" s="5">
        <v>0</v>
      </c>
      <c r="I21" s="5">
        <f>ROUND(ROUND(H21,2)*ROUND(G21,3),2)</f>
        <v>0</v>
      </c>
      <c r="O21">
        <f>(I21*15)/100</f>
        <v>0</v>
      </c>
      <c r="P21" t="s">
        <v>6</v>
      </c>
    </row>
    <row r="22" spans="1:16" ht="25.5" x14ac:dyDescent="0.2">
      <c r="A22" s="4" t="s">
        <v>5</v>
      </c>
      <c r="E22" s="1" t="s">
        <v>310</v>
      </c>
    </row>
    <row r="23" spans="1:16" x14ac:dyDescent="0.2">
      <c r="A23" s="3" t="s">
        <v>3</v>
      </c>
      <c r="E23" s="2" t="s">
        <v>309</v>
      </c>
    </row>
    <row r="24" spans="1:16" ht="63.75" x14ac:dyDescent="0.2">
      <c r="A24" t="s">
        <v>1</v>
      </c>
      <c r="E24" s="1" t="s">
        <v>279</v>
      </c>
    </row>
    <row r="25" spans="1:16" ht="25.5" x14ac:dyDescent="0.2">
      <c r="A25" s="9" t="s">
        <v>11</v>
      </c>
      <c r="B25" s="10" t="s">
        <v>192</v>
      </c>
      <c r="C25" s="10" t="s">
        <v>308</v>
      </c>
      <c r="D25" s="9" t="s">
        <v>8</v>
      </c>
      <c r="E25" s="8" t="s">
        <v>307</v>
      </c>
      <c r="F25" s="7" t="s">
        <v>57</v>
      </c>
      <c r="G25" s="6">
        <v>256.5</v>
      </c>
      <c r="H25" s="5">
        <v>0</v>
      </c>
      <c r="I25" s="5">
        <f>ROUND(ROUND(H25,2)*ROUND(G25,3),2)</f>
        <v>0</v>
      </c>
      <c r="O25">
        <f>(I25*15)/100</f>
        <v>0</v>
      </c>
      <c r="P25" t="s">
        <v>6</v>
      </c>
    </row>
    <row r="26" spans="1:16" ht="25.5" x14ac:dyDescent="0.2">
      <c r="A26" s="4" t="s">
        <v>5</v>
      </c>
      <c r="E26" s="1" t="s">
        <v>307</v>
      </c>
    </row>
    <row r="27" spans="1:16" x14ac:dyDescent="0.2">
      <c r="A27" s="3" t="s">
        <v>3</v>
      </c>
      <c r="E27" s="2" t="s">
        <v>306</v>
      </c>
    </row>
    <row r="28" spans="1:16" ht="25.5" x14ac:dyDescent="0.2">
      <c r="A28" t="s">
        <v>1</v>
      </c>
      <c r="E28" s="1" t="s">
        <v>54</v>
      </c>
    </row>
    <row r="29" spans="1:16" x14ac:dyDescent="0.2">
      <c r="A29" s="9" t="s">
        <v>11</v>
      </c>
      <c r="B29" s="10" t="s">
        <v>305</v>
      </c>
      <c r="C29" s="10" t="s">
        <v>304</v>
      </c>
      <c r="D29" s="9" t="s">
        <v>8</v>
      </c>
      <c r="E29" s="8" t="s">
        <v>303</v>
      </c>
      <c r="F29" s="7" t="s">
        <v>63</v>
      </c>
      <c r="G29" s="6">
        <v>1</v>
      </c>
      <c r="H29" s="5">
        <v>0</v>
      </c>
      <c r="I29" s="5">
        <f>ROUND(ROUND(H29,2)*ROUND(G29,3),2)</f>
        <v>0</v>
      </c>
      <c r="O29">
        <f>(I29*15)/100</f>
        <v>0</v>
      </c>
      <c r="P29" t="s">
        <v>6</v>
      </c>
    </row>
    <row r="30" spans="1:16" x14ac:dyDescent="0.2">
      <c r="A30" s="4" t="s">
        <v>5</v>
      </c>
      <c r="E30" s="1" t="s">
        <v>303</v>
      </c>
    </row>
    <row r="31" spans="1:16" x14ac:dyDescent="0.2">
      <c r="A31" s="3" t="s">
        <v>3</v>
      </c>
      <c r="E31" s="2" t="s">
        <v>302</v>
      </c>
    </row>
    <row r="32" spans="1:16" ht="63.75" x14ac:dyDescent="0.2">
      <c r="A32" t="s">
        <v>1</v>
      </c>
      <c r="E32" s="1" t="s">
        <v>279</v>
      </c>
    </row>
    <row r="33" spans="1:16" x14ac:dyDescent="0.2">
      <c r="A33" s="9" t="s">
        <v>11</v>
      </c>
      <c r="B33" s="10" t="s">
        <v>301</v>
      </c>
      <c r="C33" s="10" t="s">
        <v>300</v>
      </c>
      <c r="D33" s="9" t="s">
        <v>8</v>
      </c>
      <c r="E33" s="8" t="s">
        <v>299</v>
      </c>
      <c r="F33" s="7" t="s">
        <v>57</v>
      </c>
      <c r="G33" s="6">
        <v>12</v>
      </c>
      <c r="H33" s="5">
        <v>0</v>
      </c>
      <c r="I33" s="5">
        <f>ROUND(ROUND(H33,2)*ROUND(G33,3),2)</f>
        <v>0</v>
      </c>
      <c r="O33">
        <f>(I33*15)/100</f>
        <v>0</v>
      </c>
      <c r="P33" t="s">
        <v>6</v>
      </c>
    </row>
    <row r="34" spans="1:16" x14ac:dyDescent="0.2">
      <c r="A34" s="4" t="s">
        <v>5</v>
      </c>
      <c r="E34" s="1" t="s">
        <v>299</v>
      </c>
    </row>
    <row r="35" spans="1:16" x14ac:dyDescent="0.2">
      <c r="A35" s="3" t="s">
        <v>3</v>
      </c>
      <c r="E35" s="2" t="s">
        <v>298</v>
      </c>
    </row>
    <row r="36" spans="1:16" ht="25.5" x14ac:dyDescent="0.2">
      <c r="A36" t="s">
        <v>1</v>
      </c>
      <c r="E36" s="1" t="s">
        <v>54</v>
      </c>
    </row>
    <row r="37" spans="1:16" ht="25.5" x14ac:dyDescent="0.2">
      <c r="A37" s="9" t="s">
        <v>11</v>
      </c>
      <c r="B37" s="10" t="s">
        <v>137</v>
      </c>
      <c r="C37" s="10" t="s">
        <v>297</v>
      </c>
      <c r="D37" s="9" t="s">
        <v>8</v>
      </c>
      <c r="E37" s="8" t="s">
        <v>296</v>
      </c>
      <c r="F37" s="7" t="s">
        <v>63</v>
      </c>
      <c r="G37" s="6">
        <v>7.7</v>
      </c>
      <c r="H37" s="5">
        <v>0</v>
      </c>
      <c r="I37" s="5">
        <f>ROUND(ROUND(H37,2)*ROUND(G37,3),2)</f>
        <v>0</v>
      </c>
      <c r="O37">
        <f>(I37*15)/100</f>
        <v>0</v>
      </c>
      <c r="P37" t="s">
        <v>6</v>
      </c>
    </row>
    <row r="38" spans="1:16" ht="25.5" x14ac:dyDescent="0.2">
      <c r="A38" s="4" t="s">
        <v>5</v>
      </c>
      <c r="E38" s="1" t="s">
        <v>296</v>
      </c>
    </row>
    <row r="39" spans="1:16" x14ac:dyDescent="0.2">
      <c r="A39" s="3" t="s">
        <v>3</v>
      </c>
      <c r="E39" s="2" t="s">
        <v>295</v>
      </c>
    </row>
    <row r="40" spans="1:16" ht="63.75" x14ac:dyDescent="0.2">
      <c r="A40" t="s">
        <v>1</v>
      </c>
      <c r="E40" s="1" t="s">
        <v>294</v>
      </c>
    </row>
    <row r="41" spans="1:16" ht="25.5" x14ac:dyDescent="0.2">
      <c r="A41" s="9" t="s">
        <v>11</v>
      </c>
      <c r="B41" s="10" t="s">
        <v>120</v>
      </c>
      <c r="C41" s="10" t="s">
        <v>293</v>
      </c>
      <c r="D41" s="9" t="s">
        <v>8</v>
      </c>
      <c r="E41" s="8" t="s">
        <v>292</v>
      </c>
      <c r="F41" s="7" t="s">
        <v>57</v>
      </c>
      <c r="G41" s="6">
        <v>462</v>
      </c>
      <c r="H41" s="5">
        <v>0</v>
      </c>
      <c r="I41" s="5">
        <f>ROUND(ROUND(H41,2)*ROUND(G41,3),2)</f>
        <v>0</v>
      </c>
      <c r="O41">
        <f>(I41*15)/100</f>
        <v>0</v>
      </c>
      <c r="P41" t="s">
        <v>6</v>
      </c>
    </row>
    <row r="42" spans="1:16" ht="25.5" x14ac:dyDescent="0.2">
      <c r="A42" s="4" t="s">
        <v>5</v>
      </c>
      <c r="E42" s="1" t="s">
        <v>292</v>
      </c>
    </row>
    <row r="43" spans="1:16" x14ac:dyDescent="0.2">
      <c r="A43" s="3" t="s">
        <v>3</v>
      </c>
      <c r="E43" s="2" t="s">
        <v>291</v>
      </c>
    </row>
    <row r="44" spans="1:16" ht="25.5" x14ac:dyDescent="0.2">
      <c r="A44" t="s">
        <v>1</v>
      </c>
      <c r="E44" s="1" t="s">
        <v>54</v>
      </c>
    </row>
    <row r="45" spans="1:16" ht="25.5" x14ac:dyDescent="0.2">
      <c r="A45" s="9" t="s">
        <v>11</v>
      </c>
      <c r="B45" s="10" t="s">
        <v>290</v>
      </c>
      <c r="C45" s="10" t="s">
        <v>289</v>
      </c>
      <c r="D45" s="9" t="s">
        <v>8</v>
      </c>
      <c r="E45" s="8" t="s">
        <v>288</v>
      </c>
      <c r="F45" s="7" t="s">
        <v>38</v>
      </c>
      <c r="G45" s="6">
        <v>9</v>
      </c>
      <c r="H45" s="5">
        <v>0</v>
      </c>
      <c r="I45" s="5">
        <f>ROUND(ROUND(H45,2)*ROUND(G45,3),2)</f>
        <v>0</v>
      </c>
      <c r="O45">
        <f>(I45*15)/100</f>
        <v>0</v>
      </c>
      <c r="P45" t="s">
        <v>6</v>
      </c>
    </row>
    <row r="46" spans="1:16" ht="25.5" x14ac:dyDescent="0.2">
      <c r="A46" s="4" t="s">
        <v>5</v>
      </c>
      <c r="E46" s="1" t="s">
        <v>288</v>
      </c>
    </row>
    <row r="47" spans="1:16" x14ac:dyDescent="0.2">
      <c r="A47" s="3" t="s">
        <v>3</v>
      </c>
      <c r="E47" s="2" t="s">
        <v>287</v>
      </c>
    </row>
    <row r="48" spans="1:16" ht="63.75" x14ac:dyDescent="0.2">
      <c r="A48" t="s">
        <v>1</v>
      </c>
      <c r="E48" s="1" t="s">
        <v>279</v>
      </c>
    </row>
    <row r="49" spans="1:16" ht="25.5" x14ac:dyDescent="0.2">
      <c r="A49" s="9" t="s">
        <v>11</v>
      </c>
      <c r="B49" s="10" t="s">
        <v>286</v>
      </c>
      <c r="C49" s="10" t="s">
        <v>285</v>
      </c>
      <c r="D49" s="9" t="s">
        <v>8</v>
      </c>
      <c r="E49" s="8" t="s">
        <v>284</v>
      </c>
      <c r="F49" s="7" t="s">
        <v>57</v>
      </c>
      <c r="G49" s="6">
        <v>57.6</v>
      </c>
      <c r="H49" s="5">
        <v>0</v>
      </c>
      <c r="I49" s="5">
        <f>ROUND(ROUND(H49,2)*ROUND(G49,3),2)</f>
        <v>0</v>
      </c>
      <c r="O49">
        <f>(I49*15)/100</f>
        <v>0</v>
      </c>
      <c r="P49" t="s">
        <v>6</v>
      </c>
    </row>
    <row r="50" spans="1:16" ht="25.5" x14ac:dyDescent="0.2">
      <c r="A50" s="4" t="s">
        <v>5</v>
      </c>
      <c r="E50" s="1" t="s">
        <v>284</v>
      </c>
    </row>
    <row r="51" spans="1:16" x14ac:dyDescent="0.2">
      <c r="A51" s="3" t="s">
        <v>3</v>
      </c>
      <c r="E51" s="2" t="s">
        <v>283</v>
      </c>
    </row>
    <row r="52" spans="1:16" ht="25.5" x14ac:dyDescent="0.2">
      <c r="A52" t="s">
        <v>1</v>
      </c>
      <c r="E52" s="1" t="s">
        <v>54</v>
      </c>
    </row>
    <row r="53" spans="1:16" x14ac:dyDescent="0.2">
      <c r="A53" s="9" t="s">
        <v>11</v>
      </c>
      <c r="B53" s="34" t="s">
        <v>282</v>
      </c>
      <c r="C53" s="34" t="s">
        <v>281</v>
      </c>
      <c r="D53" s="35" t="s">
        <v>8</v>
      </c>
      <c r="E53" s="36" t="s">
        <v>280</v>
      </c>
      <c r="F53" s="37" t="s">
        <v>63</v>
      </c>
      <c r="G53" s="38">
        <v>19.5</v>
      </c>
      <c r="H53" s="39">
        <v>0</v>
      </c>
      <c r="I53" s="39">
        <f>ROUND(ROUND(H53,2)*ROUND(G53,3),2)</f>
        <v>0</v>
      </c>
      <c r="O53">
        <f>(I53*15)/100</f>
        <v>0</v>
      </c>
      <c r="P53" t="s">
        <v>6</v>
      </c>
    </row>
    <row r="54" spans="1:16" x14ac:dyDescent="0.2">
      <c r="A54" s="4" t="s">
        <v>5</v>
      </c>
      <c r="B54" s="40"/>
      <c r="C54" s="40"/>
      <c r="D54" s="40"/>
      <c r="E54" s="41" t="s">
        <v>280</v>
      </c>
      <c r="F54" s="40"/>
      <c r="G54" s="40"/>
      <c r="H54" s="40"/>
      <c r="I54" s="40"/>
    </row>
    <row r="55" spans="1:16" ht="38.25" x14ac:dyDescent="0.2">
      <c r="A55" s="3" t="s">
        <v>3</v>
      </c>
      <c r="B55" s="40"/>
      <c r="C55" s="40"/>
      <c r="D55" s="40"/>
      <c r="E55" s="42" t="s">
        <v>351</v>
      </c>
      <c r="F55" s="40"/>
      <c r="G55" s="40"/>
      <c r="H55" s="40"/>
      <c r="I55" s="40"/>
    </row>
    <row r="56" spans="1:16" ht="63.75" x14ac:dyDescent="0.2">
      <c r="A56" t="s">
        <v>1</v>
      </c>
      <c r="B56" s="40"/>
      <c r="C56" s="40"/>
      <c r="D56" s="40"/>
      <c r="E56" s="41" t="s">
        <v>279</v>
      </c>
      <c r="F56" s="40"/>
      <c r="G56" s="40"/>
      <c r="H56" s="40"/>
      <c r="I56" s="40"/>
    </row>
    <row r="57" spans="1:16" x14ac:dyDescent="0.2">
      <c r="A57" s="9" t="s">
        <v>11</v>
      </c>
      <c r="B57" s="10" t="s">
        <v>278</v>
      </c>
      <c r="C57" s="10" t="s">
        <v>277</v>
      </c>
      <c r="D57" s="9" t="s">
        <v>8</v>
      </c>
      <c r="E57" s="8" t="s">
        <v>276</v>
      </c>
      <c r="F57" s="7" t="s">
        <v>57</v>
      </c>
      <c r="G57" s="6">
        <v>12.815</v>
      </c>
      <c r="H57" s="5">
        <v>0</v>
      </c>
      <c r="I57" s="5">
        <f>ROUND(ROUND(H57,2)*ROUND(G57,3),2)</f>
        <v>0</v>
      </c>
      <c r="O57">
        <f>(I57*15)/100</f>
        <v>0</v>
      </c>
      <c r="P57" t="s">
        <v>6</v>
      </c>
    </row>
    <row r="58" spans="1:16" x14ac:dyDescent="0.2">
      <c r="A58" s="4" t="s">
        <v>5</v>
      </c>
      <c r="E58" s="1" t="s">
        <v>276</v>
      </c>
    </row>
    <row r="59" spans="1:16" ht="38.25" x14ac:dyDescent="0.2">
      <c r="A59" s="3" t="s">
        <v>3</v>
      </c>
      <c r="E59" s="2" t="s">
        <v>275</v>
      </c>
    </row>
    <row r="60" spans="1:16" ht="25.5" x14ac:dyDescent="0.2">
      <c r="A60" t="s">
        <v>1</v>
      </c>
      <c r="E60" s="1" t="s">
        <v>54</v>
      </c>
    </row>
    <row r="61" spans="1:16" x14ac:dyDescent="0.2">
      <c r="A61" s="9" t="s">
        <v>11</v>
      </c>
      <c r="B61" s="10" t="s">
        <v>274</v>
      </c>
      <c r="C61" s="10" t="s">
        <v>273</v>
      </c>
      <c r="D61" s="9" t="s">
        <v>8</v>
      </c>
      <c r="E61" s="8" t="s">
        <v>272</v>
      </c>
      <c r="F61" s="7" t="s">
        <v>63</v>
      </c>
      <c r="G61" s="6">
        <v>125</v>
      </c>
      <c r="H61" s="5">
        <v>0</v>
      </c>
      <c r="I61" s="5">
        <f>ROUND(ROUND(H61,2)*ROUND(G61,3),2)</f>
        <v>0</v>
      </c>
      <c r="O61">
        <f>(I61*15)/100</f>
        <v>0</v>
      </c>
      <c r="P61" t="s">
        <v>6</v>
      </c>
    </row>
    <row r="62" spans="1:16" x14ac:dyDescent="0.2">
      <c r="A62" s="4" t="s">
        <v>5</v>
      </c>
      <c r="E62" s="1" t="s">
        <v>272</v>
      </c>
    </row>
    <row r="63" spans="1:16" ht="38.25" x14ac:dyDescent="0.2">
      <c r="A63" s="3" t="s">
        <v>3</v>
      </c>
      <c r="E63" s="2" t="s">
        <v>271</v>
      </c>
    </row>
    <row r="64" spans="1:16" ht="267.75" x14ac:dyDescent="0.2">
      <c r="A64" t="s">
        <v>1</v>
      </c>
      <c r="E64" s="1" t="s">
        <v>270</v>
      </c>
    </row>
    <row r="65" spans="1:16" x14ac:dyDescent="0.2">
      <c r="A65" s="9" t="s">
        <v>11</v>
      </c>
      <c r="B65" s="10" t="s">
        <v>269</v>
      </c>
      <c r="C65" s="10" t="s">
        <v>268</v>
      </c>
      <c r="D65" s="9" t="s">
        <v>8</v>
      </c>
      <c r="E65" s="8" t="s">
        <v>254</v>
      </c>
      <c r="F65" s="7" t="s">
        <v>63</v>
      </c>
      <c r="G65" s="6">
        <v>375</v>
      </c>
      <c r="H65" s="5">
        <v>0</v>
      </c>
      <c r="I65" s="5">
        <f>ROUND(ROUND(H65,2)*ROUND(G65,3),2)</f>
        <v>0</v>
      </c>
      <c r="O65">
        <f>(I65*15)/100</f>
        <v>0</v>
      </c>
      <c r="P65" t="s">
        <v>6</v>
      </c>
    </row>
    <row r="66" spans="1:16" x14ac:dyDescent="0.2">
      <c r="A66" s="4" t="s">
        <v>5</v>
      </c>
      <c r="E66" s="1" t="s">
        <v>254</v>
      </c>
    </row>
    <row r="67" spans="1:16" ht="38.25" x14ac:dyDescent="0.2">
      <c r="A67" s="3" t="s">
        <v>3</v>
      </c>
      <c r="E67" s="2" t="s">
        <v>267</v>
      </c>
    </row>
    <row r="68" spans="1:16" ht="25.5" x14ac:dyDescent="0.2">
      <c r="A68" t="s">
        <v>1</v>
      </c>
      <c r="E68" s="1" t="s">
        <v>252</v>
      </c>
    </row>
    <row r="69" spans="1:16" x14ac:dyDescent="0.2">
      <c r="A69" s="9" t="s">
        <v>11</v>
      </c>
      <c r="B69" s="10" t="s">
        <v>266</v>
      </c>
      <c r="C69" s="10" t="s">
        <v>265</v>
      </c>
      <c r="D69" s="9" t="s">
        <v>8</v>
      </c>
      <c r="E69" s="8" t="s">
        <v>264</v>
      </c>
      <c r="F69" s="7" t="s">
        <v>63</v>
      </c>
      <c r="G69" s="6">
        <v>24.8</v>
      </c>
      <c r="H69" s="5">
        <v>0</v>
      </c>
      <c r="I69" s="5">
        <f>ROUND(ROUND(H69,2)*ROUND(G69,3),2)</f>
        <v>0</v>
      </c>
      <c r="O69">
        <f>(I69*15)/100</f>
        <v>0</v>
      </c>
      <c r="P69" t="s">
        <v>6</v>
      </c>
    </row>
    <row r="70" spans="1:16" x14ac:dyDescent="0.2">
      <c r="A70" s="4" t="s">
        <v>5</v>
      </c>
      <c r="E70" s="1" t="s">
        <v>264</v>
      </c>
    </row>
    <row r="71" spans="1:16" ht="63.75" x14ac:dyDescent="0.2">
      <c r="A71" s="3" t="s">
        <v>3</v>
      </c>
      <c r="E71" s="2" t="s">
        <v>263</v>
      </c>
    </row>
    <row r="72" spans="1:16" ht="204" x14ac:dyDescent="0.2">
      <c r="A72" t="s">
        <v>1</v>
      </c>
      <c r="E72" s="1" t="s">
        <v>262</v>
      </c>
    </row>
    <row r="73" spans="1:16" x14ac:dyDescent="0.2">
      <c r="A73" s="9" t="s">
        <v>11</v>
      </c>
      <c r="B73" s="10" t="s">
        <v>261</v>
      </c>
      <c r="C73" s="10" t="s">
        <v>260</v>
      </c>
      <c r="D73" s="9" t="s">
        <v>8</v>
      </c>
      <c r="E73" s="8" t="s">
        <v>259</v>
      </c>
      <c r="F73" s="7" t="s">
        <v>63</v>
      </c>
      <c r="G73" s="6">
        <v>17</v>
      </c>
      <c r="H73" s="5">
        <v>0</v>
      </c>
      <c r="I73" s="5">
        <f>ROUND(ROUND(H73,2)*ROUND(G73,3),2)</f>
        <v>0</v>
      </c>
      <c r="O73">
        <f>(I73*15)/100</f>
        <v>0</v>
      </c>
      <c r="P73" t="s">
        <v>6</v>
      </c>
    </row>
    <row r="74" spans="1:16" x14ac:dyDescent="0.2">
      <c r="A74" s="4" t="s">
        <v>5</v>
      </c>
      <c r="E74" s="1" t="s">
        <v>259</v>
      </c>
    </row>
    <row r="75" spans="1:16" ht="63.75" x14ac:dyDescent="0.2">
      <c r="A75" s="3" t="s">
        <v>3</v>
      </c>
      <c r="E75" s="2" t="s">
        <v>258</v>
      </c>
    </row>
    <row r="76" spans="1:16" ht="229.5" x14ac:dyDescent="0.2">
      <c r="A76" t="s">
        <v>1</v>
      </c>
      <c r="E76" s="1" t="s">
        <v>257</v>
      </c>
    </row>
    <row r="77" spans="1:16" x14ac:dyDescent="0.2">
      <c r="A77" s="9" t="s">
        <v>11</v>
      </c>
      <c r="B77" s="10" t="s">
        <v>256</v>
      </c>
      <c r="C77" s="10" t="s">
        <v>255</v>
      </c>
      <c r="D77" s="9" t="s">
        <v>8</v>
      </c>
      <c r="E77" s="8" t="s">
        <v>254</v>
      </c>
      <c r="F77" s="7" t="s">
        <v>63</v>
      </c>
      <c r="G77" s="6">
        <v>51</v>
      </c>
      <c r="H77" s="5">
        <v>0</v>
      </c>
      <c r="I77" s="5">
        <f>ROUND(ROUND(H77,2)*ROUND(G77,3),2)</f>
        <v>0</v>
      </c>
      <c r="O77">
        <f>(I77*15)/100</f>
        <v>0</v>
      </c>
      <c r="P77" t="s">
        <v>6</v>
      </c>
    </row>
    <row r="78" spans="1:16" x14ac:dyDescent="0.2">
      <c r="A78" s="4" t="s">
        <v>5</v>
      </c>
      <c r="E78" s="1" t="s">
        <v>254</v>
      </c>
    </row>
    <row r="79" spans="1:16" ht="38.25" x14ac:dyDescent="0.2">
      <c r="A79" s="3" t="s">
        <v>3</v>
      </c>
      <c r="E79" s="2" t="s">
        <v>253</v>
      </c>
    </row>
    <row r="80" spans="1:16" ht="25.5" x14ac:dyDescent="0.2">
      <c r="A80" t="s">
        <v>1</v>
      </c>
      <c r="E80" s="1" t="s">
        <v>252</v>
      </c>
    </row>
    <row r="81" spans="1:16" x14ac:dyDescent="0.2">
      <c r="A81" s="9" t="s">
        <v>11</v>
      </c>
      <c r="B81" s="10" t="s">
        <v>251</v>
      </c>
      <c r="C81" s="10" t="s">
        <v>250</v>
      </c>
      <c r="D81" s="9" t="s">
        <v>8</v>
      </c>
      <c r="E81" s="8" t="s">
        <v>249</v>
      </c>
      <c r="F81" s="7" t="s">
        <v>63</v>
      </c>
      <c r="G81" s="6">
        <v>16.3</v>
      </c>
      <c r="H81" s="5">
        <v>0</v>
      </c>
      <c r="I81" s="5">
        <f>ROUND(ROUND(H81,2)*ROUND(G81,3),2)</f>
        <v>0</v>
      </c>
      <c r="O81">
        <f>(I81*15)/100</f>
        <v>0</v>
      </c>
      <c r="P81" t="s">
        <v>6</v>
      </c>
    </row>
    <row r="82" spans="1:16" x14ac:dyDescent="0.2">
      <c r="A82" s="4" t="s">
        <v>5</v>
      </c>
      <c r="E82" s="1" t="s">
        <v>249</v>
      </c>
    </row>
    <row r="83" spans="1:16" ht="25.5" x14ac:dyDescent="0.2">
      <c r="A83" s="3" t="s">
        <v>3</v>
      </c>
      <c r="E83" s="2" t="s">
        <v>248</v>
      </c>
    </row>
    <row r="84" spans="1:16" ht="178.5" x14ac:dyDescent="0.2">
      <c r="A84" t="s">
        <v>1</v>
      </c>
      <c r="E84" s="1" t="s">
        <v>247</v>
      </c>
    </row>
    <row r="85" spans="1:16" x14ac:dyDescent="0.2">
      <c r="A85" s="9" t="s">
        <v>11</v>
      </c>
      <c r="B85" s="10" t="s">
        <v>246</v>
      </c>
      <c r="C85" s="10" t="s">
        <v>245</v>
      </c>
      <c r="D85" s="9" t="s">
        <v>8</v>
      </c>
      <c r="E85" s="8" t="s">
        <v>244</v>
      </c>
      <c r="F85" s="7" t="s">
        <v>63</v>
      </c>
      <c r="G85" s="6">
        <v>8.5</v>
      </c>
      <c r="H85" s="5">
        <v>0</v>
      </c>
      <c r="I85" s="5">
        <f>ROUND(ROUND(H85,2)*ROUND(G85,3),2)</f>
        <v>0</v>
      </c>
      <c r="O85">
        <f>(I85*15)/100</f>
        <v>0</v>
      </c>
      <c r="P85" t="s">
        <v>6</v>
      </c>
    </row>
    <row r="86" spans="1:16" x14ac:dyDescent="0.2">
      <c r="A86" s="4" t="s">
        <v>5</v>
      </c>
      <c r="E86" s="1" t="s">
        <v>244</v>
      </c>
    </row>
    <row r="87" spans="1:16" ht="38.25" x14ac:dyDescent="0.2">
      <c r="A87" s="3" t="s">
        <v>3</v>
      </c>
      <c r="E87" s="2" t="s">
        <v>243</v>
      </c>
    </row>
    <row r="88" spans="1:16" ht="165.75" x14ac:dyDescent="0.2">
      <c r="A88" t="s">
        <v>1</v>
      </c>
      <c r="E88" s="1" t="s">
        <v>242</v>
      </c>
    </row>
    <row r="89" spans="1:16" x14ac:dyDescent="0.2">
      <c r="A89" s="9" t="s">
        <v>11</v>
      </c>
      <c r="B89" s="10" t="s">
        <v>241</v>
      </c>
      <c r="C89" s="10" t="s">
        <v>240</v>
      </c>
      <c r="D89" s="9" t="s">
        <v>8</v>
      </c>
      <c r="E89" s="8" t="s">
        <v>239</v>
      </c>
      <c r="F89" s="7" t="s">
        <v>44</v>
      </c>
      <c r="G89" s="6">
        <v>148</v>
      </c>
      <c r="H89" s="5">
        <v>0</v>
      </c>
      <c r="I89" s="5">
        <f>ROUND(ROUND(H89,2)*ROUND(G89,3),2)</f>
        <v>0</v>
      </c>
      <c r="O89">
        <f>(I89*15)/100</f>
        <v>0</v>
      </c>
      <c r="P89" t="s">
        <v>6</v>
      </c>
    </row>
    <row r="90" spans="1:16" x14ac:dyDescent="0.2">
      <c r="A90" s="4" t="s">
        <v>5</v>
      </c>
      <c r="E90" s="1" t="s">
        <v>239</v>
      </c>
    </row>
    <row r="91" spans="1:16" x14ac:dyDescent="0.2">
      <c r="A91" s="3" t="s">
        <v>3</v>
      </c>
      <c r="E91" s="2" t="s">
        <v>238</v>
      </c>
    </row>
    <row r="92" spans="1:16" ht="25.5" x14ac:dyDescent="0.2">
      <c r="A92" t="s">
        <v>1</v>
      </c>
      <c r="E92" s="1" t="s">
        <v>237</v>
      </c>
    </row>
    <row r="93" spans="1:16" x14ac:dyDescent="0.2">
      <c r="A93" s="9" t="s">
        <v>11</v>
      </c>
      <c r="B93" s="10" t="s">
        <v>236</v>
      </c>
      <c r="C93" s="10" t="s">
        <v>235</v>
      </c>
      <c r="D93" s="9" t="s">
        <v>8</v>
      </c>
      <c r="E93" s="8" t="s">
        <v>234</v>
      </c>
      <c r="F93" s="7" t="s">
        <v>44</v>
      </c>
      <c r="G93" s="6">
        <v>56</v>
      </c>
      <c r="H93" s="5">
        <v>0</v>
      </c>
      <c r="I93" s="5">
        <f>ROUND(ROUND(H93,2)*ROUND(G93,3),2)</f>
        <v>0</v>
      </c>
      <c r="O93">
        <f>(I93*15)/100</f>
        <v>0</v>
      </c>
      <c r="P93" t="s">
        <v>6</v>
      </c>
    </row>
    <row r="94" spans="1:16" x14ac:dyDescent="0.2">
      <c r="A94" s="4" t="s">
        <v>5</v>
      </c>
      <c r="E94" s="1" t="s">
        <v>234</v>
      </c>
    </row>
    <row r="95" spans="1:16" x14ac:dyDescent="0.2">
      <c r="A95" s="3" t="s">
        <v>3</v>
      </c>
      <c r="E95" s="2" t="s">
        <v>233</v>
      </c>
    </row>
    <row r="96" spans="1:16" ht="25.5" x14ac:dyDescent="0.2">
      <c r="A96" t="s">
        <v>1</v>
      </c>
      <c r="E96" s="1" t="s">
        <v>232</v>
      </c>
    </row>
    <row r="97" spans="1:16" x14ac:dyDescent="0.2">
      <c r="A97" s="9" t="s">
        <v>11</v>
      </c>
      <c r="B97" s="10" t="s">
        <v>231</v>
      </c>
      <c r="C97" s="10" t="s">
        <v>230</v>
      </c>
      <c r="D97" s="9" t="s">
        <v>8</v>
      </c>
      <c r="E97" s="8" t="s">
        <v>229</v>
      </c>
      <c r="F97" s="7" t="s">
        <v>44</v>
      </c>
      <c r="G97" s="6">
        <v>39</v>
      </c>
      <c r="H97" s="5">
        <v>0</v>
      </c>
      <c r="I97" s="5">
        <f>ROUND(ROUND(H97,2)*ROUND(G97,3),2)</f>
        <v>0</v>
      </c>
      <c r="O97">
        <f>(I97*15)/100</f>
        <v>0</v>
      </c>
      <c r="P97" t="s">
        <v>6</v>
      </c>
    </row>
    <row r="98" spans="1:16" x14ac:dyDescent="0.2">
      <c r="A98" s="4" t="s">
        <v>5</v>
      </c>
      <c r="E98" s="1" t="s">
        <v>229</v>
      </c>
    </row>
    <row r="99" spans="1:16" x14ac:dyDescent="0.2">
      <c r="A99" s="3" t="s">
        <v>3</v>
      </c>
      <c r="E99" s="2" t="s">
        <v>228</v>
      </c>
    </row>
    <row r="100" spans="1:16" ht="25.5" x14ac:dyDescent="0.2">
      <c r="A100" t="s">
        <v>1</v>
      </c>
      <c r="E100" s="1" t="s">
        <v>227</v>
      </c>
    </row>
    <row r="101" spans="1:16" x14ac:dyDescent="0.2">
      <c r="A101" s="9" t="s">
        <v>11</v>
      </c>
      <c r="B101" s="10" t="s">
        <v>226</v>
      </c>
      <c r="C101" s="10" t="s">
        <v>225</v>
      </c>
      <c r="D101" s="9" t="s">
        <v>8</v>
      </c>
      <c r="E101" s="8" t="s">
        <v>224</v>
      </c>
      <c r="F101" s="7" t="s">
        <v>44</v>
      </c>
      <c r="G101" s="6">
        <v>95</v>
      </c>
      <c r="H101" s="5">
        <v>0</v>
      </c>
      <c r="I101" s="5">
        <f>ROUND(ROUND(H101,2)*ROUND(G101,3),2)</f>
        <v>0</v>
      </c>
      <c r="O101">
        <f>(I101*15)/100</f>
        <v>0</v>
      </c>
      <c r="P101" t="s">
        <v>6</v>
      </c>
    </row>
    <row r="102" spans="1:16" x14ac:dyDescent="0.2">
      <c r="A102" s="4" t="s">
        <v>5</v>
      </c>
      <c r="E102" s="1" t="s">
        <v>224</v>
      </c>
    </row>
    <row r="103" spans="1:16" x14ac:dyDescent="0.2">
      <c r="A103" s="3" t="s">
        <v>3</v>
      </c>
      <c r="E103" s="2" t="s">
        <v>219</v>
      </c>
    </row>
    <row r="104" spans="1:16" ht="25.5" x14ac:dyDescent="0.2">
      <c r="A104" t="s">
        <v>1</v>
      </c>
      <c r="E104" s="1" t="s">
        <v>223</v>
      </c>
    </row>
    <row r="105" spans="1:16" x14ac:dyDescent="0.2">
      <c r="A105" s="9" t="s">
        <v>11</v>
      </c>
      <c r="B105" s="10" t="s">
        <v>222</v>
      </c>
      <c r="C105" s="10" t="s">
        <v>221</v>
      </c>
      <c r="D105" s="9" t="s">
        <v>8</v>
      </c>
      <c r="E105" s="8" t="s">
        <v>220</v>
      </c>
      <c r="F105" s="7" t="s">
        <v>44</v>
      </c>
      <c r="G105" s="6">
        <v>95</v>
      </c>
      <c r="H105" s="5">
        <v>0</v>
      </c>
      <c r="I105" s="5">
        <f>ROUND(ROUND(H105,2)*ROUND(G105,3),2)</f>
        <v>0</v>
      </c>
      <c r="O105">
        <f>(I105*15)/100</f>
        <v>0</v>
      </c>
      <c r="P105" t="s">
        <v>6</v>
      </c>
    </row>
    <row r="106" spans="1:16" x14ac:dyDescent="0.2">
      <c r="A106" s="4" t="s">
        <v>5</v>
      </c>
      <c r="E106" s="1" t="s">
        <v>220</v>
      </c>
    </row>
    <row r="107" spans="1:16" x14ac:dyDescent="0.2">
      <c r="A107" s="3" t="s">
        <v>3</v>
      </c>
      <c r="E107" s="2" t="s">
        <v>219</v>
      </c>
    </row>
    <row r="108" spans="1:16" ht="38.25" x14ac:dyDescent="0.2">
      <c r="A108" t="s">
        <v>1</v>
      </c>
      <c r="E108" s="1" t="s">
        <v>218</v>
      </c>
    </row>
    <row r="109" spans="1:16" x14ac:dyDescent="0.2">
      <c r="A109" s="9" t="s">
        <v>11</v>
      </c>
      <c r="B109" s="10" t="s">
        <v>217</v>
      </c>
      <c r="C109" s="10" t="s">
        <v>216</v>
      </c>
      <c r="D109" s="9" t="s">
        <v>8</v>
      </c>
      <c r="E109" s="8" t="s">
        <v>215</v>
      </c>
      <c r="F109" s="7" t="s">
        <v>63</v>
      </c>
      <c r="G109" s="6">
        <v>0.95</v>
      </c>
      <c r="H109" s="5">
        <v>0</v>
      </c>
      <c r="I109" s="5">
        <f>ROUND(ROUND(H109,2)*ROUND(G109,3),2)</f>
        <v>0</v>
      </c>
      <c r="O109">
        <f>(I109*15)/100</f>
        <v>0</v>
      </c>
      <c r="P109" t="s">
        <v>6</v>
      </c>
    </row>
    <row r="110" spans="1:16" x14ac:dyDescent="0.2">
      <c r="A110" s="4" t="s">
        <v>5</v>
      </c>
      <c r="E110" s="1" t="s">
        <v>215</v>
      </c>
    </row>
    <row r="111" spans="1:16" x14ac:dyDescent="0.2">
      <c r="A111" s="3" t="s">
        <v>3</v>
      </c>
      <c r="E111" s="2" t="s">
        <v>214</v>
      </c>
    </row>
    <row r="112" spans="1:16" ht="38.25" x14ac:dyDescent="0.2">
      <c r="A112" t="s">
        <v>1</v>
      </c>
      <c r="E112" s="1" t="s">
        <v>213</v>
      </c>
    </row>
    <row r="113" spans="1:18" ht="12.75" customHeight="1" x14ac:dyDescent="0.2">
      <c r="A113" s="12" t="s">
        <v>26</v>
      </c>
      <c r="B113" s="12"/>
      <c r="C113" s="14" t="s">
        <v>212</v>
      </c>
      <c r="D113" s="12"/>
      <c r="E113" s="13" t="s">
        <v>211</v>
      </c>
      <c r="F113" s="12"/>
      <c r="G113" s="12"/>
      <c r="H113" s="12"/>
      <c r="I113" s="11">
        <f>0+Q113</f>
        <v>0</v>
      </c>
      <c r="O113">
        <f>0+R113</f>
        <v>0</v>
      </c>
      <c r="Q113">
        <f>0+I114+I118+I122+I126</f>
        <v>0</v>
      </c>
      <c r="R113">
        <f>0+O114+O118+O122+O126</f>
        <v>0</v>
      </c>
    </row>
    <row r="114" spans="1:18" x14ac:dyDescent="0.2">
      <c r="A114" s="9" t="s">
        <v>11</v>
      </c>
      <c r="B114" s="10" t="s">
        <v>210</v>
      </c>
      <c r="C114" s="10" t="s">
        <v>209</v>
      </c>
      <c r="D114" s="9" t="s">
        <v>8</v>
      </c>
      <c r="E114" s="8" t="s">
        <v>208</v>
      </c>
      <c r="F114" s="7" t="s">
        <v>63</v>
      </c>
      <c r="G114" s="6">
        <v>2.5</v>
      </c>
      <c r="H114" s="5">
        <v>0</v>
      </c>
      <c r="I114" s="5">
        <f>ROUND(ROUND(H114,2)*ROUND(G114,3),2)</f>
        <v>0</v>
      </c>
      <c r="O114">
        <f>(I114*15)/100</f>
        <v>0</v>
      </c>
      <c r="P114" t="s">
        <v>6</v>
      </c>
    </row>
    <row r="115" spans="1:18" x14ac:dyDescent="0.2">
      <c r="A115" s="4" t="s">
        <v>5</v>
      </c>
      <c r="E115" s="1" t="s">
        <v>208</v>
      </c>
    </row>
    <row r="116" spans="1:18" ht="25.5" x14ac:dyDescent="0.2">
      <c r="A116" s="3" t="s">
        <v>3</v>
      </c>
      <c r="E116" s="2" t="s">
        <v>207</v>
      </c>
    </row>
    <row r="117" spans="1:18" ht="280.5" x14ac:dyDescent="0.2">
      <c r="A117" t="s">
        <v>1</v>
      </c>
      <c r="E117" s="1" t="s">
        <v>121</v>
      </c>
    </row>
    <row r="118" spans="1:18" x14ac:dyDescent="0.2">
      <c r="A118" s="9" t="s">
        <v>11</v>
      </c>
      <c r="B118" s="10" t="s">
        <v>206</v>
      </c>
      <c r="C118" s="10" t="s">
        <v>205</v>
      </c>
      <c r="D118" s="9" t="s">
        <v>8</v>
      </c>
      <c r="E118" s="8" t="s">
        <v>204</v>
      </c>
      <c r="F118" s="7" t="s">
        <v>63</v>
      </c>
      <c r="G118" s="6">
        <v>3.5</v>
      </c>
      <c r="H118" s="5">
        <v>0</v>
      </c>
      <c r="I118" s="5">
        <f>ROUND(ROUND(H118,2)*ROUND(G118,3),2)</f>
        <v>0</v>
      </c>
      <c r="O118">
        <f>(I118*15)/100</f>
        <v>0</v>
      </c>
      <c r="P118" t="s">
        <v>6</v>
      </c>
    </row>
    <row r="119" spans="1:18" x14ac:dyDescent="0.2">
      <c r="A119" s="4" t="s">
        <v>5</v>
      </c>
      <c r="E119" s="1" t="s">
        <v>204</v>
      </c>
    </row>
    <row r="120" spans="1:18" x14ac:dyDescent="0.2">
      <c r="A120" s="3" t="s">
        <v>3</v>
      </c>
      <c r="E120" s="2" t="s">
        <v>203</v>
      </c>
    </row>
    <row r="121" spans="1:18" ht="280.5" x14ac:dyDescent="0.2">
      <c r="A121" t="s">
        <v>1</v>
      </c>
      <c r="E121" s="1" t="s">
        <v>121</v>
      </c>
    </row>
    <row r="122" spans="1:18" x14ac:dyDescent="0.2">
      <c r="A122" s="9" t="s">
        <v>11</v>
      </c>
      <c r="B122" s="10" t="s">
        <v>202</v>
      </c>
      <c r="C122" s="10" t="s">
        <v>201</v>
      </c>
      <c r="D122" s="9" t="s">
        <v>8</v>
      </c>
      <c r="E122" s="8" t="s">
        <v>200</v>
      </c>
      <c r="F122" s="7" t="s">
        <v>7</v>
      </c>
      <c r="G122" s="6">
        <v>4.3999999999999997E-2</v>
      </c>
      <c r="H122" s="5">
        <v>0</v>
      </c>
      <c r="I122" s="5">
        <f>ROUND(ROUND(H122,2)*ROUND(G122,3),2)</f>
        <v>0</v>
      </c>
      <c r="O122">
        <f>(I122*15)/100</f>
        <v>0</v>
      </c>
      <c r="P122" t="s">
        <v>6</v>
      </c>
    </row>
    <row r="123" spans="1:18" x14ac:dyDescent="0.2">
      <c r="A123" s="4" t="s">
        <v>5</v>
      </c>
      <c r="E123" s="1" t="s">
        <v>200</v>
      </c>
    </row>
    <row r="124" spans="1:18" x14ac:dyDescent="0.2">
      <c r="A124" s="3" t="s">
        <v>3</v>
      </c>
      <c r="E124" s="2" t="s">
        <v>199</v>
      </c>
    </row>
    <row r="125" spans="1:18" ht="127.5" x14ac:dyDescent="0.2">
      <c r="A125" t="s">
        <v>1</v>
      </c>
      <c r="E125" s="1" t="s">
        <v>198</v>
      </c>
    </row>
    <row r="126" spans="1:18" x14ac:dyDescent="0.2">
      <c r="A126" s="9" t="s">
        <v>11</v>
      </c>
      <c r="B126" s="10" t="s">
        <v>197</v>
      </c>
      <c r="C126" s="10" t="s">
        <v>196</v>
      </c>
      <c r="D126" s="9" t="s">
        <v>8</v>
      </c>
      <c r="E126" s="8" t="s">
        <v>195</v>
      </c>
      <c r="F126" s="7" t="s">
        <v>63</v>
      </c>
      <c r="G126" s="6">
        <v>1.65</v>
      </c>
      <c r="H126" s="5">
        <v>0</v>
      </c>
      <c r="I126" s="5">
        <f>ROUND(ROUND(H126,2)*ROUND(G126,3),2)</f>
        <v>0</v>
      </c>
      <c r="O126">
        <f>(I126*15)/100</f>
        <v>0</v>
      </c>
      <c r="P126" t="s">
        <v>6</v>
      </c>
    </row>
    <row r="127" spans="1:18" x14ac:dyDescent="0.2">
      <c r="A127" s="4" t="s">
        <v>5</v>
      </c>
      <c r="E127" s="1" t="s">
        <v>195</v>
      </c>
    </row>
    <row r="128" spans="1:18" x14ac:dyDescent="0.2">
      <c r="A128" s="3" t="s">
        <v>3</v>
      </c>
      <c r="E128" s="2" t="s">
        <v>194</v>
      </c>
    </row>
    <row r="129" spans="1:18" ht="38.25" x14ac:dyDescent="0.2">
      <c r="A129" t="s">
        <v>1</v>
      </c>
      <c r="E129" s="1" t="s">
        <v>193</v>
      </c>
    </row>
    <row r="130" spans="1:18" ht="12.75" customHeight="1" x14ac:dyDescent="0.2">
      <c r="A130" s="12" t="s">
        <v>26</v>
      </c>
      <c r="B130" s="12"/>
      <c r="C130" s="14" t="s">
        <v>192</v>
      </c>
      <c r="D130" s="12"/>
      <c r="E130" s="13" t="s">
        <v>191</v>
      </c>
      <c r="F130" s="12"/>
      <c r="G130" s="12"/>
      <c r="H130" s="12"/>
      <c r="I130" s="11">
        <f>0+Q130</f>
        <v>0</v>
      </c>
      <c r="O130">
        <f>0+R130</f>
        <v>0</v>
      </c>
      <c r="Q130">
        <f>0+I131+I135+I139+I143+I147+I151+I155+I159+I163+I167+I171+I175</f>
        <v>0</v>
      </c>
      <c r="R130">
        <f>0+O131+O135+O139+O143+O147+O151+O155+O159+O163+O167+O171+O175</f>
        <v>0</v>
      </c>
    </row>
    <row r="131" spans="1:18" x14ac:dyDescent="0.2">
      <c r="A131" s="9" t="s">
        <v>11</v>
      </c>
      <c r="B131" s="10" t="s">
        <v>190</v>
      </c>
      <c r="C131" s="10" t="s">
        <v>189</v>
      </c>
      <c r="D131" s="9" t="s">
        <v>8</v>
      </c>
      <c r="E131" s="8" t="s">
        <v>188</v>
      </c>
      <c r="F131" s="7" t="s">
        <v>44</v>
      </c>
      <c r="G131" s="6">
        <v>90</v>
      </c>
      <c r="H131" s="5">
        <v>0</v>
      </c>
      <c r="I131" s="5">
        <f>ROUND(ROUND(H131,2)*ROUND(G131,3),2)</f>
        <v>0</v>
      </c>
      <c r="O131">
        <f>(I131*15)/100</f>
        <v>0</v>
      </c>
      <c r="P131" t="s">
        <v>6</v>
      </c>
    </row>
    <row r="132" spans="1:18" x14ac:dyDescent="0.2">
      <c r="A132" s="4" t="s">
        <v>5</v>
      </c>
      <c r="E132" s="1" t="s">
        <v>188</v>
      </c>
    </row>
    <row r="133" spans="1:18" x14ac:dyDescent="0.2">
      <c r="A133" s="3" t="s">
        <v>3</v>
      </c>
      <c r="E133" s="2" t="s">
        <v>187</v>
      </c>
    </row>
    <row r="134" spans="1:18" ht="38.25" x14ac:dyDescent="0.2">
      <c r="A134" t="s">
        <v>1</v>
      </c>
      <c r="E134" s="1" t="s">
        <v>166</v>
      </c>
    </row>
    <row r="135" spans="1:18" x14ac:dyDescent="0.2">
      <c r="A135" s="9" t="s">
        <v>11</v>
      </c>
      <c r="B135" s="10" t="s">
        <v>186</v>
      </c>
      <c r="C135" s="10" t="s">
        <v>185</v>
      </c>
      <c r="D135" s="9" t="s">
        <v>8</v>
      </c>
      <c r="E135" s="8" t="s">
        <v>184</v>
      </c>
      <c r="F135" s="7" t="s">
        <v>44</v>
      </c>
      <c r="G135" s="6">
        <v>180</v>
      </c>
      <c r="H135" s="5">
        <v>0</v>
      </c>
      <c r="I135" s="5">
        <f>ROUND(ROUND(H135,2)*ROUND(G135,3),2)</f>
        <v>0</v>
      </c>
      <c r="O135">
        <f>(I135*15)/100</f>
        <v>0</v>
      </c>
      <c r="P135" t="s">
        <v>6</v>
      </c>
    </row>
    <row r="136" spans="1:18" x14ac:dyDescent="0.2">
      <c r="A136" s="4" t="s">
        <v>5</v>
      </c>
      <c r="E136" s="1" t="s">
        <v>184</v>
      </c>
    </row>
    <row r="137" spans="1:18" ht="25.5" x14ac:dyDescent="0.2">
      <c r="A137" s="3" t="s">
        <v>3</v>
      </c>
      <c r="E137" s="2" t="s">
        <v>183</v>
      </c>
    </row>
    <row r="138" spans="1:18" ht="38.25" x14ac:dyDescent="0.2">
      <c r="A138" t="s">
        <v>1</v>
      </c>
      <c r="E138" s="1" t="s">
        <v>166</v>
      </c>
    </row>
    <row r="139" spans="1:18" x14ac:dyDescent="0.2">
      <c r="A139" s="9" t="s">
        <v>11</v>
      </c>
      <c r="B139" s="10" t="s">
        <v>182</v>
      </c>
      <c r="C139" s="10" t="s">
        <v>181</v>
      </c>
      <c r="D139" s="9" t="s">
        <v>8</v>
      </c>
      <c r="E139" s="8" t="s">
        <v>180</v>
      </c>
      <c r="F139" s="7" t="s">
        <v>63</v>
      </c>
      <c r="G139" s="6">
        <v>32</v>
      </c>
      <c r="H139" s="5">
        <v>0</v>
      </c>
      <c r="I139" s="5">
        <f>ROUND(ROUND(H139,2)*ROUND(G139,3),2)</f>
        <v>0</v>
      </c>
      <c r="O139">
        <f>(I139*15)/100</f>
        <v>0</v>
      </c>
      <c r="P139" t="s">
        <v>6</v>
      </c>
    </row>
    <row r="140" spans="1:18" x14ac:dyDescent="0.2">
      <c r="A140" s="4" t="s">
        <v>5</v>
      </c>
      <c r="E140" s="1" t="s">
        <v>180</v>
      </c>
    </row>
    <row r="141" spans="1:18" x14ac:dyDescent="0.2">
      <c r="A141" s="3" t="s">
        <v>3</v>
      </c>
      <c r="E141" s="2" t="s">
        <v>179</v>
      </c>
    </row>
    <row r="142" spans="1:18" ht="38.25" x14ac:dyDescent="0.2">
      <c r="A142" t="s">
        <v>1</v>
      </c>
      <c r="E142" s="1" t="s">
        <v>166</v>
      </c>
    </row>
    <row r="143" spans="1:18" x14ac:dyDescent="0.2">
      <c r="A143" s="9" t="s">
        <v>11</v>
      </c>
      <c r="B143" s="10" t="s">
        <v>178</v>
      </c>
      <c r="C143" s="10" t="s">
        <v>177</v>
      </c>
      <c r="D143" s="9" t="s">
        <v>8</v>
      </c>
      <c r="E143" s="8" t="s">
        <v>176</v>
      </c>
      <c r="F143" s="7" t="s">
        <v>44</v>
      </c>
      <c r="G143" s="6">
        <v>288</v>
      </c>
      <c r="H143" s="5">
        <v>0</v>
      </c>
      <c r="I143" s="5">
        <f>ROUND(ROUND(H143,2)*ROUND(G143,3),2)</f>
        <v>0</v>
      </c>
      <c r="O143">
        <f>(I143*15)/100</f>
        <v>0</v>
      </c>
      <c r="P143" t="s">
        <v>6</v>
      </c>
    </row>
    <row r="144" spans="1:18" x14ac:dyDescent="0.2">
      <c r="A144" s="4" t="s">
        <v>5</v>
      </c>
      <c r="E144" s="1" t="s">
        <v>176</v>
      </c>
    </row>
    <row r="145" spans="1:16" ht="25.5" x14ac:dyDescent="0.2">
      <c r="A145" s="3" t="s">
        <v>3</v>
      </c>
      <c r="E145" s="2" t="s">
        <v>175</v>
      </c>
    </row>
    <row r="146" spans="1:16" ht="38.25" x14ac:dyDescent="0.2">
      <c r="A146" t="s">
        <v>1</v>
      </c>
      <c r="E146" s="1" t="s">
        <v>166</v>
      </c>
    </row>
    <row r="147" spans="1:16" x14ac:dyDescent="0.2">
      <c r="A147" s="9" t="s">
        <v>11</v>
      </c>
      <c r="B147" s="10" t="s">
        <v>174</v>
      </c>
      <c r="C147" s="10" t="s">
        <v>173</v>
      </c>
      <c r="D147" s="9" t="s">
        <v>8</v>
      </c>
      <c r="E147" s="8" t="s">
        <v>172</v>
      </c>
      <c r="F147" s="7" t="s">
        <v>44</v>
      </c>
      <c r="G147" s="6">
        <v>148</v>
      </c>
      <c r="H147" s="5">
        <v>0</v>
      </c>
      <c r="I147" s="5">
        <f>ROUND(ROUND(H147,2)*ROUND(G147,3),2)</f>
        <v>0</v>
      </c>
      <c r="O147">
        <f>(I147*15)/100</f>
        <v>0</v>
      </c>
      <c r="P147" t="s">
        <v>6</v>
      </c>
    </row>
    <row r="148" spans="1:16" x14ac:dyDescent="0.2">
      <c r="A148" s="4" t="s">
        <v>5</v>
      </c>
      <c r="E148" s="1" t="s">
        <v>172</v>
      </c>
    </row>
    <row r="149" spans="1:16" ht="25.5" x14ac:dyDescent="0.2">
      <c r="A149" s="3" t="s">
        <v>3</v>
      </c>
      <c r="E149" s="2" t="s">
        <v>171</v>
      </c>
    </row>
    <row r="150" spans="1:16" ht="38.25" x14ac:dyDescent="0.2">
      <c r="A150" t="s">
        <v>1</v>
      </c>
      <c r="E150" s="1" t="s">
        <v>166</v>
      </c>
    </row>
    <row r="151" spans="1:16" x14ac:dyDescent="0.2">
      <c r="A151" s="9" t="s">
        <v>11</v>
      </c>
      <c r="B151" s="10" t="s">
        <v>170</v>
      </c>
      <c r="C151" s="10" t="s">
        <v>169</v>
      </c>
      <c r="D151" s="9" t="s">
        <v>8</v>
      </c>
      <c r="E151" s="8" t="s">
        <v>168</v>
      </c>
      <c r="F151" s="7" t="s">
        <v>44</v>
      </c>
      <c r="G151" s="6">
        <v>23</v>
      </c>
      <c r="H151" s="5">
        <v>0</v>
      </c>
      <c r="I151" s="5">
        <f>ROUND(ROUND(H151,2)*ROUND(G151,3),2)</f>
        <v>0</v>
      </c>
      <c r="O151">
        <f>(I151*15)/100</f>
        <v>0</v>
      </c>
      <c r="P151" t="s">
        <v>6</v>
      </c>
    </row>
    <row r="152" spans="1:16" x14ac:dyDescent="0.2">
      <c r="A152" s="4" t="s">
        <v>5</v>
      </c>
      <c r="E152" s="1" t="s">
        <v>168</v>
      </c>
    </row>
    <row r="153" spans="1:16" ht="25.5" x14ac:dyDescent="0.2">
      <c r="A153" s="3" t="s">
        <v>3</v>
      </c>
      <c r="E153" s="2" t="s">
        <v>167</v>
      </c>
    </row>
    <row r="154" spans="1:16" ht="38.25" x14ac:dyDescent="0.2">
      <c r="A154" t="s">
        <v>1</v>
      </c>
      <c r="E154" s="1" t="s">
        <v>166</v>
      </c>
    </row>
    <row r="155" spans="1:16" x14ac:dyDescent="0.2">
      <c r="A155" s="9" t="s">
        <v>11</v>
      </c>
      <c r="B155" s="10" t="s">
        <v>165</v>
      </c>
      <c r="C155" s="10" t="s">
        <v>164</v>
      </c>
      <c r="D155" s="9" t="s">
        <v>8</v>
      </c>
      <c r="E155" s="8" t="s">
        <v>163</v>
      </c>
      <c r="F155" s="7" t="s">
        <v>44</v>
      </c>
      <c r="G155" s="6">
        <v>15</v>
      </c>
      <c r="H155" s="5">
        <v>0</v>
      </c>
      <c r="I155" s="5">
        <f>ROUND(ROUND(H155,2)*ROUND(G155,3),2)</f>
        <v>0</v>
      </c>
      <c r="O155">
        <f>(I155*15)/100</f>
        <v>0</v>
      </c>
      <c r="P155" t="s">
        <v>6</v>
      </c>
    </row>
    <row r="156" spans="1:16" x14ac:dyDescent="0.2">
      <c r="A156" s="4" t="s">
        <v>5</v>
      </c>
      <c r="E156" s="1" t="s">
        <v>163</v>
      </c>
    </row>
    <row r="157" spans="1:16" x14ac:dyDescent="0.2">
      <c r="A157" s="3" t="s">
        <v>3</v>
      </c>
      <c r="E157" s="2" t="s">
        <v>162</v>
      </c>
    </row>
    <row r="158" spans="1:16" ht="63.75" x14ac:dyDescent="0.2">
      <c r="A158" t="s">
        <v>1</v>
      </c>
      <c r="E158" s="1" t="s">
        <v>161</v>
      </c>
    </row>
    <row r="159" spans="1:16" x14ac:dyDescent="0.2">
      <c r="A159" s="9" t="s">
        <v>11</v>
      </c>
      <c r="B159" s="10" t="s">
        <v>160</v>
      </c>
      <c r="C159" s="10" t="s">
        <v>159</v>
      </c>
      <c r="D159" s="9" t="s">
        <v>8</v>
      </c>
      <c r="E159" s="8" t="s">
        <v>158</v>
      </c>
      <c r="F159" s="7" t="s">
        <v>44</v>
      </c>
      <c r="G159" s="6">
        <v>135</v>
      </c>
      <c r="H159" s="5">
        <v>0</v>
      </c>
      <c r="I159" s="5">
        <f>ROUND(ROUND(H159,2)*ROUND(G159,3),2)</f>
        <v>0</v>
      </c>
      <c r="O159">
        <f>(I159*15)/100</f>
        <v>0</v>
      </c>
      <c r="P159" t="s">
        <v>6</v>
      </c>
    </row>
    <row r="160" spans="1:16" x14ac:dyDescent="0.2">
      <c r="A160" s="4" t="s">
        <v>5</v>
      </c>
      <c r="E160" s="1" t="s">
        <v>158</v>
      </c>
    </row>
    <row r="161" spans="1:16" x14ac:dyDescent="0.2">
      <c r="A161" s="3" t="s">
        <v>3</v>
      </c>
      <c r="E161" s="2" t="s">
        <v>157</v>
      </c>
    </row>
    <row r="162" spans="1:16" ht="38.25" x14ac:dyDescent="0.2">
      <c r="A162" t="s">
        <v>1</v>
      </c>
      <c r="E162" s="1" t="s">
        <v>152</v>
      </c>
    </row>
    <row r="163" spans="1:16" x14ac:dyDescent="0.2">
      <c r="A163" s="9" t="s">
        <v>11</v>
      </c>
      <c r="B163" s="10" t="s">
        <v>156</v>
      </c>
      <c r="C163" s="10" t="s">
        <v>155</v>
      </c>
      <c r="D163" s="9" t="s">
        <v>8</v>
      </c>
      <c r="E163" s="8" t="s">
        <v>154</v>
      </c>
      <c r="F163" s="7" t="s">
        <v>44</v>
      </c>
      <c r="G163" s="6">
        <v>125</v>
      </c>
      <c r="H163" s="5">
        <v>0</v>
      </c>
      <c r="I163" s="5">
        <f>ROUND(ROUND(H163,2)*ROUND(G163,3),2)</f>
        <v>0</v>
      </c>
      <c r="O163">
        <f>(I163*15)/100</f>
        <v>0</v>
      </c>
      <c r="P163" t="s">
        <v>6</v>
      </c>
    </row>
    <row r="164" spans="1:16" x14ac:dyDescent="0.2">
      <c r="A164" s="4" t="s">
        <v>5</v>
      </c>
      <c r="E164" s="1" t="s">
        <v>154</v>
      </c>
    </row>
    <row r="165" spans="1:16" x14ac:dyDescent="0.2">
      <c r="A165" s="3" t="s">
        <v>3</v>
      </c>
      <c r="E165" s="2" t="s">
        <v>153</v>
      </c>
    </row>
    <row r="166" spans="1:16" ht="38.25" x14ac:dyDescent="0.2">
      <c r="A166" t="s">
        <v>1</v>
      </c>
      <c r="E166" s="1" t="s">
        <v>152</v>
      </c>
    </row>
    <row r="167" spans="1:16" x14ac:dyDescent="0.2">
      <c r="A167" s="9" t="s">
        <v>11</v>
      </c>
      <c r="B167" s="10" t="s">
        <v>151</v>
      </c>
      <c r="C167" s="10" t="s">
        <v>150</v>
      </c>
      <c r="D167" s="9" t="s">
        <v>8</v>
      </c>
      <c r="E167" s="8" t="s">
        <v>149</v>
      </c>
      <c r="F167" s="7" t="s">
        <v>44</v>
      </c>
      <c r="G167" s="6">
        <v>125</v>
      </c>
      <c r="H167" s="5">
        <v>0</v>
      </c>
      <c r="I167" s="5">
        <f>ROUND(ROUND(H167,2)*ROUND(G167,3),2)</f>
        <v>0</v>
      </c>
      <c r="O167">
        <f>(I167*15)/100</f>
        <v>0</v>
      </c>
      <c r="P167" t="s">
        <v>6</v>
      </c>
    </row>
    <row r="168" spans="1:16" x14ac:dyDescent="0.2">
      <c r="A168" s="4" t="s">
        <v>5</v>
      </c>
      <c r="E168" s="1" t="s">
        <v>149</v>
      </c>
    </row>
    <row r="169" spans="1:16" x14ac:dyDescent="0.2">
      <c r="A169" s="3" t="s">
        <v>3</v>
      </c>
      <c r="E169" s="2" t="s">
        <v>148</v>
      </c>
    </row>
    <row r="170" spans="1:16" ht="89.25" x14ac:dyDescent="0.2">
      <c r="A170" t="s">
        <v>1</v>
      </c>
      <c r="E170" s="1" t="s">
        <v>143</v>
      </c>
    </row>
    <row r="171" spans="1:16" x14ac:dyDescent="0.2">
      <c r="A171" s="9" t="s">
        <v>11</v>
      </c>
      <c r="B171" s="10" t="s">
        <v>147</v>
      </c>
      <c r="C171" s="10" t="s">
        <v>146</v>
      </c>
      <c r="D171" s="9" t="s">
        <v>8</v>
      </c>
      <c r="E171" s="8" t="s">
        <v>145</v>
      </c>
      <c r="F171" s="7" t="s">
        <v>44</v>
      </c>
      <c r="G171" s="6">
        <v>135</v>
      </c>
      <c r="H171" s="5">
        <v>0</v>
      </c>
      <c r="I171" s="5">
        <f>ROUND(ROUND(H171,2)*ROUND(G171,3),2)</f>
        <v>0</v>
      </c>
      <c r="O171">
        <f>(I171*15)/100</f>
        <v>0</v>
      </c>
      <c r="P171" t="s">
        <v>6</v>
      </c>
    </row>
    <row r="172" spans="1:16" x14ac:dyDescent="0.2">
      <c r="A172" s="4" t="s">
        <v>5</v>
      </c>
      <c r="E172" s="1" t="s">
        <v>145</v>
      </c>
    </row>
    <row r="173" spans="1:16" x14ac:dyDescent="0.2">
      <c r="A173" s="3" t="s">
        <v>3</v>
      </c>
      <c r="E173" s="2" t="s">
        <v>144</v>
      </c>
    </row>
    <row r="174" spans="1:16" ht="89.25" x14ac:dyDescent="0.2">
      <c r="A174" t="s">
        <v>1</v>
      </c>
      <c r="E174" s="1" t="s">
        <v>143</v>
      </c>
    </row>
    <row r="175" spans="1:16" x14ac:dyDescent="0.2">
      <c r="A175" s="9" t="s">
        <v>11</v>
      </c>
      <c r="B175" s="10" t="s">
        <v>142</v>
      </c>
      <c r="C175" s="10" t="s">
        <v>141</v>
      </c>
      <c r="D175" s="9" t="s">
        <v>8</v>
      </c>
      <c r="E175" s="8" t="s">
        <v>140</v>
      </c>
      <c r="F175" s="7" t="s">
        <v>44</v>
      </c>
      <c r="G175" s="6">
        <v>2.4</v>
      </c>
      <c r="H175" s="5">
        <v>0</v>
      </c>
      <c r="I175" s="5">
        <f>ROUND(ROUND(H175,2)*ROUND(G175,3),2)</f>
        <v>0</v>
      </c>
      <c r="O175">
        <f>(I175*15)/100</f>
        <v>0</v>
      </c>
      <c r="P175" t="s">
        <v>6</v>
      </c>
    </row>
    <row r="176" spans="1:16" x14ac:dyDescent="0.2">
      <c r="A176" s="4" t="s">
        <v>5</v>
      </c>
      <c r="E176" s="1" t="s">
        <v>140</v>
      </c>
    </row>
    <row r="177" spans="1:18" ht="25.5" x14ac:dyDescent="0.2">
      <c r="A177" s="3" t="s">
        <v>3</v>
      </c>
      <c r="E177" s="2" t="s">
        <v>139</v>
      </c>
    </row>
    <row r="178" spans="1:18" ht="102" x14ac:dyDescent="0.2">
      <c r="A178" t="s">
        <v>1</v>
      </c>
      <c r="E178" s="1" t="s">
        <v>138</v>
      </c>
    </row>
    <row r="179" spans="1:18" ht="12.75" customHeight="1" x14ac:dyDescent="0.2">
      <c r="A179" s="12" t="s">
        <v>26</v>
      </c>
      <c r="B179" s="12"/>
      <c r="C179" s="14" t="s">
        <v>137</v>
      </c>
      <c r="D179" s="12"/>
      <c r="E179" s="13" t="s">
        <v>136</v>
      </c>
      <c r="F179" s="12"/>
      <c r="G179" s="12"/>
      <c r="H179" s="12"/>
      <c r="I179" s="11">
        <f>0+Q179</f>
        <v>0</v>
      </c>
      <c r="O179">
        <f>0+R179</f>
        <v>0</v>
      </c>
      <c r="Q179">
        <f>0+I180+I184+I188</f>
        <v>0</v>
      </c>
      <c r="R179">
        <f>0+O180+O184+O188</f>
        <v>0</v>
      </c>
    </row>
    <row r="180" spans="1:18" x14ac:dyDescent="0.2">
      <c r="A180" s="9" t="s">
        <v>11</v>
      </c>
      <c r="B180" s="10" t="s">
        <v>135</v>
      </c>
      <c r="C180" s="10" t="s">
        <v>134</v>
      </c>
      <c r="D180" s="9" t="s">
        <v>8</v>
      </c>
      <c r="E180" s="8" t="s">
        <v>133</v>
      </c>
      <c r="F180" s="7" t="s">
        <v>38</v>
      </c>
      <c r="G180" s="6">
        <v>0.5</v>
      </c>
      <c r="H180" s="5">
        <v>0</v>
      </c>
      <c r="I180" s="5">
        <f>ROUND(ROUND(H180,2)*ROUND(G180,3),2)</f>
        <v>0</v>
      </c>
      <c r="O180">
        <f>(I180*15)/100</f>
        <v>0</v>
      </c>
      <c r="P180" t="s">
        <v>6</v>
      </c>
    </row>
    <row r="181" spans="1:18" x14ac:dyDescent="0.2">
      <c r="A181" s="4" t="s">
        <v>5</v>
      </c>
      <c r="E181" s="1" t="s">
        <v>133</v>
      </c>
    </row>
    <row r="182" spans="1:18" x14ac:dyDescent="0.2">
      <c r="A182" s="3" t="s">
        <v>3</v>
      </c>
      <c r="E182" s="2" t="s">
        <v>132</v>
      </c>
    </row>
    <row r="183" spans="1:18" ht="191.25" x14ac:dyDescent="0.2">
      <c r="A183" t="s">
        <v>1</v>
      </c>
      <c r="E183" s="1" t="s">
        <v>131</v>
      </c>
    </row>
    <row r="184" spans="1:18" x14ac:dyDescent="0.2">
      <c r="A184" s="9" t="s">
        <v>11</v>
      </c>
      <c r="B184" s="10" t="s">
        <v>130</v>
      </c>
      <c r="C184" s="10" t="s">
        <v>129</v>
      </c>
      <c r="D184" s="9" t="s">
        <v>8</v>
      </c>
      <c r="E184" s="8" t="s">
        <v>128</v>
      </c>
      <c r="F184" s="7" t="s">
        <v>38</v>
      </c>
      <c r="G184" s="6">
        <v>45</v>
      </c>
      <c r="H184" s="5">
        <v>0</v>
      </c>
      <c r="I184" s="5">
        <f>ROUND(ROUND(H184,2)*ROUND(G184,3),2)</f>
        <v>0</v>
      </c>
      <c r="O184">
        <f>(I184*15)/100</f>
        <v>0</v>
      </c>
      <c r="P184" t="s">
        <v>6</v>
      </c>
    </row>
    <row r="185" spans="1:18" x14ac:dyDescent="0.2">
      <c r="A185" s="4" t="s">
        <v>5</v>
      </c>
      <c r="E185" s="1" t="s">
        <v>128</v>
      </c>
    </row>
    <row r="186" spans="1:18" x14ac:dyDescent="0.2">
      <c r="A186" s="3" t="s">
        <v>3</v>
      </c>
      <c r="E186" s="2" t="s">
        <v>127</v>
      </c>
    </row>
    <row r="187" spans="1:18" ht="178.5" x14ac:dyDescent="0.2">
      <c r="A187" t="s">
        <v>1</v>
      </c>
      <c r="E187" s="1" t="s">
        <v>126</v>
      </c>
    </row>
    <row r="188" spans="1:18" x14ac:dyDescent="0.2">
      <c r="A188" s="9" t="s">
        <v>11</v>
      </c>
      <c r="B188" s="10" t="s">
        <v>125</v>
      </c>
      <c r="C188" s="10" t="s">
        <v>124</v>
      </c>
      <c r="D188" s="9" t="s">
        <v>8</v>
      </c>
      <c r="E188" s="8" t="s">
        <v>123</v>
      </c>
      <c r="F188" s="7" t="s">
        <v>63</v>
      </c>
      <c r="G188" s="6">
        <v>4.4000000000000004</v>
      </c>
      <c r="H188" s="5">
        <v>0</v>
      </c>
      <c r="I188" s="5">
        <f>ROUND(ROUND(H188,2)*ROUND(G188,3),2)</f>
        <v>0</v>
      </c>
      <c r="O188">
        <f>(I188*15)/100</f>
        <v>0</v>
      </c>
      <c r="P188" t="s">
        <v>6</v>
      </c>
    </row>
    <row r="189" spans="1:18" x14ac:dyDescent="0.2">
      <c r="A189" s="4" t="s">
        <v>5</v>
      </c>
      <c r="E189" s="1" t="s">
        <v>123</v>
      </c>
    </row>
    <row r="190" spans="1:18" ht="38.25" x14ac:dyDescent="0.2">
      <c r="A190" s="3" t="s">
        <v>3</v>
      </c>
      <c r="E190" s="2" t="s">
        <v>122</v>
      </c>
    </row>
    <row r="191" spans="1:18" ht="280.5" x14ac:dyDescent="0.2">
      <c r="A191" t="s">
        <v>1</v>
      </c>
      <c r="E191" s="1" t="s">
        <v>121</v>
      </c>
    </row>
    <row r="192" spans="1:18" ht="12.75" customHeight="1" x14ac:dyDescent="0.2">
      <c r="A192" s="12" t="s">
        <v>26</v>
      </c>
      <c r="B192" s="12"/>
      <c r="C192" s="14" t="s">
        <v>120</v>
      </c>
      <c r="D192" s="12"/>
      <c r="E192" s="13" t="s">
        <v>119</v>
      </c>
      <c r="F192" s="12"/>
      <c r="G192" s="12"/>
      <c r="H192" s="12"/>
      <c r="I192" s="11">
        <f>0+Q192</f>
        <v>0</v>
      </c>
      <c r="O192">
        <f>0+R192</f>
        <v>0</v>
      </c>
      <c r="Q192">
        <f>0+I193+I197+I201+I205+I209+I213+I217+I221+I225+I229+I233+I237+I241+I245+I249+I253</f>
        <v>0</v>
      </c>
      <c r="R192">
        <f>0+O193+O197+O201+O205+O209+O213+O217+O221+O225+O229+O233+O237+O241+O245+O249+O253</f>
        <v>0</v>
      </c>
    </row>
    <row r="193" spans="1:16" ht="25.5" x14ac:dyDescent="0.2">
      <c r="A193" s="9" t="s">
        <v>11</v>
      </c>
      <c r="B193" s="10" t="s">
        <v>118</v>
      </c>
      <c r="C193" s="10" t="s">
        <v>117</v>
      </c>
      <c r="D193" s="9" t="s">
        <v>8</v>
      </c>
      <c r="E193" s="8" t="s">
        <v>116</v>
      </c>
      <c r="F193" s="7" t="s">
        <v>51</v>
      </c>
      <c r="G193" s="6">
        <v>1</v>
      </c>
      <c r="H193" s="5">
        <v>0</v>
      </c>
      <c r="I193" s="5">
        <f>ROUND(ROUND(H193,2)*ROUND(G193,3),2)</f>
        <v>0</v>
      </c>
      <c r="O193">
        <f>(I193*15)/100</f>
        <v>0</v>
      </c>
      <c r="P193" t="s">
        <v>6</v>
      </c>
    </row>
    <row r="194" spans="1:16" ht="25.5" x14ac:dyDescent="0.2">
      <c r="A194" s="4" t="s">
        <v>5</v>
      </c>
      <c r="E194" s="1" t="s">
        <v>116</v>
      </c>
    </row>
    <row r="195" spans="1:16" ht="25.5" x14ac:dyDescent="0.2">
      <c r="A195" s="3" t="s">
        <v>3</v>
      </c>
      <c r="E195" s="2" t="s">
        <v>115</v>
      </c>
    </row>
    <row r="196" spans="1:16" x14ac:dyDescent="0.2">
      <c r="A196" t="s">
        <v>1</v>
      </c>
      <c r="E196" s="1" t="s">
        <v>114</v>
      </c>
    </row>
    <row r="197" spans="1:16" ht="25.5" x14ac:dyDescent="0.2">
      <c r="A197" s="9" t="s">
        <v>11</v>
      </c>
      <c r="B197" s="10" t="s">
        <v>113</v>
      </c>
      <c r="C197" s="10" t="s">
        <v>112</v>
      </c>
      <c r="D197" s="9" t="s">
        <v>8</v>
      </c>
      <c r="E197" s="8" t="s">
        <v>111</v>
      </c>
      <c r="F197" s="7" t="s">
        <v>51</v>
      </c>
      <c r="G197" s="6">
        <v>1</v>
      </c>
      <c r="H197" s="5">
        <v>0</v>
      </c>
      <c r="I197" s="5">
        <f>ROUND(ROUND(H197,2)*ROUND(G197,3),2)</f>
        <v>0</v>
      </c>
      <c r="O197">
        <f>(I197*15)/100</f>
        <v>0</v>
      </c>
      <c r="P197" t="s">
        <v>6</v>
      </c>
    </row>
    <row r="198" spans="1:16" ht="25.5" x14ac:dyDescent="0.2">
      <c r="A198" s="4" t="s">
        <v>5</v>
      </c>
      <c r="E198" s="1" t="s">
        <v>111</v>
      </c>
    </row>
    <row r="199" spans="1:16" ht="38.25" x14ac:dyDescent="0.2">
      <c r="A199" s="3" t="s">
        <v>3</v>
      </c>
      <c r="E199" s="2" t="s">
        <v>110</v>
      </c>
    </row>
    <row r="200" spans="1:16" ht="25.5" x14ac:dyDescent="0.2">
      <c r="A200" t="s">
        <v>1</v>
      </c>
      <c r="E200" s="1" t="s">
        <v>105</v>
      </c>
    </row>
    <row r="201" spans="1:16" x14ac:dyDescent="0.2">
      <c r="A201" s="9" t="s">
        <v>11</v>
      </c>
      <c r="B201" s="10" t="s">
        <v>109</v>
      </c>
      <c r="C201" s="10" t="s">
        <v>108</v>
      </c>
      <c r="D201" s="9" t="s">
        <v>8</v>
      </c>
      <c r="E201" s="8" t="s">
        <v>107</v>
      </c>
      <c r="F201" s="7" t="s">
        <v>51</v>
      </c>
      <c r="G201" s="6">
        <v>1</v>
      </c>
      <c r="H201" s="5">
        <v>0</v>
      </c>
      <c r="I201" s="5">
        <f>ROUND(ROUND(H201,2)*ROUND(G201,3),2)</f>
        <v>0</v>
      </c>
      <c r="O201">
        <f>(I201*15)/100</f>
        <v>0</v>
      </c>
      <c r="P201" t="s">
        <v>6</v>
      </c>
    </row>
    <row r="202" spans="1:16" x14ac:dyDescent="0.2">
      <c r="A202" s="4" t="s">
        <v>5</v>
      </c>
      <c r="E202" s="1" t="s">
        <v>107</v>
      </c>
    </row>
    <row r="203" spans="1:16" ht="25.5" x14ac:dyDescent="0.2">
      <c r="A203" s="3" t="s">
        <v>3</v>
      </c>
      <c r="E203" s="2" t="s">
        <v>106</v>
      </c>
    </row>
    <row r="204" spans="1:16" ht="25.5" x14ac:dyDescent="0.2">
      <c r="A204" t="s">
        <v>1</v>
      </c>
      <c r="E204" s="1" t="s">
        <v>105</v>
      </c>
    </row>
    <row r="205" spans="1:16" ht="25.5" x14ac:dyDescent="0.2">
      <c r="A205" s="9" t="s">
        <v>11</v>
      </c>
      <c r="B205" s="10" t="s">
        <v>104</v>
      </c>
      <c r="C205" s="10" t="s">
        <v>103</v>
      </c>
      <c r="D205" s="9" t="s">
        <v>8</v>
      </c>
      <c r="E205" s="8" t="s">
        <v>102</v>
      </c>
      <c r="F205" s="7" t="s">
        <v>44</v>
      </c>
      <c r="G205" s="6">
        <v>3</v>
      </c>
      <c r="H205" s="5">
        <v>0</v>
      </c>
      <c r="I205" s="5">
        <f>ROUND(ROUND(H205,2)*ROUND(G205,3),2)</f>
        <v>0</v>
      </c>
      <c r="O205">
        <f>(I205*15)/100</f>
        <v>0</v>
      </c>
      <c r="P205" t="s">
        <v>6</v>
      </c>
    </row>
    <row r="206" spans="1:16" ht="25.5" x14ac:dyDescent="0.2">
      <c r="A206" s="4" t="s">
        <v>5</v>
      </c>
      <c r="E206" s="1" t="s">
        <v>102</v>
      </c>
    </row>
    <row r="207" spans="1:16" x14ac:dyDescent="0.2">
      <c r="A207" s="3" t="s">
        <v>3</v>
      </c>
      <c r="E207" s="2" t="s">
        <v>101</v>
      </c>
    </row>
    <row r="208" spans="1:16" x14ac:dyDescent="0.2">
      <c r="A208" t="s">
        <v>1</v>
      </c>
      <c r="E208" s="1" t="s">
        <v>100</v>
      </c>
    </row>
    <row r="209" spans="1:16" x14ac:dyDescent="0.2">
      <c r="A209" s="9" t="s">
        <v>11</v>
      </c>
      <c r="B209" s="10" t="s">
        <v>99</v>
      </c>
      <c r="C209" s="10" t="s">
        <v>98</v>
      </c>
      <c r="D209" s="9" t="s">
        <v>8</v>
      </c>
      <c r="E209" s="8" t="s">
        <v>97</v>
      </c>
      <c r="F209" s="7" t="s">
        <v>38</v>
      </c>
      <c r="G209" s="6">
        <v>12</v>
      </c>
      <c r="H209" s="5">
        <v>0</v>
      </c>
      <c r="I209" s="5">
        <f>ROUND(ROUND(H209,2)*ROUND(G209,3),2)</f>
        <v>0</v>
      </c>
      <c r="O209">
        <f>(I209*15)/100</f>
        <v>0</v>
      </c>
      <c r="P209" t="s">
        <v>6</v>
      </c>
    </row>
    <row r="210" spans="1:16" x14ac:dyDescent="0.2">
      <c r="A210" s="4" t="s">
        <v>5</v>
      </c>
      <c r="E210" s="1" t="s">
        <v>97</v>
      </c>
    </row>
    <row r="211" spans="1:16" ht="76.5" x14ac:dyDescent="0.2">
      <c r="A211" s="3" t="s">
        <v>3</v>
      </c>
      <c r="E211" s="2" t="s">
        <v>96</v>
      </c>
    </row>
    <row r="212" spans="1:16" ht="25.5" x14ac:dyDescent="0.2">
      <c r="A212" t="s">
        <v>1</v>
      </c>
      <c r="E212" s="1" t="s">
        <v>95</v>
      </c>
    </row>
    <row r="213" spans="1:16" x14ac:dyDescent="0.2">
      <c r="A213" s="9" t="s">
        <v>11</v>
      </c>
      <c r="B213" s="10" t="s">
        <v>94</v>
      </c>
      <c r="C213" s="10" t="s">
        <v>93</v>
      </c>
      <c r="D213" s="9" t="s">
        <v>8</v>
      </c>
      <c r="E213" s="8" t="s">
        <v>92</v>
      </c>
      <c r="F213" s="7" t="s">
        <v>38</v>
      </c>
      <c r="G213" s="6">
        <v>25</v>
      </c>
      <c r="H213" s="5">
        <v>0</v>
      </c>
      <c r="I213" s="5">
        <f>ROUND(ROUND(H213,2)*ROUND(G213,3),2)</f>
        <v>0</v>
      </c>
      <c r="O213">
        <f>(I213*15)/100</f>
        <v>0</v>
      </c>
      <c r="P213" t="s">
        <v>6</v>
      </c>
    </row>
    <row r="214" spans="1:16" x14ac:dyDescent="0.2">
      <c r="A214" s="4" t="s">
        <v>5</v>
      </c>
      <c r="E214" s="1" t="s">
        <v>92</v>
      </c>
    </row>
    <row r="215" spans="1:16" x14ac:dyDescent="0.2">
      <c r="A215" s="3" t="s">
        <v>3</v>
      </c>
      <c r="E215" s="2" t="s">
        <v>91</v>
      </c>
    </row>
    <row r="216" spans="1:16" ht="25.5" x14ac:dyDescent="0.2">
      <c r="A216" t="s">
        <v>1</v>
      </c>
      <c r="E216" s="1" t="s">
        <v>90</v>
      </c>
    </row>
    <row r="217" spans="1:16" x14ac:dyDescent="0.2">
      <c r="A217" s="9" t="s">
        <v>11</v>
      </c>
      <c r="B217" s="10" t="s">
        <v>89</v>
      </c>
      <c r="C217" s="10" t="s">
        <v>88</v>
      </c>
      <c r="D217" s="9" t="s">
        <v>8</v>
      </c>
      <c r="E217" s="8" t="s">
        <v>87</v>
      </c>
      <c r="F217" s="7" t="s">
        <v>38</v>
      </c>
      <c r="G217" s="6">
        <v>35</v>
      </c>
      <c r="H217" s="5">
        <v>0</v>
      </c>
      <c r="I217" s="5">
        <f>ROUND(ROUND(H217,2)*ROUND(G217,3),2)</f>
        <v>0</v>
      </c>
      <c r="O217">
        <f>(I217*15)/100</f>
        <v>0</v>
      </c>
      <c r="P217" t="s">
        <v>6</v>
      </c>
    </row>
    <row r="218" spans="1:16" x14ac:dyDescent="0.2">
      <c r="A218" s="4" t="s">
        <v>5</v>
      </c>
      <c r="E218" s="1" t="s">
        <v>87</v>
      </c>
    </row>
    <row r="219" spans="1:16" x14ac:dyDescent="0.2">
      <c r="A219" s="3" t="s">
        <v>3</v>
      </c>
      <c r="E219" s="2" t="s">
        <v>86</v>
      </c>
    </row>
    <row r="220" spans="1:16" ht="25.5" x14ac:dyDescent="0.2">
      <c r="A220" t="s">
        <v>1</v>
      </c>
      <c r="E220" s="1" t="s">
        <v>85</v>
      </c>
    </row>
    <row r="221" spans="1:16" x14ac:dyDescent="0.2">
      <c r="A221" s="9" t="s">
        <v>11</v>
      </c>
      <c r="B221" s="10" t="s">
        <v>84</v>
      </c>
      <c r="C221" s="10" t="s">
        <v>83</v>
      </c>
      <c r="D221" s="9" t="s">
        <v>8</v>
      </c>
      <c r="E221" s="8" t="s">
        <v>82</v>
      </c>
      <c r="F221" s="7" t="s">
        <v>38</v>
      </c>
      <c r="G221" s="6">
        <v>39</v>
      </c>
      <c r="H221" s="5">
        <v>0</v>
      </c>
      <c r="I221" s="5">
        <f>ROUND(ROUND(H221,2)*ROUND(G221,3),2)</f>
        <v>0</v>
      </c>
      <c r="O221">
        <f>(I221*15)/100</f>
        <v>0</v>
      </c>
      <c r="P221" t="s">
        <v>6</v>
      </c>
    </row>
    <row r="222" spans="1:16" x14ac:dyDescent="0.2">
      <c r="A222" s="4" t="s">
        <v>5</v>
      </c>
      <c r="E222" s="1" t="s">
        <v>82</v>
      </c>
    </row>
    <row r="223" spans="1:16" x14ac:dyDescent="0.2">
      <c r="A223" s="3" t="s">
        <v>3</v>
      </c>
      <c r="E223" s="2" t="s">
        <v>81</v>
      </c>
    </row>
    <row r="224" spans="1:16" ht="25.5" x14ac:dyDescent="0.2">
      <c r="A224" t="s">
        <v>1</v>
      </c>
      <c r="E224" s="1" t="s">
        <v>80</v>
      </c>
    </row>
    <row r="225" spans="1:16" ht="25.5" x14ac:dyDescent="0.2">
      <c r="A225" s="9" t="s">
        <v>11</v>
      </c>
      <c r="B225" s="10" t="s">
        <v>79</v>
      </c>
      <c r="C225" s="10" t="s">
        <v>78</v>
      </c>
      <c r="D225" s="9" t="s">
        <v>8</v>
      </c>
      <c r="E225" s="8" t="s">
        <v>77</v>
      </c>
      <c r="F225" s="7" t="s">
        <v>38</v>
      </c>
      <c r="G225" s="6">
        <v>60</v>
      </c>
      <c r="H225" s="5">
        <v>0</v>
      </c>
      <c r="I225" s="5">
        <f>ROUND(ROUND(H225,2)*ROUND(G225,3),2)</f>
        <v>0</v>
      </c>
      <c r="O225">
        <f>(I225*15)/100</f>
        <v>0</v>
      </c>
      <c r="P225" t="s">
        <v>6</v>
      </c>
    </row>
    <row r="226" spans="1:16" ht="25.5" x14ac:dyDescent="0.2">
      <c r="A226" s="4" t="s">
        <v>5</v>
      </c>
      <c r="E226" s="1" t="s">
        <v>77</v>
      </c>
    </row>
    <row r="227" spans="1:16" x14ac:dyDescent="0.2">
      <c r="A227" s="3" t="s">
        <v>3</v>
      </c>
      <c r="E227" s="2" t="s">
        <v>76</v>
      </c>
    </row>
    <row r="228" spans="1:16" ht="63.75" x14ac:dyDescent="0.2">
      <c r="A228" t="s">
        <v>1</v>
      </c>
      <c r="E228" s="1" t="s">
        <v>75</v>
      </c>
    </row>
    <row r="229" spans="1:16" x14ac:dyDescent="0.2">
      <c r="A229" s="9" t="s">
        <v>11</v>
      </c>
      <c r="B229" s="10" t="s">
        <v>74</v>
      </c>
      <c r="C229" s="10" t="s">
        <v>73</v>
      </c>
      <c r="D229" s="9" t="s">
        <v>8</v>
      </c>
      <c r="E229" s="8" t="s">
        <v>72</v>
      </c>
      <c r="F229" s="7" t="s">
        <v>44</v>
      </c>
      <c r="G229" s="6">
        <v>84.138000000000005</v>
      </c>
      <c r="H229" s="5">
        <v>0</v>
      </c>
      <c r="I229" s="5">
        <f>ROUND(ROUND(H229,2)*ROUND(G229,3),2)</f>
        <v>0</v>
      </c>
      <c r="O229">
        <f>(I229*15)/100</f>
        <v>0</v>
      </c>
      <c r="P229" t="s">
        <v>6</v>
      </c>
    </row>
    <row r="230" spans="1:16" x14ac:dyDescent="0.2">
      <c r="A230" s="4" t="s">
        <v>5</v>
      </c>
      <c r="E230" s="1" t="s">
        <v>72</v>
      </c>
    </row>
    <row r="231" spans="1:16" x14ac:dyDescent="0.2">
      <c r="A231" s="3" t="s">
        <v>3</v>
      </c>
      <c r="E231" s="2" t="s">
        <v>42</v>
      </c>
    </row>
    <row r="232" spans="1:16" ht="127.5" x14ac:dyDescent="0.2">
      <c r="A232" t="s">
        <v>1</v>
      </c>
      <c r="E232" s="1" t="s">
        <v>71</v>
      </c>
    </row>
    <row r="233" spans="1:16" ht="25.5" x14ac:dyDescent="0.2">
      <c r="A233" s="9" t="s">
        <v>11</v>
      </c>
      <c r="B233" s="10" t="s">
        <v>70</v>
      </c>
      <c r="C233" s="10" t="s">
        <v>69</v>
      </c>
      <c r="D233" s="9" t="s">
        <v>8</v>
      </c>
      <c r="E233" s="8" t="s">
        <v>68</v>
      </c>
      <c r="F233" s="7" t="s">
        <v>57</v>
      </c>
      <c r="G233" s="6">
        <v>1009.6559999999999</v>
      </c>
      <c r="H233" s="5">
        <v>0</v>
      </c>
      <c r="I233" s="5">
        <f>ROUND(ROUND(H233,2)*ROUND(G233,3),2)</f>
        <v>0</v>
      </c>
      <c r="O233">
        <f>(I233*15)/100</f>
        <v>0</v>
      </c>
      <c r="P233" t="s">
        <v>6</v>
      </c>
    </row>
    <row r="234" spans="1:16" ht="25.5" x14ac:dyDescent="0.2">
      <c r="A234" s="4" t="s">
        <v>5</v>
      </c>
      <c r="E234" s="1" t="s">
        <v>68</v>
      </c>
    </row>
    <row r="235" spans="1:16" x14ac:dyDescent="0.2">
      <c r="A235" s="3" t="s">
        <v>3</v>
      </c>
      <c r="E235" s="2" t="s">
        <v>67</v>
      </c>
    </row>
    <row r="236" spans="1:16" ht="76.5" x14ac:dyDescent="0.2">
      <c r="A236" t="s">
        <v>1</v>
      </c>
      <c r="E236" s="1" t="s">
        <v>66</v>
      </c>
    </row>
    <row r="237" spans="1:16" x14ac:dyDescent="0.2">
      <c r="A237" s="9" t="s">
        <v>11</v>
      </c>
      <c r="B237" s="10" t="s">
        <v>65</v>
      </c>
      <c r="C237" s="10" t="s">
        <v>64</v>
      </c>
      <c r="D237" s="9" t="s">
        <v>8</v>
      </c>
      <c r="E237" s="8" t="s">
        <v>62</v>
      </c>
      <c r="F237" s="7" t="s">
        <v>63</v>
      </c>
      <c r="G237" s="6">
        <v>1</v>
      </c>
      <c r="H237" s="5">
        <v>0</v>
      </c>
      <c r="I237" s="5">
        <f>ROUND(ROUND(H237,2)*ROUND(G237,3),2)</f>
        <v>0</v>
      </c>
      <c r="O237">
        <f>(I237*15)/100</f>
        <v>0</v>
      </c>
      <c r="P237" t="s">
        <v>6</v>
      </c>
    </row>
    <row r="238" spans="1:16" x14ac:dyDescent="0.2">
      <c r="A238" s="4" t="s">
        <v>5</v>
      </c>
      <c r="E238" s="1" t="s">
        <v>62</v>
      </c>
    </row>
    <row r="239" spans="1:16" x14ac:dyDescent="0.2">
      <c r="A239" s="3" t="s">
        <v>3</v>
      </c>
      <c r="E239" s="2" t="s">
        <v>61</v>
      </c>
    </row>
    <row r="240" spans="1:16" ht="89.25" x14ac:dyDescent="0.2">
      <c r="A240" t="s">
        <v>1</v>
      </c>
      <c r="E240" s="1" t="s">
        <v>60</v>
      </c>
    </row>
    <row r="241" spans="1:16" x14ac:dyDescent="0.2">
      <c r="A241" s="9" t="s">
        <v>11</v>
      </c>
      <c r="B241" s="10" t="s">
        <v>59</v>
      </c>
      <c r="C241" s="10" t="s">
        <v>58</v>
      </c>
      <c r="D241" s="9" t="s">
        <v>8</v>
      </c>
      <c r="E241" s="8" t="s">
        <v>56</v>
      </c>
      <c r="F241" s="7" t="s">
        <v>57</v>
      </c>
      <c r="G241" s="6">
        <v>3.5</v>
      </c>
      <c r="H241" s="5">
        <v>0</v>
      </c>
      <c r="I241" s="5">
        <f>ROUND(ROUND(H241,2)*ROUND(G241,3),2)</f>
        <v>0</v>
      </c>
      <c r="O241">
        <f>(I241*15)/100</f>
        <v>0</v>
      </c>
      <c r="P241" t="s">
        <v>6</v>
      </c>
    </row>
    <row r="242" spans="1:16" x14ac:dyDescent="0.2">
      <c r="A242" s="4" t="s">
        <v>5</v>
      </c>
      <c r="E242" s="1" t="s">
        <v>56</v>
      </c>
    </row>
    <row r="243" spans="1:16" x14ac:dyDescent="0.2">
      <c r="A243" s="3" t="s">
        <v>3</v>
      </c>
      <c r="E243" s="2" t="s">
        <v>55</v>
      </c>
    </row>
    <row r="244" spans="1:16" ht="25.5" x14ac:dyDescent="0.2">
      <c r="A244" t="s">
        <v>1</v>
      </c>
      <c r="E244" s="1" t="s">
        <v>54</v>
      </c>
    </row>
    <row r="245" spans="1:16" x14ac:dyDescent="0.2">
      <c r="A245" s="9" t="s">
        <v>11</v>
      </c>
      <c r="B245" s="10" t="s">
        <v>53</v>
      </c>
      <c r="C245" s="10" t="s">
        <v>52</v>
      </c>
      <c r="D245" s="9" t="s">
        <v>8</v>
      </c>
      <c r="E245" s="8" t="s">
        <v>50</v>
      </c>
      <c r="F245" s="7" t="s">
        <v>51</v>
      </c>
      <c r="G245" s="6">
        <v>1</v>
      </c>
      <c r="H245" s="5">
        <v>0</v>
      </c>
      <c r="I245" s="5">
        <f>ROUND(ROUND(H245,2)*ROUND(G245,3),2)</f>
        <v>0</v>
      </c>
      <c r="O245">
        <f>(I245*15)/100</f>
        <v>0</v>
      </c>
      <c r="P245" t="s">
        <v>6</v>
      </c>
    </row>
    <row r="246" spans="1:16" x14ac:dyDescent="0.2">
      <c r="A246" s="4" t="s">
        <v>5</v>
      </c>
      <c r="E246" s="1" t="s">
        <v>50</v>
      </c>
    </row>
    <row r="247" spans="1:16" x14ac:dyDescent="0.2">
      <c r="A247" s="3" t="s">
        <v>3</v>
      </c>
      <c r="E247" s="2" t="s">
        <v>49</v>
      </c>
    </row>
    <row r="248" spans="1:16" ht="89.25" x14ac:dyDescent="0.2">
      <c r="A248" t="s">
        <v>1</v>
      </c>
      <c r="E248" s="1" t="s">
        <v>48</v>
      </c>
    </row>
    <row r="249" spans="1:16" ht="38.25" x14ac:dyDescent="0.2">
      <c r="A249" s="9" t="s">
        <v>11</v>
      </c>
      <c r="B249" s="10" t="s">
        <v>47</v>
      </c>
      <c r="C249" s="10" t="s">
        <v>46</v>
      </c>
      <c r="D249" s="9" t="s">
        <v>8</v>
      </c>
      <c r="E249" s="8" t="s">
        <v>45</v>
      </c>
      <c r="F249" s="7" t="s">
        <v>44</v>
      </c>
      <c r="G249" s="6">
        <v>84.138000000000005</v>
      </c>
      <c r="H249" s="5">
        <v>0</v>
      </c>
      <c r="I249" s="5">
        <f>ROUND(ROUND(H249,2)*ROUND(G249,3),2)</f>
        <v>0</v>
      </c>
      <c r="O249">
        <f>(I249*15)/100</f>
        <v>0</v>
      </c>
      <c r="P249" t="s">
        <v>6</v>
      </c>
    </row>
    <row r="250" spans="1:16" ht="51" x14ac:dyDescent="0.2">
      <c r="A250" s="4" t="s">
        <v>5</v>
      </c>
      <c r="E250" s="1" t="s">
        <v>43</v>
      </c>
    </row>
    <row r="251" spans="1:16" x14ac:dyDescent="0.2">
      <c r="A251" s="3" t="s">
        <v>3</v>
      </c>
      <c r="E251" s="2" t="s">
        <v>42</v>
      </c>
    </row>
    <row r="252" spans="1:16" ht="229.5" x14ac:dyDescent="0.2">
      <c r="A252" t="s">
        <v>1</v>
      </c>
      <c r="E252" s="1" t="s">
        <v>41</v>
      </c>
    </row>
    <row r="253" spans="1:16" ht="25.5" x14ac:dyDescent="0.2">
      <c r="A253" s="9" t="s">
        <v>11</v>
      </c>
      <c r="B253" s="10" t="s">
        <v>40</v>
      </c>
      <c r="C253" s="10" t="s">
        <v>39</v>
      </c>
      <c r="D253" s="9" t="s">
        <v>8</v>
      </c>
      <c r="E253" s="8" t="s">
        <v>37</v>
      </c>
      <c r="F253" s="7" t="s">
        <v>38</v>
      </c>
      <c r="G253" s="6">
        <v>6.5</v>
      </c>
      <c r="H253" s="5">
        <v>0</v>
      </c>
      <c r="I253" s="5">
        <f>ROUND(ROUND(H253,2)*ROUND(G253,3),2)</f>
        <v>0</v>
      </c>
      <c r="O253">
        <f>(I253*15)/100</f>
        <v>0</v>
      </c>
      <c r="P253" t="s">
        <v>6</v>
      </c>
    </row>
    <row r="254" spans="1:16" ht="25.5" x14ac:dyDescent="0.2">
      <c r="A254" s="4" t="s">
        <v>5</v>
      </c>
      <c r="E254" s="1" t="s">
        <v>37</v>
      </c>
    </row>
    <row r="255" spans="1:16" ht="25.5" x14ac:dyDescent="0.2">
      <c r="A255" s="3" t="s">
        <v>3</v>
      </c>
      <c r="E255" s="2" t="s">
        <v>36</v>
      </c>
    </row>
    <row r="256" spans="1:16" ht="51" x14ac:dyDescent="0.2">
      <c r="A256" t="s">
        <v>1</v>
      </c>
      <c r="E256" s="1" t="s">
        <v>35</v>
      </c>
    </row>
    <row r="257" spans="1:18" ht="12.75" customHeight="1" x14ac:dyDescent="0.2">
      <c r="A257" s="12" t="s">
        <v>26</v>
      </c>
      <c r="B257" s="12"/>
      <c r="C257" s="14" t="s">
        <v>34</v>
      </c>
      <c r="D257" s="12"/>
      <c r="E257" s="13" t="s">
        <v>33</v>
      </c>
      <c r="F257" s="12"/>
      <c r="G257" s="12"/>
      <c r="H257" s="12"/>
      <c r="I257" s="11">
        <f>0+Q257</f>
        <v>0</v>
      </c>
      <c r="O257">
        <f>0+R257</f>
        <v>0</v>
      </c>
      <c r="Q257">
        <f>0+I258</f>
        <v>0</v>
      </c>
      <c r="R257">
        <f>0+O258</f>
        <v>0</v>
      </c>
    </row>
    <row r="258" spans="1:18" ht="25.5" x14ac:dyDescent="0.2">
      <c r="A258" s="9" t="s">
        <v>11</v>
      </c>
      <c r="B258" s="10" t="s">
        <v>32</v>
      </c>
      <c r="C258" s="10" t="s">
        <v>31</v>
      </c>
      <c r="D258" s="9" t="s">
        <v>8</v>
      </c>
      <c r="E258" s="8" t="s">
        <v>29</v>
      </c>
      <c r="F258" s="7" t="s">
        <v>30</v>
      </c>
      <c r="G258" s="6">
        <v>25.12</v>
      </c>
      <c r="H258" s="5">
        <v>0</v>
      </c>
      <c r="I258" s="5">
        <f>ROUND(ROUND(H258,2)*ROUND(G258,3),2)</f>
        <v>0</v>
      </c>
      <c r="O258">
        <f>(I258*15)/100</f>
        <v>0</v>
      </c>
      <c r="P258" t="s">
        <v>6</v>
      </c>
    </row>
    <row r="259" spans="1:18" ht="25.5" x14ac:dyDescent="0.2">
      <c r="A259" s="4" t="s">
        <v>5</v>
      </c>
      <c r="E259" s="1" t="s">
        <v>29</v>
      </c>
    </row>
    <row r="260" spans="1:18" x14ac:dyDescent="0.2">
      <c r="A260" s="3" t="s">
        <v>3</v>
      </c>
      <c r="E260" s="2" t="s">
        <v>28</v>
      </c>
    </row>
    <row r="261" spans="1:18" ht="51" x14ac:dyDescent="0.2">
      <c r="A261" t="s">
        <v>1</v>
      </c>
      <c r="E261" s="1" t="s">
        <v>27</v>
      </c>
    </row>
    <row r="262" spans="1:18" ht="12.75" customHeight="1" x14ac:dyDescent="0.2">
      <c r="A262" s="12" t="s">
        <v>26</v>
      </c>
      <c r="B262" s="12"/>
      <c r="C262" s="14" t="s">
        <v>25</v>
      </c>
      <c r="D262" s="12"/>
      <c r="E262" s="13" t="s">
        <v>24</v>
      </c>
      <c r="F262" s="12"/>
      <c r="G262" s="12"/>
      <c r="H262" s="12"/>
      <c r="I262" s="11">
        <f>0+Q262</f>
        <v>0</v>
      </c>
      <c r="O262">
        <f>0+R262</f>
        <v>0</v>
      </c>
      <c r="Q262">
        <f>0+I263+I267+I271+I275</f>
        <v>0</v>
      </c>
      <c r="R262">
        <f>0+O263+O267+O271+O275</f>
        <v>0</v>
      </c>
    </row>
    <row r="263" spans="1:18" ht="25.5" x14ac:dyDescent="0.2">
      <c r="A263" s="9" t="s">
        <v>11</v>
      </c>
      <c r="B263" s="10" t="s">
        <v>23</v>
      </c>
      <c r="C263" s="10" t="s">
        <v>22</v>
      </c>
      <c r="D263" s="9" t="s">
        <v>8</v>
      </c>
      <c r="E263" s="8" t="s">
        <v>21</v>
      </c>
      <c r="F263" s="7" t="s">
        <v>7</v>
      </c>
      <c r="G263" s="6">
        <v>355.3</v>
      </c>
      <c r="H263" s="5">
        <v>0</v>
      </c>
      <c r="I263" s="5">
        <f>ROUND(ROUND(H263,2)*ROUND(G263,3),2)</f>
        <v>0</v>
      </c>
      <c r="O263">
        <f>(I263*15)/100</f>
        <v>0</v>
      </c>
      <c r="P263" t="s">
        <v>6</v>
      </c>
    </row>
    <row r="264" spans="1:18" ht="25.5" x14ac:dyDescent="0.2">
      <c r="A264" s="4" t="s">
        <v>5</v>
      </c>
      <c r="E264" s="1" t="s">
        <v>21</v>
      </c>
    </row>
    <row r="265" spans="1:18" ht="76.5" x14ac:dyDescent="0.2">
      <c r="A265" s="3" t="s">
        <v>3</v>
      </c>
      <c r="E265" s="2" t="s">
        <v>20</v>
      </c>
    </row>
    <row r="266" spans="1:18" ht="89.25" x14ac:dyDescent="0.2">
      <c r="A266" t="s">
        <v>1</v>
      </c>
      <c r="E266" s="1" t="s">
        <v>0</v>
      </c>
    </row>
    <row r="267" spans="1:18" ht="25.5" x14ac:dyDescent="0.2">
      <c r="A267" s="9" t="s">
        <v>11</v>
      </c>
      <c r="B267" s="10" t="s">
        <v>19</v>
      </c>
      <c r="C267" s="10" t="s">
        <v>18</v>
      </c>
      <c r="D267" s="9" t="s">
        <v>8</v>
      </c>
      <c r="E267" s="8" t="s">
        <v>17</v>
      </c>
      <c r="F267" s="7" t="s">
        <v>7</v>
      </c>
      <c r="G267" s="6">
        <v>54.289000000000001</v>
      </c>
      <c r="H267" s="5">
        <v>0</v>
      </c>
      <c r="I267" s="5">
        <f>ROUND(ROUND(H267,2)*ROUND(G267,3),2)</f>
        <v>0</v>
      </c>
      <c r="O267">
        <f>(I267*15)/100</f>
        <v>0</v>
      </c>
      <c r="P267" t="s">
        <v>6</v>
      </c>
    </row>
    <row r="268" spans="1:18" ht="25.5" x14ac:dyDescent="0.2">
      <c r="A268" s="4" t="s">
        <v>5</v>
      </c>
      <c r="E268" s="1" t="s">
        <v>17</v>
      </c>
    </row>
    <row r="269" spans="1:18" ht="51" x14ac:dyDescent="0.2">
      <c r="A269" s="3" t="s">
        <v>3</v>
      </c>
      <c r="E269" s="2" t="s">
        <v>16</v>
      </c>
    </row>
    <row r="270" spans="1:18" ht="89.25" x14ac:dyDescent="0.2">
      <c r="A270" t="s">
        <v>1</v>
      </c>
      <c r="E270" s="1" t="s">
        <v>0</v>
      </c>
    </row>
    <row r="271" spans="1:18" ht="25.5" x14ac:dyDescent="0.2">
      <c r="A271" s="9" t="s">
        <v>11</v>
      </c>
      <c r="B271" s="10" t="s">
        <v>15</v>
      </c>
      <c r="C271" s="10" t="s">
        <v>14</v>
      </c>
      <c r="D271" s="9" t="s">
        <v>8</v>
      </c>
      <c r="E271" s="8" t="s">
        <v>13</v>
      </c>
      <c r="F271" s="7" t="s">
        <v>7</v>
      </c>
      <c r="G271" s="6">
        <v>64.146000000000001</v>
      </c>
      <c r="H271" s="5">
        <v>0</v>
      </c>
      <c r="I271" s="5">
        <f>ROUND(ROUND(H271,2)*ROUND(G271,3),2)</f>
        <v>0</v>
      </c>
      <c r="O271">
        <f>(I271*15)/100</f>
        <v>0</v>
      </c>
      <c r="P271" t="s">
        <v>6</v>
      </c>
    </row>
    <row r="272" spans="1:18" ht="25.5" x14ac:dyDescent="0.2">
      <c r="A272" s="4" t="s">
        <v>5</v>
      </c>
      <c r="E272" s="1" t="s">
        <v>13</v>
      </c>
    </row>
    <row r="273" spans="1:16" ht="63.75" x14ac:dyDescent="0.2">
      <c r="A273" s="3" t="s">
        <v>3</v>
      </c>
      <c r="E273" s="2" t="s">
        <v>12</v>
      </c>
    </row>
    <row r="274" spans="1:16" ht="89.25" x14ac:dyDescent="0.2">
      <c r="A274" t="s">
        <v>1</v>
      </c>
      <c r="E274" s="1" t="s">
        <v>0</v>
      </c>
    </row>
    <row r="275" spans="1:16" ht="25.5" x14ac:dyDescent="0.2">
      <c r="A275" s="9" t="s">
        <v>11</v>
      </c>
      <c r="B275" s="10" t="s">
        <v>10</v>
      </c>
      <c r="C275" s="10" t="s">
        <v>9</v>
      </c>
      <c r="D275" s="9" t="s">
        <v>8</v>
      </c>
      <c r="E275" s="8" t="s">
        <v>4</v>
      </c>
      <c r="F275" s="7" t="s">
        <v>7</v>
      </c>
      <c r="G275" s="6">
        <v>0.7</v>
      </c>
      <c r="H275" s="5">
        <v>0</v>
      </c>
      <c r="I275" s="5">
        <f>ROUND(ROUND(H275,2)*ROUND(G275,3),2)</f>
        <v>0</v>
      </c>
      <c r="O275">
        <f>(I275*15)/100</f>
        <v>0</v>
      </c>
      <c r="P275" t="s">
        <v>6</v>
      </c>
    </row>
    <row r="276" spans="1:16" ht="25.5" x14ac:dyDescent="0.2">
      <c r="A276" s="4" t="s">
        <v>5</v>
      </c>
      <c r="E276" s="1" t="s">
        <v>4</v>
      </c>
    </row>
    <row r="277" spans="1:16" x14ac:dyDescent="0.2">
      <c r="A277" s="3" t="s">
        <v>3</v>
      </c>
      <c r="E277" s="2" t="s">
        <v>2</v>
      </c>
    </row>
    <row r="278" spans="1:16" ht="89.25" x14ac:dyDescent="0.2">
      <c r="A278" t="s">
        <v>1</v>
      </c>
      <c r="E278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02-17-03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2019-09-25T12:44:24Z</dcterms:created>
  <dcterms:modified xsi:type="dcterms:W3CDTF">2019-11-08T10:14:12Z</dcterms:modified>
</cp:coreProperties>
</file>