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"/>
    </mc:Choice>
  </mc:AlternateContent>
  <bookViews>
    <workbookView xWindow="0" yWindow="0" windowWidth="22335" windowHeight="8670"/>
  </bookViews>
  <sheets>
    <sheet name="SO 02-17-04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1" l="1"/>
  <c r="O9" i="1" s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 s="1"/>
  <c r="I41" i="1"/>
  <c r="O41" i="1" s="1"/>
  <c r="I45" i="1"/>
  <c r="O45" i="1" s="1"/>
  <c r="I49" i="1"/>
  <c r="O49" i="1" s="1"/>
  <c r="I53" i="1"/>
  <c r="O53" i="1" s="1"/>
  <c r="I57" i="1"/>
  <c r="O57" i="1"/>
  <c r="I61" i="1"/>
  <c r="O61" i="1" s="1"/>
  <c r="I65" i="1"/>
  <c r="O65" i="1" s="1"/>
  <c r="I69" i="1"/>
  <c r="O69" i="1" s="1"/>
  <c r="I73" i="1"/>
  <c r="O73" i="1" s="1"/>
  <c r="I77" i="1"/>
  <c r="O77" i="1"/>
  <c r="I81" i="1"/>
  <c r="O81" i="1" s="1"/>
  <c r="I85" i="1"/>
  <c r="O85" i="1" s="1"/>
  <c r="I89" i="1"/>
  <c r="O89" i="1" s="1"/>
  <c r="I93" i="1"/>
  <c r="O93" i="1" s="1"/>
  <c r="I97" i="1"/>
  <c r="O97" i="1" s="1"/>
  <c r="I101" i="1"/>
  <c r="O101" i="1" s="1"/>
  <c r="I105" i="1"/>
  <c r="O105" i="1" s="1"/>
  <c r="I109" i="1"/>
  <c r="O109" i="1" s="1"/>
  <c r="I113" i="1"/>
  <c r="O113" i="1" s="1"/>
  <c r="I117" i="1"/>
  <c r="O117" i="1" s="1"/>
  <c r="I121" i="1"/>
  <c r="O121" i="1"/>
  <c r="I125" i="1"/>
  <c r="O125" i="1" s="1"/>
  <c r="I129" i="1"/>
  <c r="O129" i="1" s="1"/>
  <c r="I133" i="1"/>
  <c r="O133" i="1" s="1"/>
  <c r="I138" i="1"/>
  <c r="Q137" i="1" s="1"/>
  <c r="I137" i="1" s="1"/>
  <c r="I143" i="1"/>
  <c r="O143" i="1"/>
  <c r="I147" i="1"/>
  <c r="O147" i="1" s="1"/>
  <c r="I151" i="1"/>
  <c r="O151" i="1" s="1"/>
  <c r="I155" i="1"/>
  <c r="O155" i="1"/>
  <c r="I159" i="1"/>
  <c r="O159" i="1"/>
  <c r="I164" i="1"/>
  <c r="O164" i="1"/>
  <c r="I168" i="1"/>
  <c r="O168" i="1" s="1"/>
  <c r="I172" i="1"/>
  <c r="O172" i="1" s="1"/>
  <c r="I176" i="1"/>
  <c r="O176" i="1" s="1"/>
  <c r="I180" i="1"/>
  <c r="O180" i="1"/>
  <c r="I184" i="1"/>
  <c r="O184" i="1"/>
  <c r="I188" i="1"/>
  <c r="O188" i="1" s="1"/>
  <c r="I192" i="1"/>
  <c r="O192" i="1" s="1"/>
  <c r="I196" i="1"/>
  <c r="O196" i="1"/>
  <c r="I200" i="1"/>
  <c r="O200" i="1"/>
  <c r="I204" i="1"/>
  <c r="O204" i="1" s="1"/>
  <c r="I208" i="1"/>
  <c r="O208" i="1" s="1"/>
  <c r="I212" i="1"/>
  <c r="O212" i="1" s="1"/>
  <c r="I216" i="1"/>
  <c r="O216" i="1"/>
  <c r="I220" i="1"/>
  <c r="O220" i="1" s="1"/>
  <c r="I224" i="1"/>
  <c r="O224" i="1" s="1"/>
  <c r="I229" i="1"/>
  <c r="I233" i="1"/>
  <c r="O233" i="1" s="1"/>
  <c r="I237" i="1"/>
  <c r="O237" i="1" s="1"/>
  <c r="I241" i="1"/>
  <c r="O241" i="1"/>
  <c r="I245" i="1"/>
  <c r="O245" i="1" s="1"/>
  <c r="I249" i="1"/>
  <c r="O249" i="1" s="1"/>
  <c r="I253" i="1"/>
  <c r="O253" i="1"/>
  <c r="I258" i="1"/>
  <c r="O258" i="1" s="1"/>
  <c r="I262" i="1"/>
  <c r="O262" i="1" s="1"/>
  <c r="I266" i="1"/>
  <c r="O266" i="1" s="1"/>
  <c r="I270" i="1"/>
  <c r="O270" i="1" s="1"/>
  <c r="I274" i="1"/>
  <c r="O274" i="1" s="1"/>
  <c r="I278" i="1"/>
  <c r="O278" i="1"/>
  <c r="I282" i="1"/>
  <c r="O282" i="1" s="1"/>
  <c r="I286" i="1"/>
  <c r="O286" i="1" s="1"/>
  <c r="I290" i="1"/>
  <c r="O290" i="1" s="1"/>
  <c r="I294" i="1"/>
  <c r="O294" i="1" s="1"/>
  <c r="I298" i="1"/>
  <c r="O298" i="1"/>
  <c r="I302" i="1"/>
  <c r="O302" i="1" s="1"/>
  <c r="I306" i="1"/>
  <c r="O306" i="1" s="1"/>
  <c r="I310" i="1"/>
  <c r="O310" i="1" s="1"/>
  <c r="I314" i="1"/>
  <c r="O314" i="1" s="1"/>
  <c r="I318" i="1"/>
  <c r="O318" i="1" s="1"/>
  <c r="I322" i="1"/>
  <c r="O322" i="1" s="1"/>
  <c r="I326" i="1"/>
  <c r="O326" i="1" s="1"/>
  <c r="I330" i="1"/>
  <c r="O330" i="1" s="1"/>
  <c r="I334" i="1"/>
  <c r="O334" i="1" s="1"/>
  <c r="I339" i="1"/>
  <c r="Q338" i="1" s="1"/>
  <c r="I338" i="1" s="1"/>
  <c r="I344" i="1"/>
  <c r="O344" i="1"/>
  <c r="I348" i="1"/>
  <c r="O348" i="1"/>
  <c r="I352" i="1"/>
  <c r="O352" i="1" s="1"/>
  <c r="I356" i="1"/>
  <c r="O356" i="1" s="1"/>
  <c r="R343" i="1" l="1"/>
  <c r="O343" i="1" s="1"/>
  <c r="Q343" i="1"/>
  <c r="I343" i="1" s="1"/>
  <c r="O339" i="1"/>
  <c r="R338" i="1" s="1"/>
  <c r="O338" i="1" s="1"/>
  <c r="Q228" i="1"/>
  <c r="I228" i="1" s="1"/>
  <c r="Q163" i="1"/>
  <c r="I163" i="1" s="1"/>
  <c r="Q8" i="1"/>
  <c r="I8" i="1" s="1"/>
  <c r="I3" i="1" s="1"/>
  <c r="R257" i="1"/>
  <c r="O257" i="1" s="1"/>
  <c r="R142" i="1"/>
  <c r="O142" i="1" s="1"/>
  <c r="R163" i="1"/>
  <c r="O163" i="1" s="1"/>
  <c r="R8" i="1"/>
  <c r="O8" i="1" s="1"/>
  <c r="Q257" i="1"/>
  <c r="I257" i="1" s="1"/>
  <c r="Q142" i="1"/>
  <c r="I142" i="1" s="1"/>
  <c r="O229" i="1"/>
  <c r="R228" i="1" s="1"/>
  <c r="O228" i="1" s="1"/>
  <c r="O138" i="1"/>
  <c r="R137" i="1" s="1"/>
  <c r="O137" i="1" s="1"/>
  <c r="O2" i="1" l="1"/>
</calcChain>
</file>

<file path=xl/sharedStrings.xml><?xml version="1.0" encoding="utf-8"?>
<sst xmlns="http://schemas.openxmlformats.org/spreadsheetml/2006/main" count="1097" uniqueCount="361">
  <si>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</si>
  <si>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</si>
  <si>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1*0.7=0,700 [A]</t>
  </si>
  <si>
    <t>VV</t>
  </si>
  <si>
    <t>POPLATKY ZA LIKVIDACŮ ODPADŮ NEKONTAMINOVANÝCH - 17 02 01  DŘEVO PO STAVEBNÍM POUŽITÍ, Z DEMOLIC</t>
  </si>
  <si>
    <t>PP</t>
  </si>
  <si>
    <t>1</t>
  </si>
  <si>
    <t>T</t>
  </si>
  <si>
    <t/>
  </si>
  <si>
    <t>015170</t>
  </si>
  <si>
    <t>P</t>
  </si>
  <si>
    <t>11*2.4=26,400 [A] 
1.8*2.4=4,320 [B] 
1.8*2.4=4,320 [C] 
4*2.4=9,600 [D] 
0.3*2.4=0,720 [E] 
20.4*3.8*0.2*2.4=37,210 [F] 
Celkem: A+B+C+D+E+F=82,570 [G]</t>
  </si>
  <si>
    <t>POPLATKY ZA LIKVIDACŮ ODPADŮ NEKONTAMINOVANÝCH - 17 01 01  BETON Z DEMOLIC OBJEKTŮ, ZÁKLADŮ TV</t>
  </si>
  <si>
    <t>015140</t>
  </si>
  <si>
    <t>87*2.33=202,710 [A] 
0.3*2.33=0,699 [B] 
0.7*2.33=1,631 [C] 
Celkem: A+B+C=205,040 [D]</t>
  </si>
  <si>
    <t>POPLATKY ZA LIKVIDACŮ ODPADŮ NEKONTAMINOVANÝCH - 17 03 02  VYBOURANÝ ASFALTOVÝ BETON BEZ DEHTU</t>
  </si>
  <si>
    <t>015130</t>
  </si>
  <si>
    <t>195*1.9=370,500 [A] 
165*1.9=313,500 [B] 
21*1.9=39,900 [C] 
28*1.9=53,200 [D] 
51*1.9=96,900 [E] 
15.5*1.9=29,450 [F] 
405*1.9=769,500 [G] 
6*1.9=11,400 [H] 
Celkem: A+B+C+D+E+F+G+H=1 684,350 [I]</t>
  </si>
  <si>
    <t>POPLATKY ZA LIKVIDACŮ ODPADŮ NEKONTAMINOVANÝCH - 17 05 04  VYTĚŽENÉ ZEMINY A HORNINY -  I. TŘÍDA TĚŽITELNOSTI</t>
  </si>
  <si>
    <t>015111</t>
  </si>
  <si>
    <t>Ostatné</t>
  </si>
  <si>
    <t>OST</t>
  </si>
  <si>
    <t>SD</t>
  </si>
  <si>
    <t>1. Položka obsahuje:   – kompletní montáž, rozměření, upevnění, řezání, spojování a pod.    – veškerý spojovací a montážní materiál vč. upevňovacího materiálu ( držáky apod.)   – pomocné mechanismy  2. Položka neobsahuje:   X  3. Způsob měření:  Udává se počet kusů kompletní konstrukce nebo práce.</t>
  </si>
  <si>
    <t>4*0.4*0.4*0.005*7850 ochranný náběh, žárově zinkovaný plech=25,120 [A]</t>
  </si>
  <si>
    <t>PODPŮRNÉ A POMOCNÉ KONSTRUKCE OCELOVÉ Z PLECHU TL. DO 5 MM S POVRCHOVOU ÚPRAVOU ŽÁROVÝM ZINKOVÁNÍM</t>
  </si>
  <si>
    <t>kg</t>
  </si>
  <si>
    <t>709523</t>
  </si>
  <si>
    <t>Nepomenovaný diel</t>
  </si>
  <si>
    <t>N01</t>
  </si>
  <si>
    <t>položka zahrnuje:  -dodávku a uložení dílců žlabu z předepsaného materiálu předepsaných rozměrů včetně mříže  - spárování, úpravy vtoku a výtoku  - nezahrnuje nutné zemní práce, předepsané lože, obetonování  - měří se v metrech běžných délky osy žlabu, odečítají se čistící kusy a vpustě</t>
  </si>
  <si>
    <t>12 odvodňovací žlab typu monoblok z polymerického betonu tř. F900 šířky 0.4 m=12,000 [A]</t>
  </si>
  <si>
    <t>ŽLABY Z DÍLCŮ Z POLYMERBETONU SVĚTLÉ ŠÍŘKY DO 400MM VČETNĚ MŘÍŽÍ</t>
  </si>
  <si>
    <t>m</t>
  </si>
  <si>
    <t>R9354</t>
  </si>
  <si>
    <t>4</t>
  </si>
  <si>
    <t>ŽELEZNIČNÍ PŘEJEZDY PRYŽOVÉ UIC BET.B91, R.600 MM, STRAIL SE ZÁVĚRNOU ZÍDKOU - vč. vyrovn. vrstvy z cem. malty pod pref. závěrné zídky 0,50 m3 / včetně základového bloku B 35 pod závěr. zídku 6,5m2 - včetně podkl. betonu C 16/20 XC2 pod závěr. zídku 4,5m3  1. Položka obsahuje:   – úpravu a hutnění podloží přejezdové konstrukce   – dodávku přejezdové konstrukce s veškerými prvky a částmi daného typu přejezdové konstrukce včetně závěrných zídek a jejich betonového základu dle odpovídajících vzorových listů a TKP   – montáž přejezdové konstrukce z dílů a součástí na místě při přerušení železničního a silničního provozu   – speciální montážní nářadí, závěsné zařízení   – ochranné náběhy, koncové i mezilehlé zarážky, podélnou fixaci atd.   – příplatky za ztížené podmínky vyskytující se při zřízení přejezdu, např. za překážky na straně koleje ap.  2. Položka neobsahuje:   – zřízení, pronájem a odstranění dopravního značení objízdné trasy   – úpravy koleje (např. posun pražců, doplnění kolejového lože, směrová a výšková úprava)   – silniční panely v přechodu těles a prefabrikované základy pod závěrnými zídkami   – prahovou vpusť 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</si>
  <si>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20.4*3.8=77,520 [A]</t>
  </si>
  <si>
    <t>ŽELEZNIČNÍ PŘEJEZDY PRYŽOVÉ UIC BET.B91, R.600 MM, STRAIL SE ZÁVĚRNOU ZÍDKOU - vč. vyrovn. vrstvy z cem. malty pod pref. závěrné zídky 0,50 m3 / včetně základového bloku B 35 pod závěr. zídku 6,5m2 - včetně podkl. betonu C 16/20 XC2 pod závěr. zídku 4,5m3</t>
  </si>
  <si>
    <t>m2</t>
  </si>
  <si>
    <t>ŽELEZNIČNÍ PŘEJEZDY PRYŽOVÉ UIC BET.B91, R.600 MM, STRAIL SE ZÁVĚRNOU ZÍDKOU - vč. vyrovn. vrstvy z cem. malty pod pref. závěrné zídky 0,50 m3 / včetně základov</t>
  </si>
  <si>
    <t>R921112</t>
  </si>
  <si>
    <t>3</t>
  </si>
  <si>
    <t>Položka zahrnuje:  dodání a pokládku betonových palisád o rozměrech předepsaných zadávací dokumentací  betonové lože i boční betonovou opěrku.</t>
  </si>
  <si>
    <t>OBRUBY Z BETONOVÝCH PALISÁD</t>
  </si>
  <si>
    <t>M3</t>
  </si>
  <si>
    <t>ÚPRAVA POMNÍČKU OBĚTÍ DOPRAVNÍ NEHODY - odstranění před stavbou, uložení po dobu stavby, nové osazení po dokončení hrubých terénních úprav</t>
  </si>
  <si>
    <t>R917</t>
  </si>
  <si>
    <t>2</t>
  </si>
  <si>
    <t>Položka zahrnuje samostatnou dopravu suti a vybouraných hmot. Množství se určí jako součin hmotnosti [t] a požadované vzdálenosti [km].</t>
  </si>
  <si>
    <t>1.8*2.4*5=21,600 [A]</t>
  </si>
  <si>
    <t>VYBOURÁNÍ ČÁSTÍ KONSTRUKCÍ ŽELEZOBET - DOPRAVA</t>
  </si>
  <si>
    <t>tkm</t>
  </si>
  <si>
    <t>96716B</t>
  </si>
  <si>
    <t>položka zahrnuje:  - veškerou manipulaci s vybouranou sutí a hmotami včetně uložení na skládku,  - veškeré další práce plynoucí z technologického předpisu a z platných předpisů, 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</si>
  <si>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1.8 demolice schodiště=1,800 [A]</t>
  </si>
  <si>
    <t>VYBOURÁNÍ ČÁSTÍ KONSTRUKCÍ ŽELEZOBET S ODVOZEM DO 20KM</t>
  </si>
  <si>
    <t>967168</t>
  </si>
  <si>
    <t>0.1*5=0,500 [A]</t>
  </si>
  <si>
    <t>BOURÁNÍ KONSTRUKCÍ KOVOVÝCH - DOPRAVA</t>
  </si>
  <si>
    <t>96618B</t>
  </si>
  <si>
    <t>položka zahrnuje:  - rozebrání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</si>
  <si>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0.1 zábradlí=0,100 [A]</t>
  </si>
  <si>
    <t>DEMONTÁŽ KONSTRUKCÍ KOVOVÝCH S ODVOZEM DO 20KM</t>
  </si>
  <si>
    <t>966188</t>
  </si>
  <si>
    <t>1*0.7*5=3,500 [A]</t>
  </si>
  <si>
    <t>BOURÁNÍ KONSTRUKCÍ ZE DŘEVA - DOPRAVA</t>
  </si>
  <si>
    <t>96617B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</si>
  <si>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</si>
  <si>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1 odstranění dřev. špalíků na přejezdu=1,000 [A]</t>
  </si>
  <si>
    <t>BOURÁNÍ KONSTRUKCÍ ZE DŘEVA S ODVOZEM DO 20KM</t>
  </si>
  <si>
    <t>966178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</si>
  <si>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sumou součinů tun vybouraného materiálu v původním stavu a k nim příslušných jednotlivých odvozových vzdáleností v kilometrech.</t>
  </si>
  <si>
    <t>20.4*3.8*0.2*2.4*25=930,240 [A]</t>
  </si>
  <si>
    <t>ROZEBRÁNÍ PŘEJEZDU, PŘECHODU Z DÍLCŮ - ODVOZ (NA LIKVIDACI ODPADŮ NEBO JINÉ URČENÉ MÍSTO)</t>
  </si>
  <si>
    <t>965312</t>
  </si>
  <si>
    <t>1. Položka obsahuje:   – rozebrání železničního přejezdu nebo přechodu do součástí včetně hrubého očištění   – naložení vybouraného materiálu na dopravní prostředek   – příplatky za ztížené podmínky při práci v kolejišti, např. za překážky na straně koleje apod.  2. Položka neobsahuje:   – náklady na zřízení a odstranění dopravního značení objízdné trasy   – odvoz vybouraného materiálu do skladu nebo na likvidaci   – poplatky za likvidaci odpadů, nacení se položkami ze ssd 0 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</si>
  <si>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ROZEBRÁNÍ PŘEJEZDU, PŘECHODU Z DÍLCŮ</t>
  </si>
  <si>
    <t>965311</t>
  </si>
  <si>
    <t>položka zahrnuje:  - dodávku a uložení příkopových tvárnic předepsaného rozměru a kvality  - dodání a rozprostření lože z předepsaného materiálu v předepsané kvalitěa v předepsané tloušťce  - veškerou manipulaci s materiálem, vnitrostaveništní i mimostaveništní dopravu  - ukončení, patky, spárování  - měří se v metrech běžných délky osy žlabu</t>
  </si>
  <si>
    <t>58 povrchový odvod. žlábek - bet. žlabovky TBZ 50/50/13 uložené do bet. lože C 12/15 XF2=58,000 [A]</t>
  </si>
  <si>
    <t>PŘÍKOPOVÉ ŽLABY Z BETON TVÁRNIC ŠÍŘ DO 600MM DO BETONU TL 100MM</t>
  </si>
  <si>
    <t>935212</t>
  </si>
  <si>
    <t>položka zahrnuje dodávku a osazení předepsaného materiálu, očištění ploch spáry před úpravou, očištění okolí spáry po úpravě  nezahrnuje těsnící profil</t>
  </si>
  <si>
    <t>50 rozhraní stávajícího a nového stavu a u žlabu=50,000 [A]</t>
  </si>
  <si>
    <t>TĚSNĚNÍ DILATAČ SPAR ASF ZÁLIVKOU PRŮŘ DO 800MM2</t>
  </si>
  <si>
    <t>931316</t>
  </si>
  <si>
    <t>položka zahrnuje dodávku a osazení předepsaného materiálu, očištění ploch spáry před úpravou, očištění okolí spáry po úpravě</t>
  </si>
  <si>
    <t>28 gumoasfaltova páska=28,000 [A]</t>
  </si>
  <si>
    <t>VLOŽKA DILAT SPAR Z PRYŽ PÁSŮ ŠÍŘ DO 400MM PROF TL PŘES 12MM</t>
  </si>
  <si>
    <t>931245</t>
  </si>
  <si>
    <t>položka zahrnuje řezání vozovkové vrstvy v předepsané tloušťce, včetně spotřeby vody</t>
  </si>
  <si>
    <t>23=23,000 [A]</t>
  </si>
  <si>
    <t>ŘEZÁNÍ ASFALTOVÉHO KRYTU VOZOVEK TL DO 200MM</t>
  </si>
  <si>
    <t>919114</t>
  </si>
  <si>
    <t>Položka zahrnuje:  dodání a pokládku betonových obrubníků o rozměrech předepsaných zadávací dokumentací  betonové lože i boční betonovou opěrku.</t>
  </si>
  <si>
    <t>119 bet. silniční obrubník ABO 2-15 do bet. lože C 16/20 XF2=119,000 [A] 
13 bet. silniční obrubník přechodový ABO 2-15 P do bet. lože C 16/20 XF2=13,000 [B] 
18 bet. silniční obrubník nájezdový ABO 2-15 N do bet. lože C 16/20 XF2=18,000 [C] 
Celkem: A+B+C=150,000 [D]</t>
  </si>
  <si>
    <t>SILNIČNÍ A CHODNÍKOVÉ OBRUBY Z BETONOVÝCH OBRUBNÍKŮ ŠÍŘ 150MM</t>
  </si>
  <si>
    <t>917224</t>
  </si>
  <si>
    <t>70 chodníkový bet. obrubník ABO 15-10 (80/200/1000) do bet. lože C 12/15 XF2=70,000 [A] 
Celkem: A=70,000 [B]</t>
  </si>
  <si>
    <t>SILNIČNÍ A CHODNÍKOVÉ OBRUBY Z BETONOVÝCH OBRUBNÍKŮ ŠÍŘ 100MM</t>
  </si>
  <si>
    <t>917223</t>
  </si>
  <si>
    <t>položka zahrnuje:  - dodání a pokládku předepsané fólie  - zahrnuje předznačení</t>
  </si>
  <si>
    <t>19*0.125 vodicí čáry č. V 4 šířky 0.125m=2,375 [A]</t>
  </si>
  <si>
    <t>VODOR DOPRAV ZNAČ NÁTĚR TRVALÉ - DOD A POKLÁDKA - speciální barva - nátěr na gumové přejezdové panely</t>
  </si>
  <si>
    <t>915311</t>
  </si>
  <si>
    <t>Položka zahrnuje odstranění, demontáž a odklizení materiálu s odvozem na předepsané místo</t>
  </si>
  <si>
    <t>2 A30  jen značka bez demontáže sloupku;=2,000 [A] 
Celkem: A=2,000 [B]</t>
  </si>
  <si>
    <t>DOPRAVNÍ ZNAČKY ZÁKLADNÍ VELIKOSTI OCELOVÉ FÓLIE TŘ 2 - DEMONTÁŽ</t>
  </si>
  <si>
    <t>KUS</t>
  </si>
  <si>
    <t>914133</t>
  </si>
  <si>
    <t>položka zahrnuje:  - dodávku a montáž značek v požadovaném provedení</t>
  </si>
  <si>
    <t>2 A 29 - nová značka na stávající sloupek=2,000 [A]</t>
  </si>
  <si>
    <t>DOPRAVNÍ ZNAČKY ZÁKLADNÍ VELIKOSTI OCELOVÉ FÓLIE TŘ 2 - DODÁVKA A MONTÁŽ</t>
  </si>
  <si>
    <t>914131</t>
  </si>
  <si>
    <t>Ostatné konštrukcie a práce-búranie</t>
  </si>
  <si>
    <t>9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</si>
  <si>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</si>
  <si>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11.3 Obetonování chráničky betonem C 16/20 XC2=11,300 [A]</t>
  </si>
  <si>
    <t>OBETONOVÁNÍ POTRUBÍ Z PROSTÉHO BETONU DO C16/20</t>
  </si>
  <si>
    <t>899523</t>
  </si>
  <si>
    <t>0.1 Obetonování okolo dvorních vpustí (na konci odvod. žlábků) beton C 12/15 XF2=0,100 [A]</t>
  </si>
  <si>
    <t>OBETONOVÁNÍ POTRUBÍ Z PROSTÉHO BETONU DO C12/15</t>
  </si>
  <si>
    <t>899522</t>
  </si>
  <si>
    <t>položka zahrnuje:  dodávku a osazení předepsaného dílce včetně mříže  předepsané podkladní konstrukce</t>
  </si>
  <si>
    <t>2 Dvorní vpusť s košem na splaveniny, mříž 300x300 mm tř. B125=2,000 [A]</t>
  </si>
  <si>
    <t>VPUSŤ DVORNÍ Z BETON DÍLCŮ</t>
  </si>
  <si>
    <t>89732</t>
  </si>
  <si>
    <t>položka zahrnuje:  - dodávku a osazení předepsaných dílů včetně mříže  - výplň, těsnění a tmelení spar a spojů,  - opatření povrchů betonu izolací proti zemní vlhkosti v částech, kde přijdou do styku se zeminou nebo kamenivem,  - předepsané podkladní konstrukce</t>
  </si>
  <si>
    <t>4 Ul. vpusť, s kalovou prohlubní a košem na splaveniny, mříž z polyplastu tř. D400 (500x500mm)=4,000 [A]</t>
  </si>
  <si>
    <t>VPUSŤ KANALIZAČNÍ ULIČNÍ KOMPLETNÍ Z BETONOVÝCH DÍLCŮ</t>
  </si>
  <si>
    <t>89712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</si>
  <si>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 včetně případně předepsaného utěsnění konců chrániček  - položky platí pro práce prováděné v prostoru zapaženém i nezapaženém a i v kolektorech, chráničkách</t>
  </si>
  <si>
    <t>100 Chránička HDPE DN 160 mm=100,000 [A]</t>
  </si>
  <si>
    <t>CHRÁNIČKY Z TRUB PLASTOVÝCH DN DO 200MM</t>
  </si>
  <si>
    <t>87634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</si>
  <si>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- položky platí pro práce prováděné v prostoru zapaženém i nezapaženém a i v kolektorech, chráničkách  - položky zahrnují i práce spojené s nutnými obtoky, převáděním a čerpáním vody  nezahrnuje zkoušky vodotěsnosti a televizní prohlídku</t>
  </si>
  <si>
    <t>10 přípojky žlabů - potrubí kanalizační PVC DN 300 SN4=10,000 [A]</t>
  </si>
  <si>
    <t>POTRUBÍ Z TRUB PLASTOVÝCH ODPADNÍCH DN DO 300MM</t>
  </si>
  <si>
    <t>87445</t>
  </si>
  <si>
    <t>49 přípojky vpustí - potrubí kanalizační PVC DN 150 SN4=49,000 [A]</t>
  </si>
  <si>
    <t>POTRUBÍ Z TRUB PLASTOVÝCH ODPADNÍCH DN DO 150MM</t>
  </si>
  <si>
    <t>87433</t>
  </si>
  <si>
    <t>Rúrové vedenie</t>
  </si>
  <si>
    <t>8</t>
  </si>
  <si>
    <t>- dodání dlažebního materiálu v požadované kvalitě, dodání materiálu pro předepsané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</si>
  <si>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6.5 betonová zámková dlažba reliéfní pro nevidomé, tl. 60mm, červený odstín=6,500 [A]</t>
  </si>
  <si>
    <t>KRYTY Z BETON DLAŽDIC SE ZÁMKEM BAREV TL 60MM DO LOŽE Z KAM</t>
  </si>
  <si>
    <t>582614</t>
  </si>
  <si>
    <t>3.5 betonová zámková dlažba, tl. 80mm (v místě vjezdu)=3,500 [A]</t>
  </si>
  <si>
    <t>KRYTY Z BETON DLAŽDIC SE ZÁMKEM ŠEDÝCH TL 80MM DO LOŽE Z KAM</t>
  </si>
  <si>
    <t>582612</t>
  </si>
  <si>
    <t>112 betonová zámková dlažba, tl. 60mm=112,000 [A]</t>
  </si>
  <si>
    <t>KRYTY Z BETON DLAŽDIC SE ZÁMKEM ŠEDÝCH TL 60MM DO LOŽE Z KAM</t>
  </si>
  <si>
    <t>582611</t>
  </si>
  <si>
    <t>119/0.5+13/0.5+18/0.5 betonová přídlažba 500/250/100 mm=300,000 [A]</t>
  </si>
  <si>
    <t>DLÁŽDĚNÉ KRYTY Z BETONOVÝCH DLAŽDIC DO LOŽE Z KAMENIVA</t>
  </si>
  <si>
    <t>58251</t>
  </si>
  <si>
    <t>5.5 50 % stávající očištěné, 50 % nové=5,500 [A]</t>
  </si>
  <si>
    <t>DLÁŽDĚNÉ KRYTY Z DROBNÝCH KOSTEK DO LOŽE Z KAMENIVA</t>
  </si>
  <si>
    <t>58221</t>
  </si>
  <si>
    <t>- dodání dlažebního materiálu v požadované kvalitě, dodání materiálu pro předepsanou výplň spar  - očištění podkladu  - uložení dlažby dle předepsaného technologického předpisu včetně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</si>
  <si>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0.16*27.5 řádek z velké žulové kostky 160/160mm podél žlabu + bet. zálivka kostek z bet. C 30/37=4,400 [A]</t>
  </si>
  <si>
    <t>DLÁŽDĚNÉ KRYTY Z VELKÝCH KOSTEK BEZ LOŽE</t>
  </si>
  <si>
    <t>58210</t>
  </si>
  <si>
    <t>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</si>
  <si>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505 asf. bet. ACP 16+  50 mm=505,000 [A]</t>
  </si>
  <si>
    <t>ASFALTOVÝ BETON PRO PODKLADNÍ VRSTVY ACP 16+, 16S TL. 50MM</t>
  </si>
  <si>
    <t>574E46</t>
  </si>
  <si>
    <t>470 asf. bet. ACL 06+  60 mm=470,000 [A]</t>
  </si>
  <si>
    <t>ASFALTOVÝ BETON PRO LOŽNÍ VRSTVY ACL 16+, 16S TL. 60MM</t>
  </si>
  <si>
    <t>574C56</t>
  </si>
  <si>
    <t>470 asf. bet. ACO 11  40 mm=470,000 [A]</t>
  </si>
  <si>
    <t>ASFALTOVÝ BETON PRO OBRUSNÉ VRSTVY ACO 11 TL. 40MM</t>
  </si>
  <si>
    <t>574A33</t>
  </si>
  <si>
    <t>- dodání všech předepsaných materiálů pro postřiky v předepsaném množství  - provedení dle předepsaného technologického předpisu  - zřízení vrstvy bez rozlišení šířky, pokládání vrstvy po etapách  - úpravu napojení, ukončení</t>
  </si>
  <si>
    <t>470+470 spojovací postřik kationtovou emulzí 0,3 kg/m2=940,000 [A]</t>
  </si>
  <si>
    <t>SPOJOVACÍ POSTŘIK Z EMULZE DO 0,5KG/M2</t>
  </si>
  <si>
    <t>572213</t>
  </si>
  <si>
    <t>505 infiltrační postřik 1,0 kg/m2=505,000 [A]</t>
  </si>
  <si>
    <t>INFILTRAČNÍ POSTŘIK ASFALTOVÝ DO 1,0KG/M2</t>
  </si>
  <si>
    <t>572121</t>
  </si>
  <si>
    <t>- dodání kameniva předepsané kvality a zrnitosti  - rozprostření a zhutnění vrstvy v předepsané tloušťce  - zřízení vrstvy bez rozlišení šířky, pokládání vrstvy po etapách  - nezahrnuje postřiky, nátěry</t>
  </si>
  <si>
    <t>4.5 štěrkodrť fr. 0/32, tl. po zhutnění min. 250mm (v místě vjezdu)=4,500 [A]</t>
  </si>
  <si>
    <t>VOZOVKOVÉ VRSTVY ZE ŠTĚRKODRTI TL. DO 250MM</t>
  </si>
  <si>
    <t>56335</t>
  </si>
  <si>
    <t>1085 štěrkodrť fr. 0/32, tl. po zhutnění min. 150mm - komunikace=1 085,000 [A] 
5.5 štěrkodrť fr. 0/32, tl. po zhutnění min. 150mm - vjezd=5,500 [B] 
117.5 štěrkodrť fr. 0/32, tl. po zhutnění min. 150mm - chodník=117,500 [C] 
Celkem: A+B+C=1 208,000 [D]</t>
  </si>
  <si>
    <t>VOZOVKOVÉ VRSTVY ZE ŠTĚRKODRTI TL. DO 150MM</t>
  </si>
  <si>
    <t>56333</t>
  </si>
  <si>
    <t>550*0.35 Případná sanace zem. pláně - kamenivo fr. 0/125 mm v tl. po zhutnění 350 mm=192,500 [A] 
36 zásypy z hutněné štěrkodrti fr. 0/32mm=36,000 [B] 
Celkem: A+B=228,500 [C]</t>
  </si>
  <si>
    <t>VOZOVKOVÉ VRSTVY ZE ŠTĚRKODRTI</t>
  </si>
  <si>
    <t>56330</t>
  </si>
  <si>
    <t>73*2 Provizorní komunikace - drcené kamenivo fr. 0/63 tl. po zhutnění 0.4 m (hutnění ve 2 vrstvách tl. 0.2m)=146,000 [A]</t>
  </si>
  <si>
    <t>VOZOVKOVÉ VRSTVY Z VIBROVANÉHO ŠTĚRKU TL. DO 200MM</t>
  </si>
  <si>
    <t>56324</t>
  </si>
  <si>
    <t>73 Provizorní komunikace - štěrkodrť fr. 0/32 tl. po zhutnění 0.15 m=73,000 [A]</t>
  </si>
  <si>
    <t>VOZOVKOVÉ VRSTVY Z VIBROVANÉHO ŠTĚRKU TL. DO 150MM</t>
  </si>
  <si>
    <t>56323</t>
  </si>
  <si>
    <t>Komunikácie</t>
  </si>
  <si>
    <t>5</t>
  </si>
  <si>
    <t>položka zahrnuje dodávku předepsaného kameniva, mimostaveništní a vnitrostaveništní dopravu a jeho uložení  není-li v zadávací dokumentaci uvedeno jinak, jedná se o nakupovaný materiál</t>
  </si>
  <si>
    <t>4 hutněné pískové lože (těžený písek fr. 0/16mm) pod přípojkou tl. 100mm=4,000 [A] 
1.6 hutněné pískové lože (těžený písek fr. 0/16mm) pod přípojkou tl. 150mm=1,600 [B] 
Celkem: A+B=5,600 [C]</t>
  </si>
  <si>
    <t>PODKLADNÍ A VÝPLŇOVÉ VRSTVY Z KAMENIVA TĚŽENÉHO</t>
  </si>
  <si>
    <t>45157</t>
  </si>
  <si>
    <t>24.5*0.15 podsyp žlabu - hutněná štěrkodrť fr. 0/32 mm v tl. 150 mm=3,675 [A]</t>
  </si>
  <si>
    <t>PODKLADNÍ A VÝPLŇOVÉ VRSTVY Z KAMENIVA DRCENÉHO</t>
  </si>
  <si>
    <t>45152</t>
  </si>
  <si>
    <t>položka zahrnuje:  - dodání betonářské výztuže v požadované kvalitě, stříhání, řezání, ohýbání a spojování do všech požadovaných tvarů (vč. armakošů) a uložení s požadovaným zajištěním polohy a krytí výztuže betonem  - veškeré svary nebo jiné spoje výztuže  - pomocné konstrukce a práce pro osazení a upevnění výztuže  - zednické výpomoci pro montáž betonářské výztuže  - úpravy výztuže pro osazení doplňkových konstrukcí  - ochranu výztuže do doby jejího zabetonování  - veškerá opatření pro zajištění soudržnosti výztuže a betonu  - vodivé propojení výztuže, které je součástí ochrany konstrukce proti vlivům bludných proudů, vyvedení do měřících skříní nebo míst pro měření bludných proudů  - povrchovou antikorozní úpravu výztuže  - separaci výztuže</t>
  </si>
  <si>
    <t>0.00444*29.5 kari síť 6/100/100=0,131 [A]</t>
  </si>
  <si>
    <t>VÝZTUŽ PODKL VRSTEV Z KARI-SÍTÍ</t>
  </si>
  <si>
    <t>451366</t>
  </si>
  <si>
    <t>8 bet. lože odvodňovacího žlabu C 30/37 XF2=8,000 [A]</t>
  </si>
  <si>
    <t>PODKLADNÍ A VÝPLŇOVÉ VRSTVY Z PROSTÉHO BETONU C30/37</t>
  </si>
  <si>
    <t>451315</t>
  </si>
  <si>
    <t>0.0625*(119+13+18) lože pro přídlažbu=9,375 [A] 
6.8 Podbetonování pod chráničkou beton C 16/20 XC2=6,800 [B] 
Celkem: A+B=16,175 [C]</t>
  </si>
  <si>
    <t>PODKLADNÍ A VÝPLŇOVÉ VRSTVY Z PROSTÉHO BETONU C16/20</t>
  </si>
  <si>
    <t>451313</t>
  </si>
  <si>
    <t>Vodorovné konštrukcie</t>
  </si>
  <si>
    <t>Položka platí pro kompletní konstrukce trativodů a zahrnuje zejména:  - výkop rýhy předepsaného tvaru v dané třídě těžitelnosti, výplň, zásyp trativodu včetně dopravy, uložení přebytečného materiálu, dodávky předepsaného materiálu pro výplň a zásyp  - zřízení spojovací vrstvy  - zřízení podkladu a lože trativodu z předepsaného materiálu  - dodávka a uložení trativodu předepsaného materiálu a profilu  - obsyp trativodu předepsaným materiálem  - ukončení trativodu zaústěním do potrubí nebo vodoteče, případně vybudování ukončujícího objektu (kapličky) dle VL  - veškerý materiál, výrobky a polotovary, včetně mimostaveništní a vnitrostaveništní dopravy  - nezahrnuje opláštění z geotextilie, fólie</t>
  </si>
  <si>
    <t>97 Trativodní trubka PE-HD DN 100 perforovaná=97,000 [A]</t>
  </si>
  <si>
    <t>TRATIVODY KOMPL Z TRUB Z PLAST HM DN DO 100MM, RÝHA TŘ I</t>
  </si>
  <si>
    <t>212625</t>
  </si>
  <si>
    <t>Zakladanie</t>
  </si>
  <si>
    <t>položka zahrnuje veškerý materiál, výrobky a polotovary, včetně mimostaveništní a vnitrostaveništní dopravy (rovněž přesuny), včetně naložení a složení, případně s uložením</t>
  </si>
  <si>
    <t>(95+175)/1000*10=2,700 [A]</t>
  </si>
  <si>
    <t>ZALÉVÁNÍ VODOU</t>
  </si>
  <si>
    <t>18600</t>
  </si>
  <si>
    <t>Zahrnuje pokosení se shrabáním, naložení shrabků na dopravní prostředek, s odvozem a se složením, to vše bez ohledu na sklon terénu  zahrnuje nutné zalití a hnojení</t>
  </si>
  <si>
    <t>95+175=270,000 [A]</t>
  </si>
  <si>
    <t>OŠETŘOVÁNÍ TRÁVNÍKU</t>
  </si>
  <si>
    <t>18247</t>
  </si>
  <si>
    <t>Zahrnuje dodání předepsané travní směsi, její výsev na ornici, zalévání, první pokosení, to vše bez ohledu na sklon terénu</t>
  </si>
  <si>
    <t>ZALOŽENÍ TRÁVNÍKU RUČNÍM VÝSEVEM</t>
  </si>
  <si>
    <t>18241</t>
  </si>
  <si>
    <t>položka zahrnuje:  nutné přemístění ornice z dočasných skládek vzdálených do 50m  rozprostření ornice v předepsané tloušťce v rovině a ve svahu do 1:5</t>
  </si>
  <si>
    <t>95 Ohumusování tl. 0.15m=95,000 [A]</t>
  </si>
  <si>
    <t>ROZPROSTŘENÍ ORNICE V ROVINĚ V TL DO 0,15M</t>
  </si>
  <si>
    <t>18232</t>
  </si>
  <si>
    <t>položka zahrnuje:  nutné přemístění ornice z dočasných skládek vzdálených do 50m  rozprostření ornice v předepsané tloušťce ve svahu přes 1:5</t>
  </si>
  <si>
    <t>175 Ohumusování tl. 0.15m=175,000 [A]</t>
  </si>
  <si>
    <t>ROZPROSTŘENÍ ORNICE VE SVAHU V TL DO 0,15M</t>
  </si>
  <si>
    <t>18222</t>
  </si>
  <si>
    <t>položka zahrnuje úpravu pláně včetně vyrovnání výškových rozdílů. Míru zhutnění určuje projekt.</t>
  </si>
  <si>
    <t>550 úprava pláně - komunikace=550,000 [A] 
122 úprava pláně -chodník=122,000 [B] 
Celkem: A+B=672,000 [C]</t>
  </si>
  <si>
    <t>ÚPRAVA PLÁNĚ SE ZHUTNĚNÍM V HORNINĚ TŘ. I</t>
  </si>
  <si>
    <t>18110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</si>
  <si>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  - zemina vytlačená potrubím o DN do 180mm se od kubatury obsypů neodečítá</t>
  </si>
  <si>
    <t>23.5 obsyp přípojky těženým pískem fr. 0/16mm, ruční hutnění=23,500 [A]</t>
  </si>
  <si>
    <t>OBSYP POTRUBÍ A OBJEKTŮ Z JINÝCH MATERIÁLŮ</t>
  </si>
  <si>
    <t>17591</t>
  </si>
  <si>
    <t>položka zahrnuje:  - kompletní provedení zemní konstrukce včetně nákupu a dopravy materiálu dle zadávací dokumentace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</si>
  <si>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37 zásyp rýhy na přípojku štěrkopískem se zhutněním (po vrstvách max. tl. 250 mm), celková tl. 750 mm=37,000 [A] 
26 Zásyp trativodní rýhy - kamenivo fr. 8/16=26,000 [B] 
Celkem: A+B=63,000 [C]</t>
  </si>
  <si>
    <t>ZÁSYP JAM A RÝH Z NAKUPOVANÝCH MATERIÁLŮ</t>
  </si>
  <si>
    <t>17481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</si>
  <si>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</si>
  <si>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27.5 Zához rýhy s chráničkou zeminou + hutnění po vrstvách max. 0.3m, celková tl. cca 0.85 m (je možné použít výkopek ze stavby)=27,500 [A] 
Celkem: A=27,500 [B]</t>
  </si>
  <si>
    <t>ZÁSYP JAM A RÝH ZEMINOU SE ZHUTNĚNÍM</t>
  </si>
  <si>
    <t>17411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</si>
  <si>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svahování, hutnění a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</si>
  <si>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29 Zásyp zhutněnou zeminou (lze použít výkopek) - pod krajnicemi vozovky, za obrubníkem=29,000 [A]</t>
  </si>
  <si>
    <t>ZEMNÍ KRAJNICE A DOSYPÁVKY SE ZHUT DO 100% PS</t>
  </si>
  <si>
    <t>173103</t>
  </si>
  <si>
    <t>položka zahrnuje příplatek k vodorovnému přemístění zeminy za každý další 1km nad 20km</t>
  </si>
  <si>
    <t>21*3=63,000 [A] 
28*3=84,000 [B] 
51*3=153,000 [C] 
15.5*3=46,500 [D] 
Celkem: A+B+C+D=346,500 [E]</t>
  </si>
  <si>
    <t>PŘÍPLATEK ZA DALŠÍ 1KM DOPRAVY ZEMINY</t>
  </si>
  <si>
    <t>132739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</si>
  <si>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</si>
  <si>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21 Výkop rýhy pro chráničku š. 0.56m=21,000 [A] 
28 Výkop rýhy pro chráničku š. 0.76m=28,000 [B] 
51 Výkop rýhy pro přípojky vpustí š. 0.8=51,000 [C] 
15.5 Výkop rýhy pro přípojky odvod. žlabů š. 1.15=15,500 [D] 
Celkem: A+B+C+D=115,500 [E]</t>
  </si>
  <si>
    <t>HLOUBENÍ RÝH ŠÍŘ DO 2M PAŽ I NEPAŽ TŘ. I, ODVOZ DO 12KM</t>
  </si>
  <si>
    <t>132736</t>
  </si>
  <si>
    <t>6*3=18,000 [A]</t>
  </si>
  <si>
    <t>131739</t>
  </si>
  <si>
    <t>6 Výkopy na uliční vpustě=6,000 [A]</t>
  </si>
  <si>
    <t>HLOUBENÍ JAM ZAPAŽ I NEPAŽ TŘ. I, ODVOZ DO 12KM</t>
  </si>
  <si>
    <t>131736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</si>
  <si>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</si>
  <si>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29 Zásyp zhutněnou zeminou  pod krajnicemi vozovky, za obrubníkem=29,000 [A] 
27.5 Zához rýhy s chráničkou zeminou + hutnění po vrstvách max. 0.3m, celková tl. cca 0.85 m (je možné použít výkopek ze stavby)=27,500 [B] 
Celkem: A+B=56,500 [C]</t>
  </si>
  <si>
    <t>VYKOPÁVKY ZE ZEMNÍKŮ A SKLÁDEK TŘ. I, ODVOZ DO 5KM</t>
  </si>
  <si>
    <t>125734</t>
  </si>
  <si>
    <t>195*3 =585,000 [A] 
405*3 =1 215,000 [B] 
Celkem: A+B=1 800,000 [C]</t>
  </si>
  <si>
    <t>123739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</si>
  <si>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</si>
  <si>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195 odkop pro sanaci pláne komunikace=195,000 [A] 
405 Výkop (obecný)=405,000 [B] 
Celkem: A+B=600,000 [C]</t>
  </si>
  <si>
    <t>ODKOP PRO SPOD STAVBU SILNIC A ŽELEZNIC TŘ. I, ODVOZ DO 12KM</t>
  </si>
  <si>
    <t>123736</t>
  </si>
  <si>
    <t>0.3*2.33*5=3,495 [A] 
0.7*2.33*5=8,155 [B] 
Celkem: A+B=11,650 [C]</t>
  </si>
  <si>
    <t>FRÉZOVÁNÍ ZPEVNĚNÝCH PLOCH ASFALTOVÝCH - DOPRAVA</t>
  </si>
  <si>
    <t>11372B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</si>
  <si>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</si>
  <si>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0.3 frézování asfaltu v tl. 0,05 m=0,300 [A] 
0.7 frézování asfaltu v tl. 0,11 m=0,700 [B] 
Celkem: A+B=1,000 [C]</t>
  </si>
  <si>
    <t>FRÉZOVÁNÍ ZPEVNĚNÝCH PLOCH ASFALTOVÝCH, ODVOZ DO 20KM</t>
  </si>
  <si>
    <t>113728</t>
  </si>
  <si>
    <t>4*2.4*20=192,000 [A]</t>
  </si>
  <si>
    <t>ODSTRANĚNÍ CHODNÍKOVÝCH A SILNIČNÍCH OBRUBNÍKŮ BETONOVÝCH - DOPRAVA</t>
  </si>
  <si>
    <t>11352B</t>
  </si>
  <si>
    <t>31 demolice obrubníků=31,000 [A]</t>
  </si>
  <si>
    <t>ODSTRANĚNÍ CHODNÍKOVÝCH A SILNIČNÍCH OBRUBNÍKŮ BETONOVÝCH, ODVOZ DO 5KM</t>
  </si>
  <si>
    <t>113524</t>
  </si>
  <si>
    <t>11*2.4*25=660,000 [A]</t>
  </si>
  <si>
    <t>ODSTRANĚNÍ PODKLADU ZPEVNĚNÝCH PLOCH ZE SILNIČNÍCH DÍLCŮ (PANELŮ) - DOPRAVA</t>
  </si>
  <si>
    <t>11336B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</si>
  <si>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</si>
  <si>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 odstanění zádlažbových panelů=11,000 [A]</t>
  </si>
  <si>
    <t>ODSTRANĚNÍ PODKLADU ZPEVNĚNÝCH PLOCH ZE SILNIČNÍCH DÍLCŮ (PANELŮ) - BEZ DOPRAVY</t>
  </si>
  <si>
    <t>11336A</t>
  </si>
  <si>
    <t>165*1.9*3=940,500 [A]</t>
  </si>
  <si>
    <t>ODSTRANĚNÍ PODKLADŮ ZPEVNĚNÝCH PLOCH Z KAMENIVA NESTMELENÉHO - DOPRAVA</t>
  </si>
  <si>
    <t>11332B</t>
  </si>
  <si>
    <t>165 odtěžení konstrukčních vrstev vozovky (tl. cca 0.30 m)=165,000 [A]</t>
  </si>
  <si>
    <t>ODSTRAN PODKL ZPEVNĚNÝCH PLOCH Z KAMENIVA NESTMEL, ODVOZ DO 12KM</t>
  </si>
  <si>
    <t>113326</t>
  </si>
  <si>
    <t>29.5 Odstranění provizorní komunikace - drcené kamenivo fr. 0/63 tl. 0.4 m=29,500 [A] 
11 Odstranění provizorní komunikace - štěrkodrť fr. 0/32 tl. 0.15 m=11,000 [B] 
Celkem: A+B=40,500 [C]</t>
  </si>
  <si>
    <t>ODSTRAN PODKL ZPEVNĚNÝCH PLOCH Z KAMENIVA NESTMEL, ODVOZ DO 5KM</t>
  </si>
  <si>
    <t>113324</t>
  </si>
  <si>
    <t>0.3*2.4*25=18,000 [A]</t>
  </si>
  <si>
    <t>ODSTRAN KRYTU ZPEVNĚNÝCH PLOCH Z DLAŽEB KOSTEK - DOPRAVA</t>
  </si>
  <si>
    <t>11317B</t>
  </si>
  <si>
    <t>0.6 žulové kostky 100/100mm (z toho 50% odpad, 50 % se použije na předláždění)=0,600 [A]</t>
  </si>
  <si>
    <t>ODSTRAN KRYTU ZPEVNĚNÝCH PLOCH Z DLAŽEB KOSTEK - BEZ DOPRAVY</t>
  </si>
  <si>
    <t>11317A</t>
  </si>
  <si>
    <t>ODSTRANĚNÍ KRYTU ZPEVNĚNÝCH PLOCH Z BETONU - DOPRAVA</t>
  </si>
  <si>
    <t>11315B</t>
  </si>
  <si>
    <t>1.8=1,800 [A]</t>
  </si>
  <si>
    <t>ODSTRANĚNÍ KRYTU ZPEVNĚNÝCH PLOCH Z BETONU, ODVOZ DO 20KM</t>
  </si>
  <si>
    <t>113158</t>
  </si>
  <si>
    <t>ODSTRANĚNÍ KRYTU ZPEVNĚNÝCH PLOCH S ASFALTOVÝM POJIVEM - DOPRAVA</t>
  </si>
  <si>
    <t>11313B</t>
  </si>
  <si>
    <t>ODSTRANĚNÍ KRYTU ZPEVNĚNÝCH PLOCH S ASFALT POJIVEM, ODVOZ DO 20KM</t>
  </si>
  <si>
    <t>113138</t>
  </si>
  <si>
    <t>Zemné práce</t>
  </si>
  <si>
    <t>10</t>
  </si>
  <si>
    <t>6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</si>
  <si>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</si>
  <si>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</si>
  <si>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</si>
  <si>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</si>
  <si>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</si>
  <si>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</si>
  <si>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</si>
  <si>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</si>
  <si>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</si>
  <si>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</si>
  <si>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</si>
  <si>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</si>
  <si>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</si>
  <si>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Úprava přejezdu v km 146,076</t>
  </si>
  <si>
    <t>SO 02-17-04</t>
  </si>
  <si>
    <t>Rozpočet:</t>
  </si>
  <si>
    <t>O</t>
  </si>
  <si>
    <t>0,00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</si>
  <si>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</si>
  <si>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</si>
  <si>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</si>
  <si>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</si>
  <si>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</si>
  <si>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</si>
  <si>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 xml:space="preserve">Elektrizace trati vč. PEÚ Brno - Zastávka u Brna 1.etapa - po připomínkách    </t>
  </si>
  <si>
    <t>89 tl. 0,2 m=89,000 [A]</t>
  </si>
  <si>
    <t>87*2.33*5=1 036,850 [A]</t>
  </si>
  <si>
    <t>SO 02-17-04_a</t>
  </si>
  <si>
    <t>Změna č.1 ze dne 5.11.2019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</si>
</sst>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0" xfId="0" applyFont="1">
      <alignment vertical="center"/>
    </xf>
    <xf numFmtId="0" fontId="6" fillId="2" borderId="3" xfId="0" applyFont="1" applyFill="1" applyBorder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9"/>
  <sheetViews>
    <sheetView tabSelected="1" topLeftCell="B1" zoomScaleNormal="100" workbookViewId="0">
      <pane ySplit="7" topLeftCell="A8" activePane="bottomLeft" state="frozen"/>
      <selection pane="bottomLeft" activeCell="H11" sqref="H1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355</v>
      </c>
      <c r="B1" s="23"/>
      <c r="C1" s="23"/>
      <c r="D1" s="23"/>
      <c r="E1" s="23" t="s">
        <v>354</v>
      </c>
      <c r="F1" s="23"/>
      <c r="G1" s="23"/>
      <c r="H1" s="37" t="s">
        <v>360</v>
      </c>
      <c r="I1" s="23"/>
      <c r="P1" t="s">
        <v>42</v>
      </c>
    </row>
    <row r="2" spans="1:18" ht="24.95" customHeight="1" x14ac:dyDescent="0.2">
      <c r="B2" s="23"/>
      <c r="C2" s="23"/>
      <c r="D2" s="23"/>
      <c r="E2" s="26" t="s">
        <v>353</v>
      </c>
      <c r="F2" s="23"/>
      <c r="G2" s="23"/>
      <c r="H2" s="12"/>
      <c r="I2" s="12"/>
      <c r="O2">
        <f>0+O8+O137+O142+O163+O228+O257+O338+O343</f>
        <v>0</v>
      </c>
      <c r="P2" t="s">
        <v>42</v>
      </c>
    </row>
    <row r="3" spans="1:18" ht="15" customHeight="1" x14ac:dyDescent="0.2">
      <c r="A3" t="s">
        <v>352</v>
      </c>
      <c r="B3" s="25" t="s">
        <v>351</v>
      </c>
      <c r="C3" s="33" t="s">
        <v>350</v>
      </c>
      <c r="D3" s="34"/>
      <c r="E3" s="24" t="s">
        <v>356</v>
      </c>
      <c r="F3" s="23"/>
      <c r="G3" s="22"/>
      <c r="H3" s="38" t="s">
        <v>359</v>
      </c>
      <c r="I3" s="21">
        <f>0+I8+I137+I142+I163+I228+I257+I338+I343</f>
        <v>0</v>
      </c>
      <c r="O3" t="s">
        <v>349</v>
      </c>
      <c r="P3" t="s">
        <v>48</v>
      </c>
    </row>
    <row r="4" spans="1:18" ht="15" customHeight="1" x14ac:dyDescent="0.2">
      <c r="A4" t="s">
        <v>348</v>
      </c>
      <c r="B4" s="20" t="s">
        <v>347</v>
      </c>
      <c r="C4" s="35" t="s">
        <v>346</v>
      </c>
      <c r="D4" s="36"/>
      <c r="E4" s="19" t="s">
        <v>345</v>
      </c>
      <c r="F4" s="12"/>
      <c r="G4" s="12"/>
      <c r="H4" s="16"/>
      <c r="I4" s="16"/>
      <c r="O4" t="s">
        <v>344</v>
      </c>
      <c r="P4" t="s">
        <v>48</v>
      </c>
    </row>
    <row r="5" spans="1:18" ht="12.75" customHeight="1" x14ac:dyDescent="0.2">
      <c r="A5" s="32" t="s">
        <v>343</v>
      </c>
      <c r="B5" s="32" t="s">
        <v>342</v>
      </c>
      <c r="C5" s="32" t="s">
        <v>341</v>
      </c>
      <c r="D5" s="32" t="s">
        <v>340</v>
      </c>
      <c r="E5" s="32" t="s">
        <v>339</v>
      </c>
      <c r="F5" s="32" t="s">
        <v>338</v>
      </c>
      <c r="G5" s="32" t="s">
        <v>337</v>
      </c>
      <c r="H5" s="32" t="s">
        <v>336</v>
      </c>
      <c r="I5" s="32"/>
      <c r="O5" t="s">
        <v>335</v>
      </c>
      <c r="P5" t="s">
        <v>48</v>
      </c>
    </row>
    <row r="6" spans="1:18" ht="12.75" customHeight="1" x14ac:dyDescent="0.2">
      <c r="A6" s="32"/>
      <c r="B6" s="32"/>
      <c r="C6" s="32"/>
      <c r="D6" s="32"/>
      <c r="E6" s="32"/>
      <c r="F6" s="32"/>
      <c r="G6" s="32"/>
      <c r="H6" s="18" t="s">
        <v>334</v>
      </c>
      <c r="I6" s="18" t="s">
        <v>333</v>
      </c>
    </row>
    <row r="7" spans="1:18" ht="12.75" customHeight="1" x14ac:dyDescent="0.2">
      <c r="A7" s="18" t="s">
        <v>332</v>
      </c>
      <c r="B7" s="18" t="s">
        <v>6</v>
      </c>
      <c r="C7" s="18" t="s">
        <v>48</v>
      </c>
      <c r="D7" s="18" t="s">
        <v>42</v>
      </c>
      <c r="E7" s="18" t="s">
        <v>35</v>
      </c>
      <c r="F7" s="18" t="s">
        <v>199</v>
      </c>
      <c r="G7" s="18" t="s">
        <v>331</v>
      </c>
      <c r="H7" s="18" t="s">
        <v>116</v>
      </c>
      <c r="I7" s="18" t="s">
        <v>330</v>
      </c>
    </row>
    <row r="8" spans="1:18" ht="12.75" customHeight="1" x14ac:dyDescent="0.2">
      <c r="A8" s="16" t="s">
        <v>22</v>
      </c>
      <c r="B8" s="16"/>
      <c r="C8" s="17" t="s">
        <v>6</v>
      </c>
      <c r="D8" s="16"/>
      <c r="E8" s="13" t="s">
        <v>329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</f>
        <v>0</v>
      </c>
      <c r="R8">
        <f>0+O9+O13+O17+O21+O25+O29+O33+O37+O41+O45+O49+O53+O57+O61+O65+O69+O73+O77+O81+O85+O89+O93+O97+O101+O105+O109+O113+O117+O121+O125+O129+O133</f>
        <v>0</v>
      </c>
    </row>
    <row r="9" spans="1:18" ht="25.5" x14ac:dyDescent="0.2">
      <c r="A9" s="9" t="s">
        <v>10</v>
      </c>
      <c r="B9" s="27" t="s">
        <v>6</v>
      </c>
      <c r="C9" s="10" t="s">
        <v>328</v>
      </c>
      <c r="D9" s="9" t="s">
        <v>8</v>
      </c>
      <c r="E9" s="8" t="s">
        <v>327</v>
      </c>
      <c r="F9" s="7" t="s">
        <v>45</v>
      </c>
      <c r="G9" s="30">
        <v>89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ht="25.5" x14ac:dyDescent="0.2">
      <c r="A10" s="4" t="s">
        <v>5</v>
      </c>
      <c r="B10" s="28"/>
      <c r="E10" s="1" t="s">
        <v>327</v>
      </c>
    </row>
    <row r="11" spans="1:18" x14ac:dyDescent="0.2">
      <c r="A11" s="3" t="s">
        <v>3</v>
      </c>
      <c r="B11" s="28"/>
      <c r="E11" s="31" t="s">
        <v>357</v>
      </c>
    </row>
    <row r="12" spans="1:18" ht="63.75" x14ac:dyDescent="0.2">
      <c r="A12" t="s">
        <v>1</v>
      </c>
      <c r="B12" s="28"/>
      <c r="E12" s="1" t="s">
        <v>288</v>
      </c>
    </row>
    <row r="13" spans="1:18" ht="25.5" x14ac:dyDescent="0.2">
      <c r="A13" s="9" t="s">
        <v>10</v>
      </c>
      <c r="B13" s="27">
        <v>2</v>
      </c>
      <c r="C13" s="10" t="s">
        <v>326</v>
      </c>
      <c r="D13" s="9" t="s">
        <v>8</v>
      </c>
      <c r="E13" s="8" t="s">
        <v>325</v>
      </c>
      <c r="F13" s="7" t="s">
        <v>52</v>
      </c>
      <c r="G13" s="30">
        <v>1036.8499999999999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ht="25.5" x14ac:dyDescent="0.2">
      <c r="A14" s="4" t="s">
        <v>5</v>
      </c>
      <c r="B14" s="28"/>
      <c r="E14" s="1" t="s">
        <v>325</v>
      </c>
    </row>
    <row r="15" spans="1:18" x14ac:dyDescent="0.2">
      <c r="A15" s="3" t="s">
        <v>3</v>
      </c>
      <c r="B15" s="28"/>
      <c r="E15" s="31" t="s">
        <v>358</v>
      </c>
    </row>
    <row r="16" spans="1:18" ht="25.5" x14ac:dyDescent="0.2">
      <c r="A16" t="s">
        <v>1</v>
      </c>
      <c r="B16" s="28"/>
      <c r="E16" s="1" t="s">
        <v>49</v>
      </c>
    </row>
    <row r="17" spans="1:16" x14ac:dyDescent="0.2">
      <c r="A17" s="9" t="s">
        <v>10</v>
      </c>
      <c r="B17" s="27">
        <v>3</v>
      </c>
      <c r="C17" s="10" t="s">
        <v>324</v>
      </c>
      <c r="D17" s="9" t="s">
        <v>8</v>
      </c>
      <c r="E17" s="8" t="s">
        <v>323</v>
      </c>
      <c r="F17" s="7" t="s">
        <v>45</v>
      </c>
      <c r="G17" s="6">
        <v>1.8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B18" s="28"/>
      <c r="E18" s="1" t="s">
        <v>323</v>
      </c>
    </row>
    <row r="19" spans="1:16" x14ac:dyDescent="0.2">
      <c r="A19" s="3" t="s">
        <v>3</v>
      </c>
      <c r="B19" s="28"/>
      <c r="E19" s="2" t="s">
        <v>322</v>
      </c>
    </row>
    <row r="20" spans="1:16" ht="63.75" x14ac:dyDescent="0.2">
      <c r="A20" t="s">
        <v>1</v>
      </c>
      <c r="B20" s="28"/>
      <c r="E20" s="1" t="s">
        <v>288</v>
      </c>
    </row>
    <row r="21" spans="1:16" x14ac:dyDescent="0.2">
      <c r="A21" s="9" t="s">
        <v>10</v>
      </c>
      <c r="B21" s="27">
        <v>4</v>
      </c>
      <c r="C21" s="10" t="s">
        <v>321</v>
      </c>
      <c r="D21" s="9" t="s">
        <v>8</v>
      </c>
      <c r="E21" s="8" t="s">
        <v>320</v>
      </c>
      <c r="F21" s="7" t="s">
        <v>52</v>
      </c>
      <c r="G21" s="6">
        <v>21.6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B22" s="28"/>
      <c r="E22" s="1" t="s">
        <v>320</v>
      </c>
    </row>
    <row r="23" spans="1:16" x14ac:dyDescent="0.2">
      <c r="A23" s="3" t="s">
        <v>3</v>
      </c>
      <c r="B23" s="28"/>
      <c r="E23" s="2" t="s">
        <v>50</v>
      </c>
    </row>
    <row r="24" spans="1:16" ht="25.5" x14ac:dyDescent="0.2">
      <c r="A24" t="s">
        <v>1</v>
      </c>
      <c r="B24" s="28"/>
      <c r="E24" s="1" t="s">
        <v>49</v>
      </c>
    </row>
    <row r="25" spans="1:16" ht="25.5" x14ac:dyDescent="0.2">
      <c r="A25" s="9" t="s">
        <v>10</v>
      </c>
      <c r="B25" s="27">
        <v>5</v>
      </c>
      <c r="C25" s="10" t="s">
        <v>319</v>
      </c>
      <c r="D25" s="9" t="s">
        <v>8</v>
      </c>
      <c r="E25" s="8" t="s">
        <v>318</v>
      </c>
      <c r="F25" s="7" t="s">
        <v>45</v>
      </c>
      <c r="G25" s="6">
        <v>0.6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ht="25.5" x14ac:dyDescent="0.2">
      <c r="A26" s="4" t="s">
        <v>5</v>
      </c>
      <c r="B26" s="28"/>
      <c r="E26" s="1" t="s">
        <v>318</v>
      </c>
    </row>
    <row r="27" spans="1:16" ht="25.5" x14ac:dyDescent="0.2">
      <c r="A27" s="3" t="s">
        <v>3</v>
      </c>
      <c r="B27" s="28"/>
      <c r="E27" s="2" t="s">
        <v>317</v>
      </c>
    </row>
    <row r="28" spans="1:16" ht="63.75" x14ac:dyDescent="0.2">
      <c r="A28" t="s">
        <v>1</v>
      </c>
      <c r="B28" s="28"/>
      <c r="E28" s="1" t="s">
        <v>301</v>
      </c>
    </row>
    <row r="29" spans="1:16" x14ac:dyDescent="0.2">
      <c r="A29" s="9" t="s">
        <v>10</v>
      </c>
      <c r="B29" s="27">
        <v>6</v>
      </c>
      <c r="C29" s="10" t="s">
        <v>316</v>
      </c>
      <c r="D29" s="9" t="s">
        <v>8</v>
      </c>
      <c r="E29" s="8" t="s">
        <v>315</v>
      </c>
      <c r="F29" s="7" t="s">
        <v>52</v>
      </c>
      <c r="G29" s="6">
        <v>18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B30" s="28"/>
      <c r="E30" s="1" t="s">
        <v>315</v>
      </c>
    </row>
    <row r="31" spans="1:16" x14ac:dyDescent="0.2">
      <c r="A31" s="3" t="s">
        <v>3</v>
      </c>
      <c r="B31" s="28"/>
      <c r="E31" s="2" t="s">
        <v>314</v>
      </c>
    </row>
    <row r="32" spans="1:16" ht="25.5" x14ac:dyDescent="0.2">
      <c r="A32" t="s">
        <v>1</v>
      </c>
      <c r="B32" s="28"/>
      <c r="E32" s="1" t="s">
        <v>49</v>
      </c>
    </row>
    <row r="33" spans="1:16" ht="25.5" x14ac:dyDescent="0.2">
      <c r="A33" s="9" t="s">
        <v>10</v>
      </c>
      <c r="B33" s="27">
        <v>7</v>
      </c>
      <c r="C33" s="10" t="s">
        <v>313</v>
      </c>
      <c r="D33" s="9" t="s">
        <v>8</v>
      </c>
      <c r="E33" s="8" t="s">
        <v>312</v>
      </c>
      <c r="F33" s="7" t="s">
        <v>45</v>
      </c>
      <c r="G33" s="6">
        <v>40.5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ht="25.5" x14ac:dyDescent="0.2">
      <c r="A34" s="4" t="s">
        <v>5</v>
      </c>
      <c r="B34" s="28"/>
      <c r="E34" s="1" t="s">
        <v>312</v>
      </c>
    </row>
    <row r="35" spans="1:16" ht="51" x14ac:dyDescent="0.2">
      <c r="A35" s="3" t="s">
        <v>3</v>
      </c>
      <c r="B35" s="28"/>
      <c r="E35" s="2" t="s">
        <v>311</v>
      </c>
    </row>
    <row r="36" spans="1:16" ht="63.75" x14ac:dyDescent="0.2">
      <c r="A36" t="s">
        <v>1</v>
      </c>
      <c r="B36" s="28"/>
      <c r="E36" s="1" t="s">
        <v>288</v>
      </c>
    </row>
    <row r="37" spans="1:16" ht="25.5" x14ac:dyDescent="0.2">
      <c r="A37" s="9" t="s">
        <v>10</v>
      </c>
      <c r="B37" s="27">
        <v>8</v>
      </c>
      <c r="C37" s="10" t="s">
        <v>310</v>
      </c>
      <c r="D37" s="9" t="s">
        <v>8</v>
      </c>
      <c r="E37" s="8" t="s">
        <v>309</v>
      </c>
      <c r="F37" s="7" t="s">
        <v>45</v>
      </c>
      <c r="G37" s="6">
        <v>165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ht="25.5" x14ac:dyDescent="0.2">
      <c r="A38" s="4" t="s">
        <v>5</v>
      </c>
      <c r="B38" s="28"/>
      <c r="E38" s="1" t="s">
        <v>309</v>
      </c>
    </row>
    <row r="39" spans="1:16" x14ac:dyDescent="0.2">
      <c r="A39" s="3" t="s">
        <v>3</v>
      </c>
      <c r="B39" s="28"/>
      <c r="E39" s="2" t="s">
        <v>308</v>
      </c>
    </row>
    <row r="40" spans="1:16" ht="63.75" x14ac:dyDescent="0.2">
      <c r="A40" t="s">
        <v>1</v>
      </c>
      <c r="B40" s="28"/>
      <c r="E40" s="1" t="s">
        <v>288</v>
      </c>
    </row>
    <row r="41" spans="1:16" ht="25.5" x14ac:dyDescent="0.2">
      <c r="A41" s="9" t="s">
        <v>10</v>
      </c>
      <c r="B41" s="27">
        <v>9</v>
      </c>
      <c r="C41" s="10" t="s">
        <v>307</v>
      </c>
      <c r="D41" s="9" t="s">
        <v>8</v>
      </c>
      <c r="E41" s="8" t="s">
        <v>306</v>
      </c>
      <c r="F41" s="7" t="s">
        <v>52</v>
      </c>
      <c r="G41" s="6">
        <v>940.5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ht="25.5" x14ac:dyDescent="0.2">
      <c r="A42" s="4" t="s">
        <v>5</v>
      </c>
      <c r="B42" s="28"/>
      <c r="E42" s="1" t="s">
        <v>306</v>
      </c>
    </row>
    <row r="43" spans="1:16" x14ac:dyDescent="0.2">
      <c r="A43" s="3" t="s">
        <v>3</v>
      </c>
      <c r="B43" s="28"/>
      <c r="E43" s="2" t="s">
        <v>305</v>
      </c>
    </row>
    <row r="44" spans="1:16" ht="25.5" x14ac:dyDescent="0.2">
      <c r="A44" t="s">
        <v>1</v>
      </c>
      <c r="B44" s="28"/>
      <c r="E44" s="1" t="s">
        <v>49</v>
      </c>
    </row>
    <row r="45" spans="1:16" ht="25.5" x14ac:dyDescent="0.2">
      <c r="A45" s="9" t="s">
        <v>10</v>
      </c>
      <c r="B45" s="27">
        <v>10</v>
      </c>
      <c r="C45" s="10" t="s">
        <v>304</v>
      </c>
      <c r="D45" s="9" t="s">
        <v>8</v>
      </c>
      <c r="E45" s="8" t="s">
        <v>303</v>
      </c>
      <c r="F45" s="7" t="s">
        <v>45</v>
      </c>
      <c r="G45" s="6">
        <v>11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ht="25.5" x14ac:dyDescent="0.2">
      <c r="A46" s="4" t="s">
        <v>5</v>
      </c>
      <c r="B46" s="28"/>
      <c r="E46" s="1" t="s">
        <v>303</v>
      </c>
    </row>
    <row r="47" spans="1:16" x14ac:dyDescent="0.2">
      <c r="A47" s="3" t="s">
        <v>3</v>
      </c>
      <c r="B47" s="28"/>
      <c r="E47" s="2" t="s">
        <v>302</v>
      </c>
    </row>
    <row r="48" spans="1:16" ht="63.75" x14ac:dyDescent="0.2">
      <c r="A48" t="s">
        <v>1</v>
      </c>
      <c r="B48" s="28"/>
      <c r="E48" s="1" t="s">
        <v>301</v>
      </c>
    </row>
    <row r="49" spans="1:16" ht="25.5" x14ac:dyDescent="0.2">
      <c r="A49" s="9" t="s">
        <v>10</v>
      </c>
      <c r="B49" s="27">
        <v>11</v>
      </c>
      <c r="C49" s="10" t="s">
        <v>300</v>
      </c>
      <c r="D49" s="9" t="s">
        <v>8</v>
      </c>
      <c r="E49" s="8" t="s">
        <v>299</v>
      </c>
      <c r="F49" s="7" t="s">
        <v>52</v>
      </c>
      <c r="G49" s="6">
        <v>660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6" ht="25.5" x14ac:dyDescent="0.2">
      <c r="A50" s="4" t="s">
        <v>5</v>
      </c>
      <c r="B50" s="28"/>
      <c r="E50" s="1" t="s">
        <v>299</v>
      </c>
    </row>
    <row r="51" spans="1:16" x14ac:dyDescent="0.2">
      <c r="A51" s="3" t="s">
        <v>3</v>
      </c>
      <c r="B51" s="28"/>
      <c r="E51" s="2" t="s">
        <v>298</v>
      </c>
    </row>
    <row r="52" spans="1:16" ht="25.5" x14ac:dyDescent="0.2">
      <c r="A52" t="s">
        <v>1</v>
      </c>
      <c r="B52" s="28"/>
      <c r="E52" s="1" t="s">
        <v>49</v>
      </c>
    </row>
    <row r="53" spans="1:16" ht="25.5" x14ac:dyDescent="0.2">
      <c r="A53" s="9" t="s">
        <v>10</v>
      </c>
      <c r="B53" s="27">
        <v>12</v>
      </c>
      <c r="C53" s="10" t="s">
        <v>297</v>
      </c>
      <c r="D53" s="9" t="s">
        <v>8</v>
      </c>
      <c r="E53" s="8" t="s">
        <v>296</v>
      </c>
      <c r="F53" s="7" t="s">
        <v>33</v>
      </c>
      <c r="G53" s="6">
        <v>31</v>
      </c>
      <c r="H53" s="5">
        <v>0</v>
      </c>
      <c r="I53" s="5">
        <f>ROUND(ROUND(H53,2)*ROUND(G53,3),2)</f>
        <v>0</v>
      </c>
      <c r="O53">
        <f>(I53*15)/100</f>
        <v>0</v>
      </c>
      <c r="P53" t="s">
        <v>6</v>
      </c>
    </row>
    <row r="54" spans="1:16" ht="25.5" x14ac:dyDescent="0.2">
      <c r="A54" s="4" t="s">
        <v>5</v>
      </c>
      <c r="B54" s="28"/>
      <c r="E54" s="1" t="s">
        <v>296</v>
      </c>
    </row>
    <row r="55" spans="1:16" x14ac:dyDescent="0.2">
      <c r="A55" s="3" t="s">
        <v>3</v>
      </c>
      <c r="B55" s="28"/>
      <c r="E55" s="2" t="s">
        <v>295</v>
      </c>
    </row>
    <row r="56" spans="1:16" ht="63.75" x14ac:dyDescent="0.2">
      <c r="A56" t="s">
        <v>1</v>
      </c>
      <c r="B56" s="28"/>
      <c r="E56" s="1" t="s">
        <v>288</v>
      </c>
    </row>
    <row r="57" spans="1:16" ht="25.5" x14ac:dyDescent="0.2">
      <c r="A57" s="9" t="s">
        <v>10</v>
      </c>
      <c r="B57" s="27">
        <v>13</v>
      </c>
      <c r="C57" s="10" t="s">
        <v>294</v>
      </c>
      <c r="D57" s="9" t="s">
        <v>8</v>
      </c>
      <c r="E57" s="8" t="s">
        <v>293</v>
      </c>
      <c r="F57" s="7" t="s">
        <v>52</v>
      </c>
      <c r="G57" s="6">
        <v>192</v>
      </c>
      <c r="H57" s="5">
        <v>0</v>
      </c>
      <c r="I57" s="5">
        <f>ROUND(ROUND(H57,2)*ROUND(G57,3),2)</f>
        <v>0</v>
      </c>
      <c r="O57">
        <f>(I57*15)/100</f>
        <v>0</v>
      </c>
      <c r="P57" t="s">
        <v>6</v>
      </c>
    </row>
    <row r="58" spans="1:16" ht="25.5" x14ac:dyDescent="0.2">
      <c r="A58" s="4" t="s">
        <v>5</v>
      </c>
      <c r="B58" s="28"/>
      <c r="E58" s="1" t="s">
        <v>293</v>
      </c>
    </row>
    <row r="59" spans="1:16" x14ac:dyDescent="0.2">
      <c r="A59" s="3" t="s">
        <v>3</v>
      </c>
      <c r="B59" s="28"/>
      <c r="E59" s="2" t="s">
        <v>292</v>
      </c>
    </row>
    <row r="60" spans="1:16" ht="25.5" x14ac:dyDescent="0.2">
      <c r="A60" t="s">
        <v>1</v>
      </c>
      <c r="B60" s="28"/>
      <c r="E60" s="1" t="s">
        <v>49</v>
      </c>
    </row>
    <row r="61" spans="1:16" x14ac:dyDescent="0.2">
      <c r="A61" s="9" t="s">
        <v>10</v>
      </c>
      <c r="B61" s="27">
        <v>14</v>
      </c>
      <c r="C61" s="10" t="s">
        <v>291</v>
      </c>
      <c r="D61" s="9" t="s">
        <v>8</v>
      </c>
      <c r="E61" s="8" t="s">
        <v>290</v>
      </c>
      <c r="F61" s="7" t="s">
        <v>45</v>
      </c>
      <c r="G61" s="6">
        <v>1</v>
      </c>
      <c r="H61" s="5">
        <v>0</v>
      </c>
      <c r="I61" s="5">
        <f>ROUND(ROUND(H61,2)*ROUND(G61,3),2)</f>
        <v>0</v>
      </c>
      <c r="O61">
        <f>(I61*15)/100</f>
        <v>0</v>
      </c>
      <c r="P61" t="s">
        <v>6</v>
      </c>
    </row>
    <row r="62" spans="1:16" x14ac:dyDescent="0.2">
      <c r="A62" s="4" t="s">
        <v>5</v>
      </c>
      <c r="B62" s="28"/>
      <c r="E62" s="1" t="s">
        <v>290</v>
      </c>
    </row>
    <row r="63" spans="1:16" ht="38.25" x14ac:dyDescent="0.2">
      <c r="A63" s="3" t="s">
        <v>3</v>
      </c>
      <c r="B63" s="28"/>
      <c r="E63" s="2" t="s">
        <v>289</v>
      </c>
    </row>
    <row r="64" spans="1:16" ht="63.75" x14ac:dyDescent="0.2">
      <c r="A64" t="s">
        <v>1</v>
      </c>
      <c r="B64" s="28"/>
      <c r="E64" s="1" t="s">
        <v>288</v>
      </c>
    </row>
    <row r="65" spans="1:16" x14ac:dyDescent="0.2">
      <c r="A65" s="9" t="s">
        <v>10</v>
      </c>
      <c r="B65" s="27">
        <v>15</v>
      </c>
      <c r="C65" s="10" t="s">
        <v>287</v>
      </c>
      <c r="D65" s="9" t="s">
        <v>8</v>
      </c>
      <c r="E65" s="8" t="s">
        <v>286</v>
      </c>
      <c r="F65" s="7" t="s">
        <v>52</v>
      </c>
      <c r="G65" s="6">
        <v>11.65</v>
      </c>
      <c r="H65" s="5">
        <v>0</v>
      </c>
      <c r="I65" s="5">
        <f>ROUND(ROUND(H65,2)*ROUND(G65,3),2)</f>
        <v>0</v>
      </c>
      <c r="O65">
        <f>(I65*15)/100</f>
        <v>0</v>
      </c>
      <c r="P65" t="s">
        <v>6</v>
      </c>
    </row>
    <row r="66" spans="1:16" x14ac:dyDescent="0.2">
      <c r="A66" s="4" t="s">
        <v>5</v>
      </c>
      <c r="B66" s="28"/>
      <c r="E66" s="1" t="s">
        <v>286</v>
      </c>
    </row>
    <row r="67" spans="1:16" ht="38.25" x14ac:dyDescent="0.2">
      <c r="A67" s="3" t="s">
        <v>3</v>
      </c>
      <c r="B67" s="28"/>
      <c r="E67" s="2" t="s">
        <v>285</v>
      </c>
    </row>
    <row r="68" spans="1:16" ht="25.5" x14ac:dyDescent="0.2">
      <c r="A68" t="s">
        <v>1</v>
      </c>
      <c r="B68" s="28"/>
      <c r="E68" s="1" t="s">
        <v>49</v>
      </c>
    </row>
    <row r="69" spans="1:16" x14ac:dyDescent="0.2">
      <c r="A69" s="9" t="s">
        <v>10</v>
      </c>
      <c r="B69" s="27">
        <v>16</v>
      </c>
      <c r="C69" s="10" t="s">
        <v>284</v>
      </c>
      <c r="D69" s="9" t="s">
        <v>8</v>
      </c>
      <c r="E69" s="8" t="s">
        <v>283</v>
      </c>
      <c r="F69" s="7" t="s">
        <v>45</v>
      </c>
      <c r="G69" s="6">
        <v>600</v>
      </c>
      <c r="H69" s="5">
        <v>0</v>
      </c>
      <c r="I69" s="5">
        <f>ROUND(ROUND(H69,2)*ROUND(G69,3),2)</f>
        <v>0</v>
      </c>
      <c r="O69">
        <f>(I69*15)/100</f>
        <v>0</v>
      </c>
      <c r="P69" t="s">
        <v>6</v>
      </c>
    </row>
    <row r="70" spans="1:16" x14ac:dyDescent="0.2">
      <c r="A70" s="4" t="s">
        <v>5</v>
      </c>
      <c r="B70" s="28"/>
      <c r="E70" s="1" t="s">
        <v>283</v>
      </c>
    </row>
    <row r="71" spans="1:16" ht="38.25" x14ac:dyDescent="0.2">
      <c r="A71" s="3" t="s">
        <v>3</v>
      </c>
      <c r="B71" s="28"/>
      <c r="E71" s="2" t="s">
        <v>282</v>
      </c>
    </row>
    <row r="72" spans="1:16" ht="267.75" x14ac:dyDescent="0.2">
      <c r="A72" t="s">
        <v>1</v>
      </c>
      <c r="B72" s="28"/>
      <c r="E72" s="1" t="s">
        <v>281</v>
      </c>
    </row>
    <row r="73" spans="1:16" x14ac:dyDescent="0.2">
      <c r="A73" s="9" t="s">
        <v>10</v>
      </c>
      <c r="B73" s="27">
        <v>17</v>
      </c>
      <c r="C73" s="10" t="s">
        <v>280</v>
      </c>
      <c r="D73" s="9" t="s">
        <v>8</v>
      </c>
      <c r="E73" s="8" t="s">
        <v>264</v>
      </c>
      <c r="F73" s="7" t="s">
        <v>45</v>
      </c>
      <c r="G73" s="6">
        <v>1800</v>
      </c>
      <c r="H73" s="5">
        <v>0</v>
      </c>
      <c r="I73" s="5">
        <f>ROUND(ROUND(H73,2)*ROUND(G73,3),2)</f>
        <v>0</v>
      </c>
      <c r="O73">
        <f>(I73*15)/100</f>
        <v>0</v>
      </c>
      <c r="P73" t="s">
        <v>6</v>
      </c>
    </row>
    <row r="74" spans="1:16" x14ac:dyDescent="0.2">
      <c r="A74" s="4" t="s">
        <v>5</v>
      </c>
      <c r="B74" s="28"/>
      <c r="E74" s="1" t="s">
        <v>264</v>
      </c>
    </row>
    <row r="75" spans="1:16" ht="38.25" x14ac:dyDescent="0.2">
      <c r="A75" s="3" t="s">
        <v>3</v>
      </c>
      <c r="B75" s="28"/>
      <c r="E75" s="2" t="s">
        <v>279</v>
      </c>
    </row>
    <row r="76" spans="1:16" ht="25.5" x14ac:dyDescent="0.2">
      <c r="A76" t="s">
        <v>1</v>
      </c>
      <c r="B76" s="28"/>
      <c r="E76" s="1" t="s">
        <v>262</v>
      </c>
    </row>
    <row r="77" spans="1:16" x14ac:dyDescent="0.2">
      <c r="A77" s="9" t="s">
        <v>10</v>
      </c>
      <c r="B77" s="27">
        <v>18</v>
      </c>
      <c r="C77" s="10" t="s">
        <v>278</v>
      </c>
      <c r="D77" s="9" t="s">
        <v>8</v>
      </c>
      <c r="E77" s="8" t="s">
        <v>277</v>
      </c>
      <c r="F77" s="7" t="s">
        <v>45</v>
      </c>
      <c r="G77" s="6">
        <v>56.5</v>
      </c>
      <c r="H77" s="5">
        <v>0</v>
      </c>
      <c r="I77" s="5">
        <f>ROUND(ROUND(H77,2)*ROUND(G77,3),2)</f>
        <v>0</v>
      </c>
      <c r="O77">
        <f>(I77*15)/100</f>
        <v>0</v>
      </c>
      <c r="P77" t="s">
        <v>6</v>
      </c>
    </row>
    <row r="78" spans="1:16" x14ac:dyDescent="0.2">
      <c r="A78" s="4" t="s">
        <v>5</v>
      </c>
      <c r="B78" s="28"/>
      <c r="E78" s="1" t="s">
        <v>277</v>
      </c>
    </row>
    <row r="79" spans="1:16" ht="63.75" x14ac:dyDescent="0.2">
      <c r="A79" s="3" t="s">
        <v>3</v>
      </c>
      <c r="B79" s="28"/>
      <c r="E79" s="2" t="s">
        <v>276</v>
      </c>
    </row>
    <row r="80" spans="1:16" ht="204" x14ac:dyDescent="0.2">
      <c r="A80" t="s">
        <v>1</v>
      </c>
      <c r="B80" s="28"/>
      <c r="E80" s="1" t="s">
        <v>275</v>
      </c>
    </row>
    <row r="81" spans="1:16" x14ac:dyDescent="0.2">
      <c r="A81" s="9" t="s">
        <v>10</v>
      </c>
      <c r="B81" s="27">
        <v>19</v>
      </c>
      <c r="C81" s="10" t="s">
        <v>274</v>
      </c>
      <c r="D81" s="9" t="s">
        <v>8</v>
      </c>
      <c r="E81" s="8" t="s">
        <v>273</v>
      </c>
      <c r="F81" s="7" t="s">
        <v>45</v>
      </c>
      <c r="G81" s="6">
        <v>6</v>
      </c>
      <c r="H81" s="5">
        <v>0</v>
      </c>
      <c r="I81" s="5">
        <f>ROUND(ROUND(H81,2)*ROUND(G81,3),2)</f>
        <v>0</v>
      </c>
      <c r="O81">
        <f>(I81*15)/100</f>
        <v>0</v>
      </c>
      <c r="P81" t="s">
        <v>6</v>
      </c>
    </row>
    <row r="82" spans="1:16" x14ac:dyDescent="0.2">
      <c r="A82" s="4" t="s">
        <v>5</v>
      </c>
      <c r="B82" s="28"/>
      <c r="E82" s="1" t="s">
        <v>273</v>
      </c>
    </row>
    <row r="83" spans="1:16" x14ac:dyDescent="0.2">
      <c r="A83" s="3" t="s">
        <v>3</v>
      </c>
      <c r="B83" s="28"/>
      <c r="E83" s="2" t="s">
        <v>272</v>
      </c>
    </row>
    <row r="84" spans="1:16" ht="229.5" x14ac:dyDescent="0.2">
      <c r="A84" t="s">
        <v>1</v>
      </c>
      <c r="B84" s="28"/>
      <c r="E84" s="1" t="s">
        <v>266</v>
      </c>
    </row>
    <row r="85" spans="1:16" x14ac:dyDescent="0.2">
      <c r="A85" s="9" t="s">
        <v>10</v>
      </c>
      <c r="B85" s="27">
        <v>20</v>
      </c>
      <c r="C85" s="10" t="s">
        <v>271</v>
      </c>
      <c r="D85" s="9" t="s">
        <v>8</v>
      </c>
      <c r="E85" s="8" t="s">
        <v>264</v>
      </c>
      <c r="F85" s="7" t="s">
        <v>45</v>
      </c>
      <c r="G85" s="6">
        <v>18</v>
      </c>
      <c r="H85" s="5">
        <v>0</v>
      </c>
      <c r="I85" s="5">
        <f>ROUND(ROUND(H85,2)*ROUND(G85,3),2)</f>
        <v>0</v>
      </c>
      <c r="O85">
        <f>(I85*15)/100</f>
        <v>0</v>
      </c>
      <c r="P85" t="s">
        <v>6</v>
      </c>
    </row>
    <row r="86" spans="1:16" x14ac:dyDescent="0.2">
      <c r="A86" s="4" t="s">
        <v>5</v>
      </c>
      <c r="B86" s="28"/>
      <c r="E86" s="1" t="s">
        <v>264</v>
      </c>
    </row>
    <row r="87" spans="1:16" x14ac:dyDescent="0.2">
      <c r="A87" s="3" t="s">
        <v>3</v>
      </c>
      <c r="B87" s="28"/>
      <c r="E87" s="2" t="s">
        <v>270</v>
      </c>
    </row>
    <row r="88" spans="1:16" ht="25.5" x14ac:dyDescent="0.2">
      <c r="A88" t="s">
        <v>1</v>
      </c>
      <c r="B88" s="28"/>
      <c r="E88" s="1" t="s">
        <v>262</v>
      </c>
    </row>
    <row r="89" spans="1:16" x14ac:dyDescent="0.2">
      <c r="A89" s="9" t="s">
        <v>10</v>
      </c>
      <c r="B89" s="27">
        <v>21</v>
      </c>
      <c r="C89" s="10" t="s">
        <v>269</v>
      </c>
      <c r="D89" s="9" t="s">
        <v>8</v>
      </c>
      <c r="E89" s="8" t="s">
        <v>268</v>
      </c>
      <c r="F89" s="7" t="s">
        <v>45</v>
      </c>
      <c r="G89" s="6">
        <v>115.5</v>
      </c>
      <c r="H89" s="5">
        <v>0</v>
      </c>
      <c r="I89" s="5">
        <f>ROUND(ROUND(H89,2)*ROUND(G89,3),2)</f>
        <v>0</v>
      </c>
      <c r="O89">
        <f>(I89*15)/100</f>
        <v>0</v>
      </c>
      <c r="P89" t="s">
        <v>6</v>
      </c>
    </row>
    <row r="90" spans="1:16" x14ac:dyDescent="0.2">
      <c r="A90" s="4" t="s">
        <v>5</v>
      </c>
      <c r="B90" s="28"/>
      <c r="E90" s="1" t="s">
        <v>268</v>
      </c>
    </row>
    <row r="91" spans="1:16" ht="63.75" x14ac:dyDescent="0.2">
      <c r="A91" s="3" t="s">
        <v>3</v>
      </c>
      <c r="B91" s="28"/>
      <c r="E91" s="2" t="s">
        <v>267</v>
      </c>
    </row>
    <row r="92" spans="1:16" ht="229.5" x14ac:dyDescent="0.2">
      <c r="A92" t="s">
        <v>1</v>
      </c>
      <c r="B92" s="28"/>
      <c r="E92" s="1" t="s">
        <v>266</v>
      </c>
    </row>
    <row r="93" spans="1:16" x14ac:dyDescent="0.2">
      <c r="A93" s="9" t="s">
        <v>10</v>
      </c>
      <c r="B93" s="27">
        <v>22</v>
      </c>
      <c r="C93" s="10" t="s">
        <v>265</v>
      </c>
      <c r="D93" s="9" t="s">
        <v>8</v>
      </c>
      <c r="E93" s="8" t="s">
        <v>264</v>
      </c>
      <c r="F93" s="7" t="s">
        <v>45</v>
      </c>
      <c r="G93" s="6">
        <v>346.5</v>
      </c>
      <c r="H93" s="5">
        <v>0</v>
      </c>
      <c r="I93" s="5">
        <f>ROUND(ROUND(H93,2)*ROUND(G93,3),2)</f>
        <v>0</v>
      </c>
      <c r="O93">
        <f>(I93*15)/100</f>
        <v>0</v>
      </c>
      <c r="P93" t="s">
        <v>6</v>
      </c>
    </row>
    <row r="94" spans="1:16" x14ac:dyDescent="0.2">
      <c r="A94" s="4" t="s">
        <v>5</v>
      </c>
      <c r="B94" s="28"/>
      <c r="E94" s="1" t="s">
        <v>264</v>
      </c>
    </row>
    <row r="95" spans="1:16" ht="63.75" x14ac:dyDescent="0.2">
      <c r="A95" s="3" t="s">
        <v>3</v>
      </c>
      <c r="B95" s="28"/>
      <c r="E95" s="2" t="s">
        <v>263</v>
      </c>
    </row>
    <row r="96" spans="1:16" ht="25.5" x14ac:dyDescent="0.2">
      <c r="A96" t="s">
        <v>1</v>
      </c>
      <c r="B96" s="28"/>
      <c r="E96" s="1" t="s">
        <v>262</v>
      </c>
    </row>
    <row r="97" spans="1:16" x14ac:dyDescent="0.2">
      <c r="A97" s="9" t="s">
        <v>10</v>
      </c>
      <c r="B97" s="27">
        <v>23</v>
      </c>
      <c r="C97" s="10" t="s">
        <v>261</v>
      </c>
      <c r="D97" s="9" t="s">
        <v>8</v>
      </c>
      <c r="E97" s="8" t="s">
        <v>260</v>
      </c>
      <c r="F97" s="7" t="s">
        <v>45</v>
      </c>
      <c r="G97" s="6">
        <v>29</v>
      </c>
      <c r="H97" s="5">
        <v>0</v>
      </c>
      <c r="I97" s="5">
        <f>ROUND(ROUND(H97,2)*ROUND(G97,3),2)</f>
        <v>0</v>
      </c>
      <c r="O97">
        <f>(I97*15)/100</f>
        <v>0</v>
      </c>
      <c r="P97" t="s">
        <v>6</v>
      </c>
    </row>
    <row r="98" spans="1:16" x14ac:dyDescent="0.2">
      <c r="A98" s="4" t="s">
        <v>5</v>
      </c>
      <c r="B98" s="28"/>
      <c r="E98" s="1" t="s">
        <v>260</v>
      </c>
    </row>
    <row r="99" spans="1:16" ht="25.5" x14ac:dyDescent="0.2">
      <c r="A99" s="3" t="s">
        <v>3</v>
      </c>
      <c r="B99" s="28"/>
      <c r="E99" s="2" t="s">
        <v>259</v>
      </c>
    </row>
    <row r="100" spans="1:16" ht="178.5" x14ac:dyDescent="0.2">
      <c r="A100" t="s">
        <v>1</v>
      </c>
      <c r="B100" s="28"/>
      <c r="E100" s="1" t="s">
        <v>258</v>
      </c>
    </row>
    <row r="101" spans="1:16" x14ac:dyDescent="0.2">
      <c r="A101" s="9" t="s">
        <v>10</v>
      </c>
      <c r="B101" s="27">
        <v>24</v>
      </c>
      <c r="C101" s="10" t="s">
        <v>257</v>
      </c>
      <c r="D101" s="9" t="s">
        <v>8</v>
      </c>
      <c r="E101" s="8" t="s">
        <v>256</v>
      </c>
      <c r="F101" s="7" t="s">
        <v>45</v>
      </c>
      <c r="G101" s="6">
        <v>27.5</v>
      </c>
      <c r="H101" s="5">
        <v>0</v>
      </c>
      <c r="I101" s="5">
        <f>ROUND(ROUND(H101,2)*ROUND(G101,3),2)</f>
        <v>0</v>
      </c>
      <c r="O101">
        <f>(I101*15)/100</f>
        <v>0</v>
      </c>
      <c r="P101" t="s">
        <v>6</v>
      </c>
    </row>
    <row r="102" spans="1:16" x14ac:dyDescent="0.2">
      <c r="A102" s="4" t="s">
        <v>5</v>
      </c>
      <c r="B102" s="28"/>
      <c r="E102" s="1" t="s">
        <v>256</v>
      </c>
    </row>
    <row r="103" spans="1:16" ht="38.25" x14ac:dyDescent="0.2">
      <c r="A103" s="3" t="s">
        <v>3</v>
      </c>
      <c r="B103" s="28"/>
      <c r="E103" s="2" t="s">
        <v>255</v>
      </c>
    </row>
    <row r="104" spans="1:16" ht="165.75" x14ac:dyDescent="0.2">
      <c r="A104" t="s">
        <v>1</v>
      </c>
      <c r="B104" s="28"/>
      <c r="E104" s="1" t="s">
        <v>254</v>
      </c>
    </row>
    <row r="105" spans="1:16" x14ac:dyDescent="0.2">
      <c r="A105" s="9" t="s">
        <v>10</v>
      </c>
      <c r="B105" s="27">
        <v>25</v>
      </c>
      <c r="C105" s="10" t="s">
        <v>253</v>
      </c>
      <c r="D105" s="9" t="s">
        <v>8</v>
      </c>
      <c r="E105" s="8" t="s">
        <v>252</v>
      </c>
      <c r="F105" s="7" t="s">
        <v>45</v>
      </c>
      <c r="G105" s="6">
        <v>63</v>
      </c>
      <c r="H105" s="5">
        <v>0</v>
      </c>
      <c r="I105" s="5">
        <f>ROUND(ROUND(H105,2)*ROUND(G105,3),2)</f>
        <v>0</v>
      </c>
      <c r="O105">
        <f>(I105*15)/100</f>
        <v>0</v>
      </c>
      <c r="P105" t="s">
        <v>6</v>
      </c>
    </row>
    <row r="106" spans="1:16" x14ac:dyDescent="0.2">
      <c r="A106" s="4" t="s">
        <v>5</v>
      </c>
      <c r="B106" s="28"/>
      <c r="E106" s="1" t="s">
        <v>252</v>
      </c>
    </row>
    <row r="107" spans="1:16" ht="51" x14ac:dyDescent="0.2">
      <c r="A107" s="3" t="s">
        <v>3</v>
      </c>
      <c r="B107" s="28"/>
      <c r="E107" s="2" t="s">
        <v>251</v>
      </c>
    </row>
    <row r="108" spans="1:16" ht="165.75" x14ac:dyDescent="0.2">
      <c r="A108" t="s">
        <v>1</v>
      </c>
      <c r="B108" s="28"/>
      <c r="E108" s="1" t="s">
        <v>250</v>
      </c>
    </row>
    <row r="109" spans="1:16" x14ac:dyDescent="0.2">
      <c r="A109" s="9" t="s">
        <v>10</v>
      </c>
      <c r="B109" s="27">
        <v>26</v>
      </c>
      <c r="C109" s="10" t="s">
        <v>249</v>
      </c>
      <c r="D109" s="9" t="s">
        <v>8</v>
      </c>
      <c r="E109" s="8" t="s">
        <v>248</v>
      </c>
      <c r="F109" s="7" t="s">
        <v>45</v>
      </c>
      <c r="G109" s="6">
        <v>23.5</v>
      </c>
      <c r="H109" s="5">
        <v>0</v>
      </c>
      <c r="I109" s="5">
        <f>ROUND(ROUND(H109,2)*ROUND(G109,3),2)</f>
        <v>0</v>
      </c>
      <c r="O109">
        <f>(I109*15)/100</f>
        <v>0</v>
      </c>
      <c r="P109" t="s">
        <v>6</v>
      </c>
    </row>
    <row r="110" spans="1:16" x14ac:dyDescent="0.2">
      <c r="A110" s="4" t="s">
        <v>5</v>
      </c>
      <c r="B110" s="28"/>
      <c r="E110" s="1" t="s">
        <v>248</v>
      </c>
    </row>
    <row r="111" spans="1:16" x14ac:dyDescent="0.2">
      <c r="A111" s="3" t="s">
        <v>3</v>
      </c>
      <c r="B111" s="28"/>
      <c r="E111" s="2" t="s">
        <v>247</v>
      </c>
    </row>
    <row r="112" spans="1:16" ht="204" x14ac:dyDescent="0.2">
      <c r="A112" t="s">
        <v>1</v>
      </c>
      <c r="B112" s="28"/>
      <c r="E112" s="1" t="s">
        <v>246</v>
      </c>
    </row>
    <row r="113" spans="1:16" x14ac:dyDescent="0.2">
      <c r="A113" s="9" t="s">
        <v>10</v>
      </c>
      <c r="B113" s="27">
        <v>27</v>
      </c>
      <c r="C113" s="10" t="s">
        <v>245</v>
      </c>
      <c r="D113" s="9" t="s">
        <v>8</v>
      </c>
      <c r="E113" s="8" t="s">
        <v>244</v>
      </c>
      <c r="F113" s="7" t="s">
        <v>39</v>
      </c>
      <c r="G113" s="6">
        <v>672</v>
      </c>
      <c r="H113" s="5">
        <v>0</v>
      </c>
      <c r="I113" s="5">
        <f>ROUND(ROUND(H113,2)*ROUND(G113,3),2)</f>
        <v>0</v>
      </c>
      <c r="O113">
        <f>(I113*15)/100</f>
        <v>0</v>
      </c>
      <c r="P113" t="s">
        <v>6</v>
      </c>
    </row>
    <row r="114" spans="1:16" x14ac:dyDescent="0.2">
      <c r="A114" s="4" t="s">
        <v>5</v>
      </c>
      <c r="B114" s="28"/>
      <c r="E114" s="1" t="s">
        <v>244</v>
      </c>
    </row>
    <row r="115" spans="1:16" ht="38.25" x14ac:dyDescent="0.2">
      <c r="A115" s="3" t="s">
        <v>3</v>
      </c>
      <c r="B115" s="28"/>
      <c r="E115" s="2" t="s">
        <v>243</v>
      </c>
    </row>
    <row r="116" spans="1:16" ht="25.5" x14ac:dyDescent="0.2">
      <c r="A116" t="s">
        <v>1</v>
      </c>
      <c r="B116" s="28"/>
      <c r="E116" s="1" t="s">
        <v>242</v>
      </c>
    </row>
    <row r="117" spans="1:16" x14ac:dyDescent="0.2">
      <c r="A117" s="9" t="s">
        <v>10</v>
      </c>
      <c r="B117" s="27">
        <v>28</v>
      </c>
      <c r="C117" s="10" t="s">
        <v>241</v>
      </c>
      <c r="D117" s="9" t="s">
        <v>8</v>
      </c>
      <c r="E117" s="8" t="s">
        <v>240</v>
      </c>
      <c r="F117" s="7" t="s">
        <v>39</v>
      </c>
      <c r="G117" s="6">
        <v>175</v>
      </c>
      <c r="H117" s="5">
        <v>0</v>
      </c>
      <c r="I117" s="5">
        <f>ROUND(ROUND(H117,2)*ROUND(G117,3),2)</f>
        <v>0</v>
      </c>
      <c r="O117">
        <f>(I117*15)/100</f>
        <v>0</v>
      </c>
      <c r="P117" t="s">
        <v>6</v>
      </c>
    </row>
    <row r="118" spans="1:16" x14ac:dyDescent="0.2">
      <c r="A118" s="4" t="s">
        <v>5</v>
      </c>
      <c r="B118" s="28"/>
      <c r="E118" s="1" t="s">
        <v>240</v>
      </c>
    </row>
    <row r="119" spans="1:16" x14ac:dyDescent="0.2">
      <c r="A119" s="3" t="s">
        <v>3</v>
      </c>
      <c r="B119" s="28"/>
      <c r="E119" s="2" t="s">
        <v>239</v>
      </c>
    </row>
    <row r="120" spans="1:16" ht="25.5" x14ac:dyDescent="0.2">
      <c r="A120" t="s">
        <v>1</v>
      </c>
      <c r="B120" s="28"/>
      <c r="E120" s="1" t="s">
        <v>238</v>
      </c>
    </row>
    <row r="121" spans="1:16" x14ac:dyDescent="0.2">
      <c r="A121" s="9" t="s">
        <v>10</v>
      </c>
      <c r="B121" s="27">
        <v>29</v>
      </c>
      <c r="C121" s="10" t="s">
        <v>237</v>
      </c>
      <c r="D121" s="9" t="s">
        <v>8</v>
      </c>
      <c r="E121" s="8" t="s">
        <v>236</v>
      </c>
      <c r="F121" s="7" t="s">
        <v>39</v>
      </c>
      <c r="G121" s="6">
        <v>95</v>
      </c>
      <c r="H121" s="5">
        <v>0</v>
      </c>
      <c r="I121" s="5">
        <f>ROUND(ROUND(H121,2)*ROUND(G121,3),2)</f>
        <v>0</v>
      </c>
      <c r="O121">
        <f>(I121*15)/100</f>
        <v>0</v>
      </c>
      <c r="P121" t="s">
        <v>6</v>
      </c>
    </row>
    <row r="122" spans="1:16" x14ac:dyDescent="0.2">
      <c r="A122" s="4" t="s">
        <v>5</v>
      </c>
      <c r="B122" s="28"/>
      <c r="E122" s="1" t="s">
        <v>236</v>
      </c>
    </row>
    <row r="123" spans="1:16" x14ac:dyDescent="0.2">
      <c r="A123" s="3" t="s">
        <v>3</v>
      </c>
      <c r="B123" s="28"/>
      <c r="E123" s="2" t="s">
        <v>235</v>
      </c>
    </row>
    <row r="124" spans="1:16" ht="25.5" x14ac:dyDescent="0.2">
      <c r="A124" t="s">
        <v>1</v>
      </c>
      <c r="B124" s="28"/>
      <c r="E124" s="1" t="s">
        <v>234</v>
      </c>
    </row>
    <row r="125" spans="1:16" x14ac:dyDescent="0.2">
      <c r="A125" s="9" t="s">
        <v>10</v>
      </c>
      <c r="B125" s="27">
        <v>30</v>
      </c>
      <c r="C125" s="10" t="s">
        <v>233</v>
      </c>
      <c r="D125" s="9" t="s">
        <v>8</v>
      </c>
      <c r="E125" s="8" t="s">
        <v>232</v>
      </c>
      <c r="F125" s="7" t="s">
        <v>39</v>
      </c>
      <c r="G125" s="6">
        <v>270</v>
      </c>
      <c r="H125" s="5">
        <v>0</v>
      </c>
      <c r="I125" s="5">
        <f>ROUND(ROUND(H125,2)*ROUND(G125,3),2)</f>
        <v>0</v>
      </c>
      <c r="O125">
        <f>(I125*15)/100</f>
        <v>0</v>
      </c>
      <c r="P125" t="s">
        <v>6</v>
      </c>
    </row>
    <row r="126" spans="1:16" x14ac:dyDescent="0.2">
      <c r="A126" s="4" t="s">
        <v>5</v>
      </c>
      <c r="B126" s="28"/>
      <c r="E126" s="1" t="s">
        <v>232</v>
      </c>
    </row>
    <row r="127" spans="1:16" x14ac:dyDescent="0.2">
      <c r="A127" s="3" t="s">
        <v>3</v>
      </c>
      <c r="B127" s="28"/>
      <c r="E127" s="2" t="s">
        <v>228</v>
      </c>
    </row>
    <row r="128" spans="1:16" ht="25.5" x14ac:dyDescent="0.2">
      <c r="A128" t="s">
        <v>1</v>
      </c>
      <c r="B128" s="28"/>
      <c r="E128" s="1" t="s">
        <v>231</v>
      </c>
    </row>
    <row r="129" spans="1:18" x14ac:dyDescent="0.2">
      <c r="A129" s="9" t="s">
        <v>10</v>
      </c>
      <c r="B129" s="27">
        <v>31</v>
      </c>
      <c r="C129" s="10" t="s">
        <v>230</v>
      </c>
      <c r="D129" s="9" t="s">
        <v>8</v>
      </c>
      <c r="E129" s="8" t="s">
        <v>229</v>
      </c>
      <c r="F129" s="7" t="s">
        <v>39</v>
      </c>
      <c r="G129" s="6">
        <v>270</v>
      </c>
      <c r="H129" s="5">
        <v>0</v>
      </c>
      <c r="I129" s="5">
        <f>ROUND(ROUND(H129,2)*ROUND(G129,3),2)</f>
        <v>0</v>
      </c>
      <c r="O129">
        <f>(I129*15)/100</f>
        <v>0</v>
      </c>
      <c r="P129" t="s">
        <v>6</v>
      </c>
    </row>
    <row r="130" spans="1:18" x14ac:dyDescent="0.2">
      <c r="A130" s="4" t="s">
        <v>5</v>
      </c>
      <c r="B130" s="28"/>
      <c r="E130" s="1" t="s">
        <v>229</v>
      </c>
    </row>
    <row r="131" spans="1:18" x14ac:dyDescent="0.2">
      <c r="A131" s="3" t="s">
        <v>3</v>
      </c>
      <c r="B131" s="28"/>
      <c r="E131" s="2" t="s">
        <v>228</v>
      </c>
    </row>
    <row r="132" spans="1:18" ht="38.25" x14ac:dyDescent="0.2">
      <c r="A132" t="s">
        <v>1</v>
      </c>
      <c r="B132" s="28"/>
      <c r="E132" s="1" t="s">
        <v>227</v>
      </c>
    </row>
    <row r="133" spans="1:18" x14ac:dyDescent="0.2">
      <c r="A133" s="9" t="s">
        <v>10</v>
      </c>
      <c r="B133" s="27">
        <v>32</v>
      </c>
      <c r="C133" s="10" t="s">
        <v>226</v>
      </c>
      <c r="D133" s="9" t="s">
        <v>8</v>
      </c>
      <c r="E133" s="8" t="s">
        <v>225</v>
      </c>
      <c r="F133" s="7" t="s">
        <v>45</v>
      </c>
      <c r="G133" s="6">
        <v>2.7</v>
      </c>
      <c r="H133" s="5">
        <v>0</v>
      </c>
      <c r="I133" s="5">
        <f>ROUND(ROUND(H133,2)*ROUND(G133,3),2)</f>
        <v>0</v>
      </c>
      <c r="O133">
        <f>(I133*15)/100</f>
        <v>0</v>
      </c>
      <c r="P133" t="s">
        <v>6</v>
      </c>
    </row>
    <row r="134" spans="1:18" x14ac:dyDescent="0.2">
      <c r="A134" s="4" t="s">
        <v>5</v>
      </c>
      <c r="B134" s="28"/>
      <c r="E134" s="1" t="s">
        <v>225</v>
      </c>
    </row>
    <row r="135" spans="1:18" x14ac:dyDescent="0.2">
      <c r="A135" s="3" t="s">
        <v>3</v>
      </c>
      <c r="B135" s="28"/>
      <c r="E135" s="2" t="s">
        <v>224</v>
      </c>
    </row>
    <row r="136" spans="1:18" ht="38.25" x14ac:dyDescent="0.2">
      <c r="A136" t="s">
        <v>1</v>
      </c>
      <c r="B136" s="28"/>
      <c r="E136" s="1" t="s">
        <v>223</v>
      </c>
    </row>
    <row r="137" spans="1:18" ht="12.75" customHeight="1" x14ac:dyDescent="0.2">
      <c r="A137" s="12" t="s">
        <v>22</v>
      </c>
      <c r="B137" s="29"/>
      <c r="C137" s="14" t="s">
        <v>48</v>
      </c>
      <c r="D137" s="12"/>
      <c r="E137" s="13" t="s">
        <v>222</v>
      </c>
      <c r="F137" s="12"/>
      <c r="G137" s="12"/>
      <c r="H137" s="12"/>
      <c r="I137" s="11">
        <f>0+Q137</f>
        <v>0</v>
      </c>
      <c r="O137">
        <f>0+R137</f>
        <v>0</v>
      </c>
      <c r="Q137">
        <f>0+I138</f>
        <v>0</v>
      </c>
      <c r="R137">
        <f>0+O138</f>
        <v>0</v>
      </c>
    </row>
    <row r="138" spans="1:18" x14ac:dyDescent="0.2">
      <c r="A138" s="9" t="s">
        <v>10</v>
      </c>
      <c r="B138" s="27">
        <v>33</v>
      </c>
      <c r="C138" s="10" t="s">
        <v>221</v>
      </c>
      <c r="D138" s="9" t="s">
        <v>8</v>
      </c>
      <c r="E138" s="8" t="s">
        <v>220</v>
      </c>
      <c r="F138" s="7" t="s">
        <v>33</v>
      </c>
      <c r="G138" s="6">
        <v>97</v>
      </c>
      <c r="H138" s="5">
        <v>0</v>
      </c>
      <c r="I138" s="5">
        <f>ROUND(ROUND(H138,2)*ROUND(G138,3),2)</f>
        <v>0</v>
      </c>
      <c r="O138">
        <f>(I138*15)/100</f>
        <v>0</v>
      </c>
      <c r="P138" t="s">
        <v>6</v>
      </c>
    </row>
    <row r="139" spans="1:18" x14ac:dyDescent="0.2">
      <c r="A139" s="4" t="s">
        <v>5</v>
      </c>
      <c r="B139" s="28"/>
      <c r="E139" s="1" t="s">
        <v>220</v>
      </c>
    </row>
    <row r="140" spans="1:18" x14ac:dyDescent="0.2">
      <c r="A140" s="3" t="s">
        <v>3</v>
      </c>
      <c r="B140" s="28"/>
      <c r="E140" s="2" t="s">
        <v>219</v>
      </c>
    </row>
    <row r="141" spans="1:18" ht="114.75" x14ac:dyDescent="0.2">
      <c r="A141" t="s">
        <v>1</v>
      </c>
      <c r="B141" s="28"/>
      <c r="E141" s="1" t="s">
        <v>218</v>
      </c>
    </row>
    <row r="142" spans="1:18" ht="12.75" customHeight="1" x14ac:dyDescent="0.2">
      <c r="A142" s="12" t="s">
        <v>22</v>
      </c>
      <c r="B142" s="29"/>
      <c r="C142" s="14" t="s">
        <v>35</v>
      </c>
      <c r="D142" s="12"/>
      <c r="E142" s="13" t="s">
        <v>217</v>
      </c>
      <c r="F142" s="12"/>
      <c r="G142" s="12"/>
      <c r="H142" s="12"/>
      <c r="I142" s="11">
        <f>0+Q142</f>
        <v>0</v>
      </c>
      <c r="O142">
        <f>0+R142</f>
        <v>0</v>
      </c>
      <c r="Q142">
        <f>0+I143+I147+I151+I155+I159</f>
        <v>0</v>
      </c>
      <c r="R142">
        <f>0+O143+O147+O151+O155+O159</f>
        <v>0</v>
      </c>
    </row>
    <row r="143" spans="1:18" x14ac:dyDescent="0.2">
      <c r="A143" s="9" t="s">
        <v>10</v>
      </c>
      <c r="B143" s="27">
        <v>34</v>
      </c>
      <c r="C143" s="10" t="s">
        <v>216</v>
      </c>
      <c r="D143" s="9" t="s">
        <v>8</v>
      </c>
      <c r="E143" s="8" t="s">
        <v>215</v>
      </c>
      <c r="F143" s="7" t="s">
        <v>45</v>
      </c>
      <c r="G143" s="6">
        <v>16.175000000000001</v>
      </c>
      <c r="H143" s="5">
        <v>0</v>
      </c>
      <c r="I143" s="5">
        <f>ROUND(ROUND(H143,2)*ROUND(G143,3),2)</f>
        <v>0</v>
      </c>
      <c r="O143">
        <f>(I143*15)/100</f>
        <v>0</v>
      </c>
      <c r="P143" t="s">
        <v>6</v>
      </c>
    </row>
    <row r="144" spans="1:18" x14ac:dyDescent="0.2">
      <c r="A144" s="4" t="s">
        <v>5</v>
      </c>
      <c r="B144" s="28"/>
      <c r="E144" s="1" t="s">
        <v>215</v>
      </c>
    </row>
    <row r="145" spans="1:16" ht="38.25" x14ac:dyDescent="0.2">
      <c r="A145" s="3" t="s">
        <v>3</v>
      </c>
      <c r="B145" s="28"/>
      <c r="E145" s="2" t="s">
        <v>214</v>
      </c>
    </row>
    <row r="146" spans="1:16" ht="280.5" x14ac:dyDescent="0.2">
      <c r="A146" t="s">
        <v>1</v>
      </c>
      <c r="B146" s="28"/>
      <c r="E146" s="1" t="s">
        <v>117</v>
      </c>
    </row>
    <row r="147" spans="1:16" x14ac:dyDescent="0.2">
      <c r="A147" s="9" t="s">
        <v>10</v>
      </c>
      <c r="B147" s="27">
        <v>35</v>
      </c>
      <c r="C147" s="10" t="s">
        <v>213</v>
      </c>
      <c r="D147" s="9" t="s">
        <v>8</v>
      </c>
      <c r="E147" s="8" t="s">
        <v>212</v>
      </c>
      <c r="F147" s="7" t="s">
        <v>45</v>
      </c>
      <c r="G147" s="6">
        <v>8</v>
      </c>
      <c r="H147" s="5">
        <v>0</v>
      </c>
      <c r="I147" s="5">
        <f>ROUND(ROUND(H147,2)*ROUND(G147,3),2)</f>
        <v>0</v>
      </c>
      <c r="O147">
        <f>(I147*15)/100</f>
        <v>0</v>
      </c>
      <c r="P147" t="s">
        <v>6</v>
      </c>
    </row>
    <row r="148" spans="1:16" x14ac:dyDescent="0.2">
      <c r="A148" s="4" t="s">
        <v>5</v>
      </c>
      <c r="B148" s="28"/>
      <c r="E148" s="1" t="s">
        <v>212</v>
      </c>
    </row>
    <row r="149" spans="1:16" x14ac:dyDescent="0.2">
      <c r="A149" s="3" t="s">
        <v>3</v>
      </c>
      <c r="B149" s="28"/>
      <c r="E149" s="2" t="s">
        <v>211</v>
      </c>
    </row>
    <row r="150" spans="1:16" ht="280.5" x14ac:dyDescent="0.2">
      <c r="A150" t="s">
        <v>1</v>
      </c>
      <c r="B150" s="28"/>
      <c r="E150" s="1" t="s">
        <v>117</v>
      </c>
    </row>
    <row r="151" spans="1:16" x14ac:dyDescent="0.2">
      <c r="A151" s="9" t="s">
        <v>10</v>
      </c>
      <c r="B151" s="27">
        <v>36</v>
      </c>
      <c r="C151" s="10" t="s">
        <v>210</v>
      </c>
      <c r="D151" s="9" t="s">
        <v>8</v>
      </c>
      <c r="E151" s="8" t="s">
        <v>209</v>
      </c>
      <c r="F151" s="7" t="s">
        <v>7</v>
      </c>
      <c r="G151" s="6">
        <v>0.13100000000000001</v>
      </c>
      <c r="H151" s="5">
        <v>0</v>
      </c>
      <c r="I151" s="5">
        <f>ROUND(ROUND(H151,2)*ROUND(G151,3),2)</f>
        <v>0</v>
      </c>
      <c r="O151">
        <f>(I151*15)/100</f>
        <v>0</v>
      </c>
      <c r="P151" t="s">
        <v>6</v>
      </c>
    </row>
    <row r="152" spans="1:16" x14ac:dyDescent="0.2">
      <c r="A152" s="4" t="s">
        <v>5</v>
      </c>
      <c r="B152" s="28"/>
      <c r="E152" s="1" t="s">
        <v>209</v>
      </c>
    </row>
    <row r="153" spans="1:16" x14ac:dyDescent="0.2">
      <c r="A153" s="3" t="s">
        <v>3</v>
      </c>
      <c r="B153" s="28"/>
      <c r="E153" s="2" t="s">
        <v>208</v>
      </c>
    </row>
    <row r="154" spans="1:16" ht="127.5" x14ac:dyDescent="0.2">
      <c r="A154" t="s">
        <v>1</v>
      </c>
      <c r="B154" s="28"/>
      <c r="E154" s="1" t="s">
        <v>207</v>
      </c>
    </row>
    <row r="155" spans="1:16" x14ac:dyDescent="0.2">
      <c r="A155" s="9" t="s">
        <v>10</v>
      </c>
      <c r="B155" s="27">
        <v>37</v>
      </c>
      <c r="C155" s="10" t="s">
        <v>206</v>
      </c>
      <c r="D155" s="9" t="s">
        <v>8</v>
      </c>
      <c r="E155" s="8" t="s">
        <v>205</v>
      </c>
      <c r="F155" s="7" t="s">
        <v>45</v>
      </c>
      <c r="G155" s="6">
        <v>3.6749999999999998</v>
      </c>
      <c r="H155" s="5">
        <v>0</v>
      </c>
      <c r="I155" s="5">
        <f>ROUND(ROUND(H155,2)*ROUND(G155,3),2)</f>
        <v>0</v>
      </c>
      <c r="O155">
        <f>(I155*15)/100</f>
        <v>0</v>
      </c>
      <c r="P155" t="s">
        <v>6</v>
      </c>
    </row>
    <row r="156" spans="1:16" x14ac:dyDescent="0.2">
      <c r="A156" s="4" t="s">
        <v>5</v>
      </c>
      <c r="B156" s="28"/>
      <c r="E156" s="1" t="s">
        <v>205</v>
      </c>
    </row>
    <row r="157" spans="1:16" x14ac:dyDescent="0.2">
      <c r="A157" s="3" t="s">
        <v>3</v>
      </c>
      <c r="B157" s="28"/>
      <c r="E157" s="2" t="s">
        <v>204</v>
      </c>
    </row>
    <row r="158" spans="1:16" ht="38.25" x14ac:dyDescent="0.2">
      <c r="A158" t="s">
        <v>1</v>
      </c>
      <c r="B158" s="28"/>
      <c r="E158" s="1" t="s">
        <v>200</v>
      </c>
    </row>
    <row r="159" spans="1:16" x14ac:dyDescent="0.2">
      <c r="A159" s="9" t="s">
        <v>10</v>
      </c>
      <c r="B159" s="27">
        <v>38</v>
      </c>
      <c r="C159" s="10" t="s">
        <v>203</v>
      </c>
      <c r="D159" s="9" t="s">
        <v>8</v>
      </c>
      <c r="E159" s="8" t="s">
        <v>202</v>
      </c>
      <c r="F159" s="7" t="s">
        <v>45</v>
      </c>
      <c r="G159" s="6">
        <v>5.6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6</v>
      </c>
    </row>
    <row r="160" spans="1:16" x14ac:dyDescent="0.2">
      <c r="A160" s="4" t="s">
        <v>5</v>
      </c>
      <c r="B160" s="28"/>
      <c r="E160" s="1" t="s">
        <v>202</v>
      </c>
    </row>
    <row r="161" spans="1:18" ht="63.75" x14ac:dyDescent="0.2">
      <c r="A161" s="3" t="s">
        <v>3</v>
      </c>
      <c r="B161" s="28"/>
      <c r="E161" s="2" t="s">
        <v>201</v>
      </c>
    </row>
    <row r="162" spans="1:18" ht="38.25" x14ac:dyDescent="0.2">
      <c r="A162" t="s">
        <v>1</v>
      </c>
      <c r="B162" s="28"/>
      <c r="E162" s="1" t="s">
        <v>200</v>
      </c>
    </row>
    <row r="163" spans="1:18" ht="12.75" customHeight="1" x14ac:dyDescent="0.2">
      <c r="A163" s="12" t="s">
        <v>22</v>
      </c>
      <c r="B163" s="29"/>
      <c r="C163" s="14" t="s">
        <v>199</v>
      </c>
      <c r="D163" s="12"/>
      <c r="E163" s="13" t="s">
        <v>198</v>
      </c>
      <c r="F163" s="12"/>
      <c r="G163" s="12"/>
      <c r="H163" s="12"/>
      <c r="I163" s="11">
        <f>0+Q163</f>
        <v>0</v>
      </c>
      <c r="O163">
        <f>0+R163</f>
        <v>0</v>
      </c>
      <c r="Q163">
        <f>0+I164+I168+I172+I176+I180+I184+I188+I192+I196+I200+I204+I208+I212+I216+I220+I224</f>
        <v>0</v>
      </c>
      <c r="R163">
        <f>0+O164+O168+O172+O176+O180+O184+O188+O192+O196+O200+O204+O208+O212+O216+O220+O224</f>
        <v>0</v>
      </c>
    </row>
    <row r="164" spans="1:18" x14ac:dyDescent="0.2">
      <c r="A164" s="9" t="s">
        <v>10</v>
      </c>
      <c r="B164" s="27">
        <v>39</v>
      </c>
      <c r="C164" s="10" t="s">
        <v>197</v>
      </c>
      <c r="D164" s="9" t="s">
        <v>8</v>
      </c>
      <c r="E164" s="8" t="s">
        <v>196</v>
      </c>
      <c r="F164" s="7" t="s">
        <v>39</v>
      </c>
      <c r="G164" s="6">
        <v>73</v>
      </c>
      <c r="H164" s="5">
        <v>0</v>
      </c>
      <c r="I164" s="5">
        <f>ROUND(ROUND(H164,2)*ROUND(G164,3),2)</f>
        <v>0</v>
      </c>
      <c r="O164">
        <f>(I164*15)/100</f>
        <v>0</v>
      </c>
      <c r="P164" t="s">
        <v>6</v>
      </c>
    </row>
    <row r="165" spans="1:18" x14ac:dyDescent="0.2">
      <c r="A165" s="4" t="s">
        <v>5</v>
      </c>
      <c r="B165" s="28"/>
      <c r="E165" s="1" t="s">
        <v>196</v>
      </c>
    </row>
    <row r="166" spans="1:18" x14ac:dyDescent="0.2">
      <c r="A166" s="3" t="s">
        <v>3</v>
      </c>
      <c r="B166" s="28"/>
      <c r="E166" s="2" t="s">
        <v>195</v>
      </c>
    </row>
    <row r="167" spans="1:18" ht="38.25" x14ac:dyDescent="0.2">
      <c r="A167" t="s">
        <v>1</v>
      </c>
      <c r="B167" s="28"/>
      <c r="E167" s="1" t="s">
        <v>182</v>
      </c>
    </row>
    <row r="168" spans="1:18" x14ac:dyDescent="0.2">
      <c r="A168" s="9" t="s">
        <v>10</v>
      </c>
      <c r="B168" s="27">
        <v>40</v>
      </c>
      <c r="C168" s="10" t="s">
        <v>194</v>
      </c>
      <c r="D168" s="9" t="s">
        <v>8</v>
      </c>
      <c r="E168" s="8" t="s">
        <v>193</v>
      </c>
      <c r="F168" s="7" t="s">
        <v>39</v>
      </c>
      <c r="G168" s="6">
        <v>146</v>
      </c>
      <c r="H168" s="5">
        <v>0</v>
      </c>
      <c r="I168" s="5">
        <f>ROUND(ROUND(H168,2)*ROUND(G168,3),2)</f>
        <v>0</v>
      </c>
      <c r="O168">
        <f>(I168*15)/100</f>
        <v>0</v>
      </c>
      <c r="P168" t="s">
        <v>6</v>
      </c>
    </row>
    <row r="169" spans="1:18" x14ac:dyDescent="0.2">
      <c r="A169" s="4" t="s">
        <v>5</v>
      </c>
      <c r="B169" s="28"/>
      <c r="E169" s="1" t="s">
        <v>193</v>
      </c>
    </row>
    <row r="170" spans="1:18" ht="25.5" x14ac:dyDescent="0.2">
      <c r="A170" s="3" t="s">
        <v>3</v>
      </c>
      <c r="B170" s="28"/>
      <c r="E170" s="2" t="s">
        <v>192</v>
      </c>
    </row>
    <row r="171" spans="1:18" ht="38.25" x14ac:dyDescent="0.2">
      <c r="A171" t="s">
        <v>1</v>
      </c>
      <c r="B171" s="28"/>
      <c r="E171" s="1" t="s">
        <v>182</v>
      </c>
    </row>
    <row r="172" spans="1:18" x14ac:dyDescent="0.2">
      <c r="A172" s="9" t="s">
        <v>10</v>
      </c>
      <c r="B172" s="27">
        <v>41</v>
      </c>
      <c r="C172" s="10" t="s">
        <v>191</v>
      </c>
      <c r="D172" s="9" t="s">
        <v>8</v>
      </c>
      <c r="E172" s="8" t="s">
        <v>190</v>
      </c>
      <c r="F172" s="7" t="s">
        <v>45</v>
      </c>
      <c r="G172" s="6">
        <v>228.5</v>
      </c>
      <c r="H172" s="5">
        <v>0</v>
      </c>
      <c r="I172" s="5">
        <f>ROUND(ROUND(H172,2)*ROUND(G172,3),2)</f>
        <v>0</v>
      </c>
      <c r="O172">
        <f>(I172*15)/100</f>
        <v>0</v>
      </c>
      <c r="P172" t="s">
        <v>6</v>
      </c>
    </row>
    <row r="173" spans="1:18" x14ac:dyDescent="0.2">
      <c r="A173" s="4" t="s">
        <v>5</v>
      </c>
      <c r="B173" s="28"/>
      <c r="E173" s="1" t="s">
        <v>190</v>
      </c>
    </row>
    <row r="174" spans="1:18" ht="51" x14ac:dyDescent="0.2">
      <c r="A174" s="3" t="s">
        <v>3</v>
      </c>
      <c r="B174" s="28"/>
      <c r="E174" s="2" t="s">
        <v>189</v>
      </c>
    </row>
    <row r="175" spans="1:18" ht="38.25" x14ac:dyDescent="0.2">
      <c r="A175" t="s">
        <v>1</v>
      </c>
      <c r="B175" s="28"/>
      <c r="E175" s="1" t="s">
        <v>182</v>
      </c>
    </row>
    <row r="176" spans="1:18" x14ac:dyDescent="0.2">
      <c r="A176" s="9" t="s">
        <v>10</v>
      </c>
      <c r="B176" s="27">
        <v>42</v>
      </c>
      <c r="C176" s="10" t="s">
        <v>188</v>
      </c>
      <c r="D176" s="9" t="s">
        <v>8</v>
      </c>
      <c r="E176" s="8" t="s">
        <v>187</v>
      </c>
      <c r="F176" s="7" t="s">
        <v>39</v>
      </c>
      <c r="G176" s="6">
        <v>1208</v>
      </c>
      <c r="H176" s="5">
        <v>0</v>
      </c>
      <c r="I176" s="5">
        <f>ROUND(ROUND(H176,2)*ROUND(G176,3),2)</f>
        <v>0</v>
      </c>
      <c r="O176">
        <f>(I176*15)/100</f>
        <v>0</v>
      </c>
      <c r="P176" t="s">
        <v>6</v>
      </c>
    </row>
    <row r="177" spans="1:16" x14ac:dyDescent="0.2">
      <c r="A177" s="4" t="s">
        <v>5</v>
      </c>
      <c r="B177" s="28"/>
      <c r="E177" s="1" t="s">
        <v>187</v>
      </c>
    </row>
    <row r="178" spans="1:16" ht="51" x14ac:dyDescent="0.2">
      <c r="A178" s="3" t="s">
        <v>3</v>
      </c>
      <c r="B178" s="28"/>
      <c r="E178" s="2" t="s">
        <v>186</v>
      </c>
    </row>
    <row r="179" spans="1:16" ht="38.25" x14ac:dyDescent="0.2">
      <c r="A179" t="s">
        <v>1</v>
      </c>
      <c r="B179" s="28"/>
      <c r="E179" s="1" t="s">
        <v>182</v>
      </c>
    </row>
    <row r="180" spans="1:16" x14ac:dyDescent="0.2">
      <c r="A180" s="9" t="s">
        <v>10</v>
      </c>
      <c r="B180" s="27">
        <v>43</v>
      </c>
      <c r="C180" s="10" t="s">
        <v>185</v>
      </c>
      <c r="D180" s="9" t="s">
        <v>8</v>
      </c>
      <c r="E180" s="8" t="s">
        <v>184</v>
      </c>
      <c r="F180" s="7" t="s">
        <v>39</v>
      </c>
      <c r="G180" s="6">
        <v>4.5</v>
      </c>
      <c r="H180" s="5">
        <v>0</v>
      </c>
      <c r="I180" s="5">
        <f>ROUND(ROUND(H180,2)*ROUND(G180,3),2)</f>
        <v>0</v>
      </c>
      <c r="O180">
        <f>(I180*15)/100</f>
        <v>0</v>
      </c>
      <c r="P180" t="s">
        <v>6</v>
      </c>
    </row>
    <row r="181" spans="1:16" x14ac:dyDescent="0.2">
      <c r="A181" s="4" t="s">
        <v>5</v>
      </c>
      <c r="B181" s="28"/>
      <c r="E181" s="1" t="s">
        <v>184</v>
      </c>
    </row>
    <row r="182" spans="1:16" x14ac:dyDescent="0.2">
      <c r="A182" s="3" t="s">
        <v>3</v>
      </c>
      <c r="B182" s="28"/>
      <c r="E182" s="2" t="s">
        <v>183</v>
      </c>
    </row>
    <row r="183" spans="1:16" ht="38.25" x14ac:dyDescent="0.2">
      <c r="A183" t="s">
        <v>1</v>
      </c>
      <c r="B183" s="28"/>
      <c r="E183" s="1" t="s">
        <v>182</v>
      </c>
    </row>
    <row r="184" spans="1:16" x14ac:dyDescent="0.2">
      <c r="A184" s="9" t="s">
        <v>10</v>
      </c>
      <c r="B184" s="27">
        <v>44</v>
      </c>
      <c r="C184" s="10" t="s">
        <v>181</v>
      </c>
      <c r="D184" s="9" t="s">
        <v>8</v>
      </c>
      <c r="E184" s="8" t="s">
        <v>180</v>
      </c>
      <c r="F184" s="7" t="s">
        <v>39</v>
      </c>
      <c r="G184" s="6">
        <v>505</v>
      </c>
      <c r="H184" s="5">
        <v>0</v>
      </c>
      <c r="I184" s="5">
        <f>ROUND(ROUND(H184,2)*ROUND(G184,3),2)</f>
        <v>0</v>
      </c>
      <c r="O184">
        <f>(I184*15)/100</f>
        <v>0</v>
      </c>
      <c r="P184" t="s">
        <v>6</v>
      </c>
    </row>
    <row r="185" spans="1:16" x14ac:dyDescent="0.2">
      <c r="A185" s="4" t="s">
        <v>5</v>
      </c>
      <c r="B185" s="28"/>
      <c r="E185" s="1" t="s">
        <v>180</v>
      </c>
    </row>
    <row r="186" spans="1:16" x14ac:dyDescent="0.2">
      <c r="A186" s="3" t="s">
        <v>3</v>
      </c>
      <c r="B186" s="28"/>
      <c r="E186" s="2" t="s">
        <v>179</v>
      </c>
    </row>
    <row r="187" spans="1:16" ht="38.25" x14ac:dyDescent="0.2">
      <c r="A187" t="s">
        <v>1</v>
      </c>
      <c r="B187" s="28"/>
      <c r="E187" s="1" t="s">
        <v>175</v>
      </c>
    </row>
    <row r="188" spans="1:16" x14ac:dyDescent="0.2">
      <c r="A188" s="9" t="s">
        <v>10</v>
      </c>
      <c r="B188" s="27">
        <v>45</v>
      </c>
      <c r="C188" s="10" t="s">
        <v>178</v>
      </c>
      <c r="D188" s="9" t="s">
        <v>8</v>
      </c>
      <c r="E188" s="8" t="s">
        <v>177</v>
      </c>
      <c r="F188" s="7" t="s">
        <v>39</v>
      </c>
      <c r="G188" s="6">
        <v>940</v>
      </c>
      <c r="H188" s="5">
        <v>0</v>
      </c>
      <c r="I188" s="5">
        <f>ROUND(ROUND(H188,2)*ROUND(G188,3),2)</f>
        <v>0</v>
      </c>
      <c r="O188">
        <f>(I188*15)/100</f>
        <v>0</v>
      </c>
      <c r="P188" t="s">
        <v>6</v>
      </c>
    </row>
    <row r="189" spans="1:16" x14ac:dyDescent="0.2">
      <c r="A189" s="4" t="s">
        <v>5</v>
      </c>
      <c r="B189" s="28"/>
      <c r="E189" s="1" t="s">
        <v>177</v>
      </c>
    </row>
    <row r="190" spans="1:16" x14ac:dyDescent="0.2">
      <c r="A190" s="3" t="s">
        <v>3</v>
      </c>
      <c r="B190" s="28"/>
      <c r="E190" s="2" t="s">
        <v>176</v>
      </c>
    </row>
    <row r="191" spans="1:16" ht="38.25" x14ac:dyDescent="0.2">
      <c r="A191" t="s">
        <v>1</v>
      </c>
      <c r="B191" s="28"/>
      <c r="E191" s="1" t="s">
        <v>175</v>
      </c>
    </row>
    <row r="192" spans="1:16" x14ac:dyDescent="0.2">
      <c r="A192" s="9" t="s">
        <v>10</v>
      </c>
      <c r="B192" s="27">
        <v>46</v>
      </c>
      <c r="C192" s="10" t="s">
        <v>174</v>
      </c>
      <c r="D192" s="9" t="s">
        <v>8</v>
      </c>
      <c r="E192" s="8" t="s">
        <v>173</v>
      </c>
      <c r="F192" s="7" t="s">
        <v>39</v>
      </c>
      <c r="G192" s="6">
        <v>470</v>
      </c>
      <c r="H192" s="5">
        <v>0</v>
      </c>
      <c r="I192" s="5">
        <f>ROUND(ROUND(H192,2)*ROUND(G192,3),2)</f>
        <v>0</v>
      </c>
      <c r="O192">
        <f>(I192*15)/100</f>
        <v>0</v>
      </c>
      <c r="P192" t="s">
        <v>6</v>
      </c>
    </row>
    <row r="193" spans="1:16" x14ac:dyDescent="0.2">
      <c r="A193" s="4" t="s">
        <v>5</v>
      </c>
      <c r="B193" s="28"/>
      <c r="E193" s="1" t="s">
        <v>173</v>
      </c>
    </row>
    <row r="194" spans="1:16" x14ac:dyDescent="0.2">
      <c r="A194" s="3" t="s">
        <v>3</v>
      </c>
      <c r="B194" s="28"/>
      <c r="E194" s="2" t="s">
        <v>172</v>
      </c>
    </row>
    <row r="195" spans="1:16" ht="89.25" x14ac:dyDescent="0.2">
      <c r="A195" t="s">
        <v>1</v>
      </c>
      <c r="B195" s="28"/>
      <c r="E195" s="1" t="s">
        <v>165</v>
      </c>
    </row>
    <row r="196" spans="1:16" x14ac:dyDescent="0.2">
      <c r="A196" s="9" t="s">
        <v>10</v>
      </c>
      <c r="B196" s="27">
        <v>47</v>
      </c>
      <c r="C196" s="10" t="s">
        <v>171</v>
      </c>
      <c r="D196" s="9" t="s">
        <v>8</v>
      </c>
      <c r="E196" s="8" t="s">
        <v>170</v>
      </c>
      <c r="F196" s="7" t="s">
        <v>39</v>
      </c>
      <c r="G196" s="6">
        <v>470</v>
      </c>
      <c r="H196" s="5">
        <v>0</v>
      </c>
      <c r="I196" s="5">
        <f>ROUND(ROUND(H196,2)*ROUND(G196,3),2)</f>
        <v>0</v>
      </c>
      <c r="O196">
        <f>(I196*15)/100</f>
        <v>0</v>
      </c>
      <c r="P196" t="s">
        <v>6</v>
      </c>
    </row>
    <row r="197" spans="1:16" x14ac:dyDescent="0.2">
      <c r="A197" s="4" t="s">
        <v>5</v>
      </c>
      <c r="B197" s="28"/>
      <c r="E197" s="1" t="s">
        <v>170</v>
      </c>
    </row>
    <row r="198" spans="1:16" x14ac:dyDescent="0.2">
      <c r="A198" s="3" t="s">
        <v>3</v>
      </c>
      <c r="B198" s="28"/>
      <c r="E198" s="2" t="s">
        <v>169</v>
      </c>
    </row>
    <row r="199" spans="1:16" ht="89.25" x14ac:dyDescent="0.2">
      <c r="A199" t="s">
        <v>1</v>
      </c>
      <c r="B199" s="28"/>
      <c r="E199" s="1" t="s">
        <v>165</v>
      </c>
    </row>
    <row r="200" spans="1:16" x14ac:dyDescent="0.2">
      <c r="A200" s="9" t="s">
        <v>10</v>
      </c>
      <c r="B200" s="27">
        <v>48</v>
      </c>
      <c r="C200" s="10" t="s">
        <v>168</v>
      </c>
      <c r="D200" s="9" t="s">
        <v>8</v>
      </c>
      <c r="E200" s="8" t="s">
        <v>167</v>
      </c>
      <c r="F200" s="7" t="s">
        <v>39</v>
      </c>
      <c r="G200" s="6">
        <v>505</v>
      </c>
      <c r="H200" s="5">
        <v>0</v>
      </c>
      <c r="I200" s="5">
        <f>ROUND(ROUND(H200,2)*ROUND(G200,3),2)</f>
        <v>0</v>
      </c>
      <c r="O200">
        <f>(I200*15)/100</f>
        <v>0</v>
      </c>
      <c r="P200" t="s">
        <v>6</v>
      </c>
    </row>
    <row r="201" spans="1:16" x14ac:dyDescent="0.2">
      <c r="A201" s="4" t="s">
        <v>5</v>
      </c>
      <c r="B201" s="28"/>
      <c r="E201" s="1" t="s">
        <v>167</v>
      </c>
    </row>
    <row r="202" spans="1:16" x14ac:dyDescent="0.2">
      <c r="A202" s="3" t="s">
        <v>3</v>
      </c>
      <c r="B202" s="28"/>
      <c r="E202" s="2" t="s">
        <v>166</v>
      </c>
    </row>
    <row r="203" spans="1:16" ht="89.25" x14ac:dyDescent="0.2">
      <c r="A203" t="s">
        <v>1</v>
      </c>
      <c r="B203" s="28"/>
      <c r="E203" s="1" t="s">
        <v>165</v>
      </c>
    </row>
    <row r="204" spans="1:16" x14ac:dyDescent="0.2">
      <c r="A204" s="9" t="s">
        <v>10</v>
      </c>
      <c r="B204" s="27">
        <v>49</v>
      </c>
      <c r="C204" s="10" t="s">
        <v>164</v>
      </c>
      <c r="D204" s="9" t="s">
        <v>8</v>
      </c>
      <c r="E204" s="8" t="s">
        <v>163</v>
      </c>
      <c r="F204" s="7" t="s">
        <v>39</v>
      </c>
      <c r="G204" s="6">
        <v>4.4000000000000004</v>
      </c>
      <c r="H204" s="5">
        <v>0</v>
      </c>
      <c r="I204" s="5">
        <f>ROUND(ROUND(H204,2)*ROUND(G204,3),2)</f>
        <v>0</v>
      </c>
      <c r="O204">
        <f>(I204*15)/100</f>
        <v>0</v>
      </c>
      <c r="P204" t="s">
        <v>6</v>
      </c>
    </row>
    <row r="205" spans="1:16" x14ac:dyDescent="0.2">
      <c r="A205" s="4" t="s">
        <v>5</v>
      </c>
      <c r="B205" s="28"/>
      <c r="E205" s="1" t="s">
        <v>163</v>
      </c>
    </row>
    <row r="206" spans="1:16" ht="25.5" x14ac:dyDescent="0.2">
      <c r="A206" s="3" t="s">
        <v>3</v>
      </c>
      <c r="B206" s="28"/>
      <c r="E206" s="2" t="s">
        <v>162</v>
      </c>
    </row>
    <row r="207" spans="1:16" ht="102" x14ac:dyDescent="0.2">
      <c r="A207" t="s">
        <v>1</v>
      </c>
      <c r="B207" s="28"/>
      <c r="E207" s="1" t="s">
        <v>161</v>
      </c>
    </row>
    <row r="208" spans="1:16" x14ac:dyDescent="0.2">
      <c r="A208" s="9" t="s">
        <v>10</v>
      </c>
      <c r="B208" s="27">
        <v>50</v>
      </c>
      <c r="C208" s="10" t="s">
        <v>160</v>
      </c>
      <c r="D208" s="9" t="s">
        <v>8</v>
      </c>
      <c r="E208" s="8" t="s">
        <v>159</v>
      </c>
      <c r="F208" s="7" t="s">
        <v>39</v>
      </c>
      <c r="G208" s="6">
        <v>5.5</v>
      </c>
      <c r="H208" s="5">
        <v>0</v>
      </c>
      <c r="I208" s="5">
        <f>ROUND(ROUND(H208,2)*ROUND(G208,3),2)</f>
        <v>0</v>
      </c>
      <c r="O208">
        <f>(I208*15)/100</f>
        <v>0</v>
      </c>
      <c r="P208" t="s">
        <v>6</v>
      </c>
    </row>
    <row r="209" spans="1:16" x14ac:dyDescent="0.2">
      <c r="A209" s="4" t="s">
        <v>5</v>
      </c>
      <c r="B209" s="28"/>
      <c r="E209" s="1" t="s">
        <v>159</v>
      </c>
    </row>
    <row r="210" spans="1:16" x14ac:dyDescent="0.2">
      <c r="A210" s="3" t="s">
        <v>3</v>
      </c>
      <c r="B210" s="28"/>
      <c r="E210" s="2" t="s">
        <v>158</v>
      </c>
    </row>
    <row r="211" spans="1:16" ht="114.75" x14ac:dyDescent="0.2">
      <c r="A211" t="s">
        <v>1</v>
      </c>
      <c r="B211" s="28"/>
      <c r="E211" s="1" t="s">
        <v>145</v>
      </c>
    </row>
    <row r="212" spans="1:16" x14ac:dyDescent="0.2">
      <c r="A212" s="9" t="s">
        <v>10</v>
      </c>
      <c r="B212" s="27">
        <v>51</v>
      </c>
      <c r="C212" s="10" t="s">
        <v>157</v>
      </c>
      <c r="D212" s="9" t="s">
        <v>8</v>
      </c>
      <c r="E212" s="8" t="s">
        <v>156</v>
      </c>
      <c r="F212" s="7" t="s">
        <v>39</v>
      </c>
      <c r="G212" s="6">
        <v>300</v>
      </c>
      <c r="H212" s="5">
        <v>0</v>
      </c>
      <c r="I212" s="5">
        <f>ROUND(ROUND(H212,2)*ROUND(G212,3),2)</f>
        <v>0</v>
      </c>
      <c r="O212">
        <f>(I212*15)/100</f>
        <v>0</v>
      </c>
      <c r="P212" t="s">
        <v>6</v>
      </c>
    </row>
    <row r="213" spans="1:16" x14ac:dyDescent="0.2">
      <c r="A213" s="4" t="s">
        <v>5</v>
      </c>
      <c r="B213" s="28"/>
      <c r="E213" s="1" t="s">
        <v>156</v>
      </c>
    </row>
    <row r="214" spans="1:16" x14ac:dyDescent="0.2">
      <c r="A214" s="3" t="s">
        <v>3</v>
      </c>
      <c r="B214" s="28"/>
      <c r="E214" s="2" t="s">
        <v>155</v>
      </c>
    </row>
    <row r="215" spans="1:16" ht="114.75" x14ac:dyDescent="0.2">
      <c r="A215" t="s">
        <v>1</v>
      </c>
      <c r="B215" s="28"/>
      <c r="E215" s="1" t="s">
        <v>145</v>
      </c>
    </row>
    <row r="216" spans="1:16" x14ac:dyDescent="0.2">
      <c r="A216" s="9" t="s">
        <v>10</v>
      </c>
      <c r="B216" s="27">
        <v>52</v>
      </c>
      <c r="C216" s="10" t="s">
        <v>154</v>
      </c>
      <c r="D216" s="9" t="s">
        <v>8</v>
      </c>
      <c r="E216" s="8" t="s">
        <v>153</v>
      </c>
      <c r="F216" s="7" t="s">
        <v>39</v>
      </c>
      <c r="G216" s="6">
        <v>112</v>
      </c>
      <c r="H216" s="5">
        <v>0</v>
      </c>
      <c r="I216" s="5">
        <f>ROUND(ROUND(H216,2)*ROUND(G216,3),2)</f>
        <v>0</v>
      </c>
      <c r="O216">
        <f>(I216*15)/100</f>
        <v>0</v>
      </c>
      <c r="P216" t="s">
        <v>6</v>
      </c>
    </row>
    <row r="217" spans="1:16" x14ac:dyDescent="0.2">
      <c r="A217" s="4" t="s">
        <v>5</v>
      </c>
      <c r="B217" s="28"/>
      <c r="E217" s="1" t="s">
        <v>153</v>
      </c>
    </row>
    <row r="218" spans="1:16" x14ac:dyDescent="0.2">
      <c r="A218" s="3" t="s">
        <v>3</v>
      </c>
      <c r="B218" s="28"/>
      <c r="E218" s="2" t="s">
        <v>152</v>
      </c>
    </row>
    <row r="219" spans="1:16" ht="114.75" x14ac:dyDescent="0.2">
      <c r="A219" t="s">
        <v>1</v>
      </c>
      <c r="B219" s="28"/>
      <c r="E219" s="1" t="s">
        <v>145</v>
      </c>
    </row>
    <row r="220" spans="1:16" x14ac:dyDescent="0.2">
      <c r="A220" s="9" t="s">
        <v>10</v>
      </c>
      <c r="B220" s="27">
        <v>53</v>
      </c>
      <c r="C220" s="10" t="s">
        <v>151</v>
      </c>
      <c r="D220" s="9" t="s">
        <v>8</v>
      </c>
      <c r="E220" s="8" t="s">
        <v>150</v>
      </c>
      <c r="F220" s="7" t="s">
        <v>39</v>
      </c>
      <c r="G220" s="6">
        <v>3.5</v>
      </c>
      <c r="H220" s="5">
        <v>0</v>
      </c>
      <c r="I220" s="5">
        <f>ROUND(ROUND(H220,2)*ROUND(G220,3),2)</f>
        <v>0</v>
      </c>
      <c r="O220">
        <f>(I220*15)/100</f>
        <v>0</v>
      </c>
      <c r="P220" t="s">
        <v>6</v>
      </c>
    </row>
    <row r="221" spans="1:16" x14ac:dyDescent="0.2">
      <c r="A221" s="4" t="s">
        <v>5</v>
      </c>
      <c r="B221" s="28"/>
      <c r="E221" s="1" t="s">
        <v>150</v>
      </c>
    </row>
    <row r="222" spans="1:16" x14ac:dyDescent="0.2">
      <c r="A222" s="3" t="s">
        <v>3</v>
      </c>
      <c r="B222" s="28"/>
      <c r="E222" s="2" t="s">
        <v>149</v>
      </c>
    </row>
    <row r="223" spans="1:16" ht="114.75" x14ac:dyDescent="0.2">
      <c r="A223" t="s">
        <v>1</v>
      </c>
      <c r="B223" s="28"/>
      <c r="E223" s="1" t="s">
        <v>145</v>
      </c>
    </row>
    <row r="224" spans="1:16" x14ac:dyDescent="0.2">
      <c r="A224" s="9" t="s">
        <v>10</v>
      </c>
      <c r="B224" s="27">
        <v>54</v>
      </c>
      <c r="C224" s="10" t="s">
        <v>148</v>
      </c>
      <c r="D224" s="9" t="s">
        <v>8</v>
      </c>
      <c r="E224" s="8" t="s">
        <v>147</v>
      </c>
      <c r="F224" s="7" t="s">
        <v>39</v>
      </c>
      <c r="G224" s="6">
        <v>6.5</v>
      </c>
      <c r="H224" s="5">
        <v>0</v>
      </c>
      <c r="I224" s="5">
        <f>ROUND(ROUND(H224,2)*ROUND(G224,3),2)</f>
        <v>0</v>
      </c>
      <c r="O224">
        <f>(I224*15)/100</f>
        <v>0</v>
      </c>
      <c r="P224" t="s">
        <v>6</v>
      </c>
    </row>
    <row r="225" spans="1:18" x14ac:dyDescent="0.2">
      <c r="A225" s="4" t="s">
        <v>5</v>
      </c>
      <c r="B225" s="28"/>
      <c r="E225" s="1" t="s">
        <v>147</v>
      </c>
    </row>
    <row r="226" spans="1:18" ht="25.5" x14ac:dyDescent="0.2">
      <c r="A226" s="3" t="s">
        <v>3</v>
      </c>
      <c r="B226" s="28"/>
      <c r="E226" s="2" t="s">
        <v>146</v>
      </c>
    </row>
    <row r="227" spans="1:18" ht="114.75" x14ac:dyDescent="0.2">
      <c r="A227" t="s">
        <v>1</v>
      </c>
      <c r="B227" s="28"/>
      <c r="E227" s="1" t="s">
        <v>145</v>
      </c>
    </row>
    <row r="228" spans="1:18" ht="12.75" customHeight="1" x14ac:dyDescent="0.2">
      <c r="A228" s="12" t="s">
        <v>22</v>
      </c>
      <c r="B228" s="29"/>
      <c r="C228" s="14" t="s">
        <v>144</v>
      </c>
      <c r="D228" s="12"/>
      <c r="E228" s="13" t="s">
        <v>143</v>
      </c>
      <c r="F228" s="12"/>
      <c r="G228" s="12"/>
      <c r="H228" s="12"/>
      <c r="I228" s="11">
        <f>0+Q228</f>
        <v>0</v>
      </c>
      <c r="O228">
        <f>0+R228</f>
        <v>0</v>
      </c>
      <c r="Q228">
        <f>0+I229+I233+I237+I241+I245+I249+I253</f>
        <v>0</v>
      </c>
      <c r="R228">
        <f>0+O229+O233+O237+O241+O245+O249+O253</f>
        <v>0</v>
      </c>
    </row>
    <row r="229" spans="1:18" x14ac:dyDescent="0.2">
      <c r="A229" s="9" t="s">
        <v>10</v>
      </c>
      <c r="B229" s="27">
        <v>55</v>
      </c>
      <c r="C229" s="10" t="s">
        <v>142</v>
      </c>
      <c r="D229" s="9" t="s">
        <v>8</v>
      </c>
      <c r="E229" s="8" t="s">
        <v>141</v>
      </c>
      <c r="F229" s="7" t="s">
        <v>33</v>
      </c>
      <c r="G229" s="6">
        <v>49</v>
      </c>
      <c r="H229" s="5">
        <v>0</v>
      </c>
      <c r="I229" s="5">
        <f>ROUND(ROUND(H229,2)*ROUND(G229,3),2)</f>
        <v>0</v>
      </c>
      <c r="O229">
        <f>(I229*15)/100</f>
        <v>0</v>
      </c>
      <c r="P229" t="s">
        <v>6</v>
      </c>
    </row>
    <row r="230" spans="1:18" x14ac:dyDescent="0.2">
      <c r="A230" s="4" t="s">
        <v>5</v>
      </c>
      <c r="B230" s="28"/>
      <c r="E230" s="1" t="s">
        <v>141</v>
      </c>
    </row>
    <row r="231" spans="1:18" x14ac:dyDescent="0.2">
      <c r="A231" s="3" t="s">
        <v>3</v>
      </c>
      <c r="B231" s="28"/>
      <c r="E231" s="2" t="s">
        <v>140</v>
      </c>
    </row>
    <row r="232" spans="1:18" ht="191.25" x14ac:dyDescent="0.2">
      <c r="A232" t="s">
        <v>1</v>
      </c>
      <c r="B232" s="28"/>
      <c r="E232" s="1" t="s">
        <v>136</v>
      </c>
    </row>
    <row r="233" spans="1:18" x14ac:dyDescent="0.2">
      <c r="A233" s="9" t="s">
        <v>10</v>
      </c>
      <c r="B233" s="27">
        <v>56</v>
      </c>
      <c r="C233" s="10" t="s">
        <v>139</v>
      </c>
      <c r="D233" s="9" t="s">
        <v>8</v>
      </c>
      <c r="E233" s="8" t="s">
        <v>138</v>
      </c>
      <c r="F233" s="7" t="s">
        <v>33</v>
      </c>
      <c r="G233" s="6">
        <v>10</v>
      </c>
      <c r="H233" s="5">
        <v>0</v>
      </c>
      <c r="I233" s="5">
        <f>ROUND(ROUND(H233,2)*ROUND(G233,3),2)</f>
        <v>0</v>
      </c>
      <c r="O233">
        <f>(I233*15)/100</f>
        <v>0</v>
      </c>
      <c r="P233" t="s">
        <v>6</v>
      </c>
    </row>
    <row r="234" spans="1:18" x14ac:dyDescent="0.2">
      <c r="A234" s="4" t="s">
        <v>5</v>
      </c>
      <c r="B234" s="28"/>
      <c r="E234" s="1" t="s">
        <v>138</v>
      </c>
    </row>
    <row r="235" spans="1:18" x14ac:dyDescent="0.2">
      <c r="A235" s="3" t="s">
        <v>3</v>
      </c>
      <c r="B235" s="28"/>
      <c r="E235" s="2" t="s">
        <v>137</v>
      </c>
    </row>
    <row r="236" spans="1:18" ht="191.25" x14ac:dyDescent="0.2">
      <c r="A236" t="s">
        <v>1</v>
      </c>
      <c r="B236" s="28"/>
      <c r="E236" s="1" t="s">
        <v>136</v>
      </c>
    </row>
    <row r="237" spans="1:18" x14ac:dyDescent="0.2">
      <c r="A237" s="9" t="s">
        <v>10</v>
      </c>
      <c r="B237" s="27">
        <v>57</v>
      </c>
      <c r="C237" s="10" t="s">
        <v>135</v>
      </c>
      <c r="D237" s="9" t="s">
        <v>8</v>
      </c>
      <c r="E237" s="8" t="s">
        <v>134</v>
      </c>
      <c r="F237" s="7" t="s">
        <v>33</v>
      </c>
      <c r="G237" s="6">
        <v>100</v>
      </c>
      <c r="H237" s="5">
        <v>0</v>
      </c>
      <c r="I237" s="5">
        <f>ROUND(ROUND(H237,2)*ROUND(G237,3),2)</f>
        <v>0</v>
      </c>
      <c r="O237">
        <f>(I237*15)/100</f>
        <v>0</v>
      </c>
      <c r="P237" t="s">
        <v>6</v>
      </c>
    </row>
    <row r="238" spans="1:18" x14ac:dyDescent="0.2">
      <c r="A238" s="4" t="s">
        <v>5</v>
      </c>
      <c r="B238" s="28"/>
      <c r="E238" s="1" t="s">
        <v>134</v>
      </c>
    </row>
    <row r="239" spans="1:18" x14ac:dyDescent="0.2">
      <c r="A239" s="3" t="s">
        <v>3</v>
      </c>
      <c r="B239" s="28"/>
      <c r="E239" s="2" t="s">
        <v>133</v>
      </c>
    </row>
    <row r="240" spans="1:18" ht="178.5" x14ac:dyDescent="0.2">
      <c r="A240" t="s">
        <v>1</v>
      </c>
      <c r="B240" s="28"/>
      <c r="E240" s="1" t="s">
        <v>132</v>
      </c>
    </row>
    <row r="241" spans="1:16" x14ac:dyDescent="0.2">
      <c r="A241" s="9" t="s">
        <v>10</v>
      </c>
      <c r="B241" s="27">
        <v>58</v>
      </c>
      <c r="C241" s="10" t="s">
        <v>131</v>
      </c>
      <c r="D241" s="9" t="s">
        <v>8</v>
      </c>
      <c r="E241" s="8" t="s">
        <v>130</v>
      </c>
      <c r="F241" s="7" t="s">
        <v>109</v>
      </c>
      <c r="G241" s="6">
        <v>4</v>
      </c>
      <c r="H241" s="5">
        <v>0</v>
      </c>
      <c r="I241" s="5">
        <f>ROUND(ROUND(H241,2)*ROUND(G241,3),2)</f>
        <v>0</v>
      </c>
      <c r="O241">
        <f>(I241*15)/100</f>
        <v>0</v>
      </c>
      <c r="P241" t="s">
        <v>6</v>
      </c>
    </row>
    <row r="242" spans="1:16" x14ac:dyDescent="0.2">
      <c r="A242" s="4" t="s">
        <v>5</v>
      </c>
      <c r="B242" s="28"/>
      <c r="E242" s="1" t="s">
        <v>130</v>
      </c>
    </row>
    <row r="243" spans="1:16" ht="25.5" x14ac:dyDescent="0.2">
      <c r="A243" s="3" t="s">
        <v>3</v>
      </c>
      <c r="B243" s="28"/>
      <c r="E243" s="2" t="s">
        <v>129</v>
      </c>
    </row>
    <row r="244" spans="1:16" ht="51" x14ac:dyDescent="0.2">
      <c r="A244" t="s">
        <v>1</v>
      </c>
      <c r="B244" s="28"/>
      <c r="E244" s="1" t="s">
        <v>128</v>
      </c>
    </row>
    <row r="245" spans="1:16" x14ac:dyDescent="0.2">
      <c r="A245" s="9" t="s">
        <v>10</v>
      </c>
      <c r="B245" s="27">
        <v>59</v>
      </c>
      <c r="C245" s="10" t="s">
        <v>127</v>
      </c>
      <c r="D245" s="9" t="s">
        <v>8</v>
      </c>
      <c r="E245" s="8" t="s">
        <v>126</v>
      </c>
      <c r="F245" s="7" t="s">
        <v>109</v>
      </c>
      <c r="G245" s="6">
        <v>2</v>
      </c>
      <c r="H245" s="5">
        <v>0</v>
      </c>
      <c r="I245" s="5">
        <f>ROUND(ROUND(H245,2)*ROUND(G245,3),2)</f>
        <v>0</v>
      </c>
      <c r="O245">
        <f>(I245*15)/100</f>
        <v>0</v>
      </c>
      <c r="P245" t="s">
        <v>6</v>
      </c>
    </row>
    <row r="246" spans="1:16" x14ac:dyDescent="0.2">
      <c r="A246" s="4" t="s">
        <v>5</v>
      </c>
      <c r="B246" s="28"/>
      <c r="E246" s="1" t="s">
        <v>126</v>
      </c>
    </row>
    <row r="247" spans="1:16" x14ac:dyDescent="0.2">
      <c r="A247" s="3" t="s">
        <v>3</v>
      </c>
      <c r="B247" s="28"/>
      <c r="E247" s="2" t="s">
        <v>125</v>
      </c>
    </row>
    <row r="248" spans="1:16" ht="25.5" x14ac:dyDescent="0.2">
      <c r="A248" t="s">
        <v>1</v>
      </c>
      <c r="B248" s="28"/>
      <c r="E248" s="1" t="s">
        <v>124</v>
      </c>
    </row>
    <row r="249" spans="1:16" x14ac:dyDescent="0.2">
      <c r="A249" s="9" t="s">
        <v>10</v>
      </c>
      <c r="B249" s="27">
        <v>60</v>
      </c>
      <c r="C249" s="10" t="s">
        <v>123</v>
      </c>
      <c r="D249" s="9" t="s">
        <v>8</v>
      </c>
      <c r="E249" s="8" t="s">
        <v>122</v>
      </c>
      <c r="F249" s="7" t="s">
        <v>45</v>
      </c>
      <c r="G249" s="6">
        <v>0.1</v>
      </c>
      <c r="H249" s="5">
        <v>0</v>
      </c>
      <c r="I249" s="5">
        <f>ROUND(ROUND(H249,2)*ROUND(G249,3),2)</f>
        <v>0</v>
      </c>
      <c r="O249">
        <f>(I249*15)/100</f>
        <v>0</v>
      </c>
      <c r="P249" t="s">
        <v>6</v>
      </c>
    </row>
    <row r="250" spans="1:16" x14ac:dyDescent="0.2">
      <c r="A250" s="4" t="s">
        <v>5</v>
      </c>
      <c r="B250" s="28"/>
      <c r="E250" s="1" t="s">
        <v>122</v>
      </c>
    </row>
    <row r="251" spans="1:16" ht="25.5" x14ac:dyDescent="0.2">
      <c r="A251" s="3" t="s">
        <v>3</v>
      </c>
      <c r="B251" s="28"/>
      <c r="E251" s="2" t="s">
        <v>121</v>
      </c>
    </row>
    <row r="252" spans="1:16" ht="280.5" x14ac:dyDescent="0.2">
      <c r="A252" t="s">
        <v>1</v>
      </c>
      <c r="B252" s="28"/>
      <c r="E252" s="1" t="s">
        <v>117</v>
      </c>
    </row>
    <row r="253" spans="1:16" x14ac:dyDescent="0.2">
      <c r="A253" s="9" t="s">
        <v>10</v>
      </c>
      <c r="B253" s="27">
        <v>61</v>
      </c>
      <c r="C253" s="10" t="s">
        <v>120</v>
      </c>
      <c r="D253" s="9" t="s">
        <v>8</v>
      </c>
      <c r="E253" s="8" t="s">
        <v>119</v>
      </c>
      <c r="F253" s="7" t="s">
        <v>45</v>
      </c>
      <c r="G253" s="6">
        <v>11.3</v>
      </c>
      <c r="H253" s="5">
        <v>0</v>
      </c>
      <c r="I253" s="5">
        <f>ROUND(ROUND(H253,2)*ROUND(G253,3),2)</f>
        <v>0</v>
      </c>
      <c r="O253">
        <f>(I253*15)/100</f>
        <v>0</v>
      </c>
      <c r="P253" t="s">
        <v>6</v>
      </c>
    </row>
    <row r="254" spans="1:16" x14ac:dyDescent="0.2">
      <c r="A254" s="4" t="s">
        <v>5</v>
      </c>
      <c r="B254" s="28"/>
      <c r="E254" s="1" t="s">
        <v>119</v>
      </c>
    </row>
    <row r="255" spans="1:16" x14ac:dyDescent="0.2">
      <c r="A255" s="3" t="s">
        <v>3</v>
      </c>
      <c r="B255" s="28"/>
      <c r="E255" s="2" t="s">
        <v>118</v>
      </c>
    </row>
    <row r="256" spans="1:16" ht="280.5" x14ac:dyDescent="0.2">
      <c r="A256" t="s">
        <v>1</v>
      </c>
      <c r="B256" s="28"/>
      <c r="E256" s="1" t="s">
        <v>117</v>
      </c>
    </row>
    <row r="257" spans="1:18" ht="12.75" customHeight="1" x14ac:dyDescent="0.2">
      <c r="A257" s="12" t="s">
        <v>22</v>
      </c>
      <c r="B257" s="29"/>
      <c r="C257" s="14" t="s">
        <v>116</v>
      </c>
      <c r="D257" s="12"/>
      <c r="E257" s="13" t="s">
        <v>115</v>
      </c>
      <c r="F257" s="12"/>
      <c r="G257" s="12"/>
      <c r="H257" s="12"/>
      <c r="I257" s="11">
        <f>0+Q257</f>
        <v>0</v>
      </c>
      <c r="O257">
        <f>0+R257</f>
        <v>0</v>
      </c>
      <c r="Q257">
        <f>0+I258+I262+I266+I270+I274+I278+I282+I286+I290+I294+I298+I302+I306+I310+I314+I318+I322+I326+I330+I334</f>
        <v>0</v>
      </c>
      <c r="R257">
        <f>0+O258+O262+O266+O270+O274+O278+O282+O286+O290+O294+O298+O302+O306+O310+O314+O318+O322+O326+O330+O334</f>
        <v>0</v>
      </c>
    </row>
    <row r="258" spans="1:18" ht="25.5" x14ac:dyDescent="0.2">
      <c r="A258" s="9" t="s">
        <v>10</v>
      </c>
      <c r="B258" s="27">
        <v>62</v>
      </c>
      <c r="C258" s="10" t="s">
        <v>114</v>
      </c>
      <c r="D258" s="9" t="s">
        <v>8</v>
      </c>
      <c r="E258" s="8" t="s">
        <v>113</v>
      </c>
      <c r="F258" s="7" t="s">
        <v>109</v>
      </c>
      <c r="G258" s="6">
        <v>2</v>
      </c>
      <c r="H258" s="5">
        <v>0</v>
      </c>
      <c r="I258" s="5">
        <f>ROUND(ROUND(H258,2)*ROUND(G258,3),2)</f>
        <v>0</v>
      </c>
      <c r="O258">
        <f>(I258*15)/100</f>
        <v>0</v>
      </c>
      <c r="P258" t="s">
        <v>6</v>
      </c>
    </row>
    <row r="259" spans="1:18" ht="25.5" x14ac:dyDescent="0.2">
      <c r="A259" s="4" t="s">
        <v>5</v>
      </c>
      <c r="B259" s="28"/>
      <c r="E259" s="1" t="s">
        <v>113</v>
      </c>
    </row>
    <row r="260" spans="1:18" x14ac:dyDescent="0.2">
      <c r="A260" s="3" t="s">
        <v>3</v>
      </c>
      <c r="B260" s="28"/>
      <c r="E260" s="2" t="s">
        <v>112</v>
      </c>
    </row>
    <row r="261" spans="1:18" x14ac:dyDescent="0.2">
      <c r="A261" t="s">
        <v>1</v>
      </c>
      <c r="B261" s="28"/>
      <c r="E261" s="1" t="s">
        <v>111</v>
      </c>
    </row>
    <row r="262" spans="1:18" ht="25.5" x14ac:dyDescent="0.2">
      <c r="A262" s="9" t="s">
        <v>10</v>
      </c>
      <c r="B262" s="27">
        <v>63</v>
      </c>
      <c r="C262" s="10" t="s">
        <v>110</v>
      </c>
      <c r="D262" s="9" t="s">
        <v>8</v>
      </c>
      <c r="E262" s="8" t="s">
        <v>108</v>
      </c>
      <c r="F262" s="7" t="s">
        <v>109</v>
      </c>
      <c r="G262" s="6">
        <v>2</v>
      </c>
      <c r="H262" s="5">
        <v>0</v>
      </c>
      <c r="I262" s="5">
        <f>ROUND(ROUND(H262,2)*ROUND(G262,3),2)</f>
        <v>0</v>
      </c>
      <c r="O262">
        <f>(I262*15)/100</f>
        <v>0</v>
      </c>
      <c r="P262" t="s">
        <v>6</v>
      </c>
    </row>
    <row r="263" spans="1:18" ht="25.5" x14ac:dyDescent="0.2">
      <c r="A263" s="4" t="s">
        <v>5</v>
      </c>
      <c r="B263" s="28"/>
      <c r="E263" s="1" t="s">
        <v>108</v>
      </c>
    </row>
    <row r="264" spans="1:18" ht="25.5" x14ac:dyDescent="0.2">
      <c r="A264" s="3" t="s">
        <v>3</v>
      </c>
      <c r="B264" s="28"/>
      <c r="E264" s="2" t="s">
        <v>107</v>
      </c>
    </row>
    <row r="265" spans="1:18" ht="25.5" x14ac:dyDescent="0.2">
      <c r="A265" t="s">
        <v>1</v>
      </c>
      <c r="B265" s="28"/>
      <c r="E265" s="1" t="s">
        <v>106</v>
      </c>
    </row>
    <row r="266" spans="1:18" ht="25.5" x14ac:dyDescent="0.2">
      <c r="A266" s="9" t="s">
        <v>10</v>
      </c>
      <c r="B266" s="27">
        <v>64</v>
      </c>
      <c r="C266" s="10" t="s">
        <v>105</v>
      </c>
      <c r="D266" s="9" t="s">
        <v>8</v>
      </c>
      <c r="E266" s="8" t="s">
        <v>104</v>
      </c>
      <c r="F266" s="7" t="s">
        <v>39</v>
      </c>
      <c r="G266" s="6">
        <v>2.375</v>
      </c>
      <c r="H266" s="5">
        <v>0</v>
      </c>
      <c r="I266" s="5">
        <f>ROUND(ROUND(H266,2)*ROUND(G266,3),2)</f>
        <v>0</v>
      </c>
      <c r="O266">
        <f>(I266*15)/100</f>
        <v>0</v>
      </c>
      <c r="P266" t="s">
        <v>6</v>
      </c>
    </row>
    <row r="267" spans="1:18" ht="25.5" x14ac:dyDescent="0.2">
      <c r="A267" s="4" t="s">
        <v>5</v>
      </c>
      <c r="B267" s="28"/>
      <c r="E267" s="1" t="s">
        <v>104</v>
      </c>
    </row>
    <row r="268" spans="1:18" x14ac:dyDescent="0.2">
      <c r="A268" s="3" t="s">
        <v>3</v>
      </c>
      <c r="B268" s="28"/>
      <c r="E268" s="2" t="s">
        <v>103</v>
      </c>
    </row>
    <row r="269" spans="1:18" x14ac:dyDescent="0.2">
      <c r="A269" t="s">
        <v>1</v>
      </c>
      <c r="B269" s="28"/>
      <c r="E269" s="1" t="s">
        <v>102</v>
      </c>
    </row>
    <row r="270" spans="1:18" x14ac:dyDescent="0.2">
      <c r="A270" s="9" t="s">
        <v>10</v>
      </c>
      <c r="B270" s="27">
        <v>65</v>
      </c>
      <c r="C270" s="10" t="s">
        <v>101</v>
      </c>
      <c r="D270" s="9" t="s">
        <v>8</v>
      </c>
      <c r="E270" s="8" t="s">
        <v>100</v>
      </c>
      <c r="F270" s="7" t="s">
        <v>33</v>
      </c>
      <c r="G270" s="6">
        <v>70</v>
      </c>
      <c r="H270" s="5">
        <v>0</v>
      </c>
      <c r="I270" s="5">
        <f>ROUND(ROUND(H270,2)*ROUND(G270,3),2)</f>
        <v>0</v>
      </c>
      <c r="O270">
        <f>(I270*15)/100</f>
        <v>0</v>
      </c>
      <c r="P270" t="s">
        <v>6</v>
      </c>
    </row>
    <row r="271" spans="1:18" x14ac:dyDescent="0.2">
      <c r="A271" s="4" t="s">
        <v>5</v>
      </c>
      <c r="B271" s="28"/>
      <c r="E271" s="1" t="s">
        <v>100</v>
      </c>
    </row>
    <row r="272" spans="1:18" ht="38.25" x14ac:dyDescent="0.2">
      <c r="A272" s="3" t="s">
        <v>3</v>
      </c>
      <c r="B272" s="28"/>
      <c r="E272" s="2" t="s">
        <v>99</v>
      </c>
    </row>
    <row r="273" spans="1:16" ht="25.5" x14ac:dyDescent="0.2">
      <c r="A273" t="s">
        <v>1</v>
      </c>
      <c r="B273" s="28"/>
      <c r="E273" s="1" t="s">
        <v>95</v>
      </c>
    </row>
    <row r="274" spans="1:16" x14ac:dyDescent="0.2">
      <c r="A274" s="9" t="s">
        <v>10</v>
      </c>
      <c r="B274" s="27">
        <v>66</v>
      </c>
      <c r="C274" s="10" t="s">
        <v>98</v>
      </c>
      <c r="D274" s="9" t="s">
        <v>8</v>
      </c>
      <c r="E274" s="8" t="s">
        <v>97</v>
      </c>
      <c r="F274" s="7" t="s">
        <v>33</v>
      </c>
      <c r="G274" s="6">
        <v>150</v>
      </c>
      <c r="H274" s="5">
        <v>0</v>
      </c>
      <c r="I274" s="5">
        <f>ROUND(ROUND(H274,2)*ROUND(G274,3),2)</f>
        <v>0</v>
      </c>
      <c r="O274">
        <f>(I274*15)/100</f>
        <v>0</v>
      </c>
      <c r="P274" t="s">
        <v>6</v>
      </c>
    </row>
    <row r="275" spans="1:16" x14ac:dyDescent="0.2">
      <c r="A275" s="4" t="s">
        <v>5</v>
      </c>
      <c r="B275" s="28"/>
      <c r="E275" s="1" t="s">
        <v>97</v>
      </c>
    </row>
    <row r="276" spans="1:16" ht="76.5" x14ac:dyDescent="0.2">
      <c r="A276" s="3" t="s">
        <v>3</v>
      </c>
      <c r="B276" s="28"/>
      <c r="E276" s="2" t="s">
        <v>96</v>
      </c>
    </row>
    <row r="277" spans="1:16" ht="25.5" x14ac:dyDescent="0.2">
      <c r="A277" t="s">
        <v>1</v>
      </c>
      <c r="B277" s="28"/>
      <c r="E277" s="1" t="s">
        <v>95</v>
      </c>
    </row>
    <row r="278" spans="1:16" x14ac:dyDescent="0.2">
      <c r="A278" s="9" t="s">
        <v>10</v>
      </c>
      <c r="B278" s="27">
        <v>67</v>
      </c>
      <c r="C278" s="10" t="s">
        <v>94</v>
      </c>
      <c r="D278" s="9" t="s">
        <v>8</v>
      </c>
      <c r="E278" s="8" t="s">
        <v>93</v>
      </c>
      <c r="F278" s="7" t="s">
        <v>33</v>
      </c>
      <c r="G278" s="6">
        <v>23</v>
      </c>
      <c r="H278" s="5">
        <v>0</v>
      </c>
      <c r="I278" s="5">
        <f>ROUND(ROUND(H278,2)*ROUND(G278,3),2)</f>
        <v>0</v>
      </c>
      <c r="O278">
        <f>(I278*15)/100</f>
        <v>0</v>
      </c>
      <c r="P278" t="s">
        <v>6</v>
      </c>
    </row>
    <row r="279" spans="1:16" x14ac:dyDescent="0.2">
      <c r="A279" s="4" t="s">
        <v>5</v>
      </c>
      <c r="B279" s="28"/>
      <c r="E279" s="1" t="s">
        <v>93</v>
      </c>
    </row>
    <row r="280" spans="1:16" x14ac:dyDescent="0.2">
      <c r="A280" s="3" t="s">
        <v>3</v>
      </c>
      <c r="B280" s="28"/>
      <c r="E280" s="2" t="s">
        <v>92</v>
      </c>
    </row>
    <row r="281" spans="1:16" ht="25.5" x14ac:dyDescent="0.2">
      <c r="A281" t="s">
        <v>1</v>
      </c>
      <c r="B281" s="28"/>
      <c r="E281" s="1" t="s">
        <v>91</v>
      </c>
    </row>
    <row r="282" spans="1:16" x14ac:dyDescent="0.2">
      <c r="A282" s="9" t="s">
        <v>10</v>
      </c>
      <c r="B282" s="27">
        <v>68</v>
      </c>
      <c r="C282" s="10" t="s">
        <v>90</v>
      </c>
      <c r="D282" s="9" t="s">
        <v>8</v>
      </c>
      <c r="E282" s="8" t="s">
        <v>89</v>
      </c>
      <c r="F282" s="7" t="s">
        <v>33</v>
      </c>
      <c r="G282" s="6">
        <v>28</v>
      </c>
      <c r="H282" s="5">
        <v>0</v>
      </c>
      <c r="I282" s="5">
        <f>ROUND(ROUND(H282,2)*ROUND(G282,3),2)</f>
        <v>0</v>
      </c>
      <c r="O282">
        <f>(I282*15)/100</f>
        <v>0</v>
      </c>
      <c r="P282" t="s">
        <v>6</v>
      </c>
    </row>
    <row r="283" spans="1:16" x14ac:dyDescent="0.2">
      <c r="A283" s="4" t="s">
        <v>5</v>
      </c>
      <c r="B283" s="28"/>
      <c r="E283" s="1" t="s">
        <v>89</v>
      </c>
    </row>
    <row r="284" spans="1:16" x14ac:dyDescent="0.2">
      <c r="A284" s="3" t="s">
        <v>3</v>
      </c>
      <c r="B284" s="28"/>
      <c r="E284" s="2" t="s">
        <v>88</v>
      </c>
    </row>
    <row r="285" spans="1:16" ht="25.5" x14ac:dyDescent="0.2">
      <c r="A285" t="s">
        <v>1</v>
      </c>
      <c r="B285" s="28"/>
      <c r="E285" s="1" t="s">
        <v>87</v>
      </c>
    </row>
    <row r="286" spans="1:16" x14ac:dyDescent="0.2">
      <c r="A286" s="9" t="s">
        <v>10</v>
      </c>
      <c r="B286" s="27">
        <v>69</v>
      </c>
      <c r="C286" s="10" t="s">
        <v>86</v>
      </c>
      <c r="D286" s="9" t="s">
        <v>8</v>
      </c>
      <c r="E286" s="8" t="s">
        <v>85</v>
      </c>
      <c r="F286" s="7" t="s">
        <v>33</v>
      </c>
      <c r="G286" s="6">
        <v>50</v>
      </c>
      <c r="H286" s="5">
        <v>0</v>
      </c>
      <c r="I286" s="5">
        <f>ROUND(ROUND(H286,2)*ROUND(G286,3),2)</f>
        <v>0</v>
      </c>
      <c r="O286">
        <f>(I286*15)/100</f>
        <v>0</v>
      </c>
      <c r="P286" t="s">
        <v>6</v>
      </c>
    </row>
    <row r="287" spans="1:16" x14ac:dyDescent="0.2">
      <c r="A287" s="4" t="s">
        <v>5</v>
      </c>
      <c r="B287" s="28"/>
      <c r="E287" s="1" t="s">
        <v>85</v>
      </c>
    </row>
    <row r="288" spans="1:16" x14ac:dyDescent="0.2">
      <c r="A288" s="3" t="s">
        <v>3</v>
      </c>
      <c r="B288" s="28"/>
      <c r="E288" s="2" t="s">
        <v>84</v>
      </c>
    </row>
    <row r="289" spans="1:16" ht="25.5" x14ac:dyDescent="0.2">
      <c r="A289" t="s">
        <v>1</v>
      </c>
      <c r="B289" s="28"/>
      <c r="E289" s="1" t="s">
        <v>83</v>
      </c>
    </row>
    <row r="290" spans="1:16" ht="25.5" x14ac:dyDescent="0.2">
      <c r="A290" s="9" t="s">
        <v>10</v>
      </c>
      <c r="B290" s="27">
        <v>70</v>
      </c>
      <c r="C290" s="10" t="s">
        <v>82</v>
      </c>
      <c r="D290" s="9" t="s">
        <v>8</v>
      </c>
      <c r="E290" s="8" t="s">
        <v>81</v>
      </c>
      <c r="F290" s="7" t="s">
        <v>33</v>
      </c>
      <c r="G290" s="6">
        <v>58</v>
      </c>
      <c r="H290" s="5">
        <v>0</v>
      </c>
      <c r="I290" s="5">
        <f>ROUND(ROUND(H290,2)*ROUND(G290,3),2)</f>
        <v>0</v>
      </c>
      <c r="O290">
        <f>(I290*15)/100</f>
        <v>0</v>
      </c>
      <c r="P290" t="s">
        <v>6</v>
      </c>
    </row>
    <row r="291" spans="1:16" ht="25.5" x14ac:dyDescent="0.2">
      <c r="A291" s="4" t="s">
        <v>5</v>
      </c>
      <c r="B291" s="28"/>
      <c r="E291" s="1" t="s">
        <v>81</v>
      </c>
    </row>
    <row r="292" spans="1:16" ht="25.5" x14ac:dyDescent="0.2">
      <c r="A292" s="3" t="s">
        <v>3</v>
      </c>
      <c r="B292" s="28"/>
      <c r="E292" s="2" t="s">
        <v>80</v>
      </c>
    </row>
    <row r="293" spans="1:16" ht="63.75" x14ac:dyDescent="0.2">
      <c r="A293" t="s">
        <v>1</v>
      </c>
      <c r="B293" s="28"/>
      <c r="E293" s="1" t="s">
        <v>79</v>
      </c>
    </row>
    <row r="294" spans="1:16" x14ac:dyDescent="0.2">
      <c r="A294" s="9" t="s">
        <v>10</v>
      </c>
      <c r="B294" s="27">
        <v>71</v>
      </c>
      <c r="C294" s="10" t="s">
        <v>78</v>
      </c>
      <c r="D294" s="9" t="s">
        <v>8</v>
      </c>
      <c r="E294" s="8" t="s">
        <v>77</v>
      </c>
      <c r="F294" s="7" t="s">
        <v>39</v>
      </c>
      <c r="G294" s="6">
        <v>77.52</v>
      </c>
      <c r="H294" s="5">
        <v>0</v>
      </c>
      <c r="I294" s="5">
        <f>ROUND(ROUND(H294,2)*ROUND(G294,3),2)</f>
        <v>0</v>
      </c>
      <c r="O294">
        <f>(I294*15)/100</f>
        <v>0</v>
      </c>
      <c r="P294" t="s">
        <v>6</v>
      </c>
    </row>
    <row r="295" spans="1:16" x14ac:dyDescent="0.2">
      <c r="A295" s="4" t="s">
        <v>5</v>
      </c>
      <c r="B295" s="28"/>
      <c r="E295" s="1" t="s">
        <v>77</v>
      </c>
    </row>
    <row r="296" spans="1:16" x14ac:dyDescent="0.2">
      <c r="A296" s="3" t="s">
        <v>3</v>
      </c>
      <c r="B296" s="28"/>
      <c r="E296" s="2" t="s">
        <v>37</v>
      </c>
    </row>
    <row r="297" spans="1:16" ht="127.5" x14ac:dyDescent="0.2">
      <c r="A297" t="s">
        <v>1</v>
      </c>
      <c r="B297" s="28"/>
      <c r="E297" s="1" t="s">
        <v>76</v>
      </c>
    </row>
    <row r="298" spans="1:16" ht="25.5" x14ac:dyDescent="0.2">
      <c r="A298" s="9" t="s">
        <v>10</v>
      </c>
      <c r="B298" s="27">
        <v>72</v>
      </c>
      <c r="C298" s="10" t="s">
        <v>75</v>
      </c>
      <c r="D298" s="9" t="s">
        <v>8</v>
      </c>
      <c r="E298" s="8" t="s">
        <v>74</v>
      </c>
      <c r="F298" s="7" t="s">
        <v>52</v>
      </c>
      <c r="G298" s="6">
        <v>930.24</v>
      </c>
      <c r="H298" s="5">
        <v>0</v>
      </c>
      <c r="I298" s="5">
        <f>ROUND(ROUND(H298,2)*ROUND(G298,3),2)</f>
        <v>0</v>
      </c>
      <c r="O298">
        <f>(I298*15)/100</f>
        <v>0</v>
      </c>
      <c r="P298" t="s">
        <v>6</v>
      </c>
    </row>
    <row r="299" spans="1:16" ht="25.5" x14ac:dyDescent="0.2">
      <c r="A299" s="4" t="s">
        <v>5</v>
      </c>
      <c r="B299" s="28"/>
      <c r="E299" s="1" t="s">
        <v>74</v>
      </c>
    </row>
    <row r="300" spans="1:16" x14ac:dyDescent="0.2">
      <c r="A300" s="3" t="s">
        <v>3</v>
      </c>
      <c r="B300" s="28"/>
      <c r="E300" s="2" t="s">
        <v>73</v>
      </c>
    </row>
    <row r="301" spans="1:16" ht="76.5" x14ac:dyDescent="0.2">
      <c r="A301" t="s">
        <v>1</v>
      </c>
      <c r="B301" s="28"/>
      <c r="E301" s="1" t="s">
        <v>72</v>
      </c>
    </row>
    <row r="302" spans="1:16" x14ac:dyDescent="0.2">
      <c r="A302" s="9" t="s">
        <v>10</v>
      </c>
      <c r="B302" s="27">
        <v>73</v>
      </c>
      <c r="C302" s="10" t="s">
        <v>71</v>
      </c>
      <c r="D302" s="9" t="s">
        <v>8</v>
      </c>
      <c r="E302" s="8" t="s">
        <v>70</v>
      </c>
      <c r="F302" s="7" t="s">
        <v>45</v>
      </c>
      <c r="G302" s="6">
        <v>1</v>
      </c>
      <c r="H302" s="5">
        <v>0</v>
      </c>
      <c r="I302" s="5">
        <f>ROUND(ROUND(H302,2)*ROUND(G302,3),2)</f>
        <v>0</v>
      </c>
      <c r="O302">
        <f>(I302*15)/100</f>
        <v>0</v>
      </c>
      <c r="P302" t="s">
        <v>6</v>
      </c>
    </row>
    <row r="303" spans="1:16" x14ac:dyDescent="0.2">
      <c r="A303" s="4" t="s">
        <v>5</v>
      </c>
      <c r="B303" s="28"/>
      <c r="E303" s="1" t="s">
        <v>70</v>
      </c>
    </row>
    <row r="304" spans="1:16" x14ac:dyDescent="0.2">
      <c r="A304" s="3" t="s">
        <v>3</v>
      </c>
      <c r="B304" s="28"/>
      <c r="E304" s="2" t="s">
        <v>69</v>
      </c>
    </row>
    <row r="305" spans="1:16" ht="89.25" x14ac:dyDescent="0.2">
      <c r="A305" t="s">
        <v>1</v>
      </c>
      <c r="B305" s="28"/>
      <c r="E305" s="1" t="s">
        <v>68</v>
      </c>
    </row>
    <row r="306" spans="1:16" x14ac:dyDescent="0.2">
      <c r="A306" s="9" t="s">
        <v>10</v>
      </c>
      <c r="B306" s="27">
        <v>74</v>
      </c>
      <c r="C306" s="10" t="s">
        <v>67</v>
      </c>
      <c r="D306" s="9" t="s">
        <v>8</v>
      </c>
      <c r="E306" s="8" t="s">
        <v>66</v>
      </c>
      <c r="F306" s="7" t="s">
        <v>52</v>
      </c>
      <c r="G306" s="6">
        <v>3.5</v>
      </c>
      <c r="H306" s="5">
        <v>0</v>
      </c>
      <c r="I306" s="5">
        <f>ROUND(ROUND(H306,2)*ROUND(G306,3),2)</f>
        <v>0</v>
      </c>
      <c r="O306">
        <f>(I306*15)/100</f>
        <v>0</v>
      </c>
      <c r="P306" t="s">
        <v>6</v>
      </c>
    </row>
    <row r="307" spans="1:16" x14ac:dyDescent="0.2">
      <c r="A307" s="4" t="s">
        <v>5</v>
      </c>
      <c r="B307" s="28"/>
      <c r="E307" s="1" t="s">
        <v>66</v>
      </c>
    </row>
    <row r="308" spans="1:16" x14ac:dyDescent="0.2">
      <c r="A308" s="3" t="s">
        <v>3</v>
      </c>
      <c r="B308" s="28"/>
      <c r="E308" s="2" t="s">
        <v>65</v>
      </c>
    </row>
    <row r="309" spans="1:16" ht="25.5" x14ac:dyDescent="0.2">
      <c r="A309" t="s">
        <v>1</v>
      </c>
      <c r="B309" s="28"/>
      <c r="E309" s="1" t="s">
        <v>49</v>
      </c>
    </row>
    <row r="310" spans="1:16" x14ac:dyDescent="0.2">
      <c r="A310" s="9" t="s">
        <v>10</v>
      </c>
      <c r="B310" s="27">
        <v>75</v>
      </c>
      <c r="C310" s="10" t="s">
        <v>64</v>
      </c>
      <c r="D310" s="9" t="s">
        <v>8</v>
      </c>
      <c r="E310" s="8" t="s">
        <v>63</v>
      </c>
      <c r="F310" s="7" t="s">
        <v>7</v>
      </c>
      <c r="G310" s="6">
        <v>0.1</v>
      </c>
      <c r="H310" s="5">
        <v>0</v>
      </c>
      <c r="I310" s="5">
        <f>ROUND(ROUND(H310,2)*ROUND(G310,3),2)</f>
        <v>0</v>
      </c>
      <c r="O310">
        <f>(I310*15)/100</f>
        <v>0</v>
      </c>
      <c r="P310" t="s">
        <v>6</v>
      </c>
    </row>
    <row r="311" spans="1:16" x14ac:dyDescent="0.2">
      <c r="A311" s="4" t="s">
        <v>5</v>
      </c>
      <c r="B311" s="28"/>
      <c r="E311" s="1" t="s">
        <v>63</v>
      </c>
    </row>
    <row r="312" spans="1:16" x14ac:dyDescent="0.2">
      <c r="A312" s="3" t="s">
        <v>3</v>
      </c>
      <c r="B312" s="28"/>
      <c r="E312" s="2" t="s">
        <v>62</v>
      </c>
    </row>
    <row r="313" spans="1:16" ht="89.25" x14ac:dyDescent="0.2">
      <c r="A313" t="s">
        <v>1</v>
      </c>
      <c r="B313" s="28"/>
      <c r="E313" s="1" t="s">
        <v>61</v>
      </c>
    </row>
    <row r="314" spans="1:16" x14ac:dyDescent="0.2">
      <c r="A314" s="9" t="s">
        <v>10</v>
      </c>
      <c r="B314" s="27">
        <v>76</v>
      </c>
      <c r="C314" s="10" t="s">
        <v>60</v>
      </c>
      <c r="D314" s="9" t="s">
        <v>8</v>
      </c>
      <c r="E314" s="8" t="s">
        <v>59</v>
      </c>
      <c r="F314" s="7" t="s">
        <v>52</v>
      </c>
      <c r="G314" s="6">
        <v>0.5</v>
      </c>
      <c r="H314" s="5">
        <v>0</v>
      </c>
      <c r="I314" s="5">
        <f>ROUND(ROUND(H314,2)*ROUND(G314,3),2)</f>
        <v>0</v>
      </c>
      <c r="O314">
        <f>(I314*15)/100</f>
        <v>0</v>
      </c>
      <c r="P314" t="s">
        <v>6</v>
      </c>
    </row>
    <row r="315" spans="1:16" x14ac:dyDescent="0.2">
      <c r="A315" s="4" t="s">
        <v>5</v>
      </c>
      <c r="B315" s="28"/>
      <c r="E315" s="1" t="s">
        <v>59</v>
      </c>
    </row>
    <row r="316" spans="1:16" x14ac:dyDescent="0.2">
      <c r="A316" s="3" t="s">
        <v>3</v>
      </c>
      <c r="B316" s="28"/>
      <c r="E316" s="2" t="s">
        <v>58</v>
      </c>
    </row>
    <row r="317" spans="1:16" ht="25.5" x14ac:dyDescent="0.2">
      <c r="A317" t="s">
        <v>1</v>
      </c>
      <c r="B317" s="28"/>
      <c r="E317" s="1" t="s">
        <v>49</v>
      </c>
    </row>
    <row r="318" spans="1:16" x14ac:dyDescent="0.2">
      <c r="A318" s="9" t="s">
        <v>10</v>
      </c>
      <c r="B318" s="27">
        <v>77</v>
      </c>
      <c r="C318" s="10" t="s">
        <v>57</v>
      </c>
      <c r="D318" s="9" t="s">
        <v>8</v>
      </c>
      <c r="E318" s="8" t="s">
        <v>56</v>
      </c>
      <c r="F318" s="7" t="s">
        <v>45</v>
      </c>
      <c r="G318" s="6">
        <v>1.8</v>
      </c>
      <c r="H318" s="5">
        <v>0</v>
      </c>
      <c r="I318" s="5">
        <f>ROUND(ROUND(H318,2)*ROUND(G318,3),2)</f>
        <v>0</v>
      </c>
      <c r="O318">
        <f>(I318*15)/100</f>
        <v>0</v>
      </c>
      <c r="P318" t="s">
        <v>6</v>
      </c>
    </row>
    <row r="319" spans="1:16" x14ac:dyDescent="0.2">
      <c r="A319" s="4" t="s">
        <v>5</v>
      </c>
      <c r="B319" s="28"/>
      <c r="E319" s="1" t="s">
        <v>56</v>
      </c>
    </row>
    <row r="320" spans="1:16" x14ac:dyDescent="0.2">
      <c r="A320" s="3" t="s">
        <v>3</v>
      </c>
      <c r="B320" s="28"/>
      <c r="E320" s="2" t="s">
        <v>55</v>
      </c>
    </row>
    <row r="321" spans="1:16" ht="76.5" x14ac:dyDescent="0.2">
      <c r="A321" t="s">
        <v>1</v>
      </c>
      <c r="B321" s="28"/>
      <c r="E321" s="1" t="s">
        <v>54</v>
      </c>
    </row>
    <row r="322" spans="1:16" x14ac:dyDescent="0.2">
      <c r="A322" s="9" t="s">
        <v>10</v>
      </c>
      <c r="B322" s="27">
        <v>78</v>
      </c>
      <c r="C322" s="10" t="s">
        <v>53</v>
      </c>
      <c r="D322" s="9" t="s">
        <v>8</v>
      </c>
      <c r="E322" s="8" t="s">
        <v>51</v>
      </c>
      <c r="F322" s="7" t="s">
        <v>52</v>
      </c>
      <c r="G322" s="6">
        <v>21.6</v>
      </c>
      <c r="H322" s="5">
        <v>0</v>
      </c>
      <c r="I322" s="5">
        <f>ROUND(ROUND(H322,2)*ROUND(G322,3),2)</f>
        <v>0</v>
      </c>
      <c r="O322">
        <f>(I322*15)/100</f>
        <v>0</v>
      </c>
      <c r="P322" t="s">
        <v>6</v>
      </c>
    </row>
    <row r="323" spans="1:16" x14ac:dyDescent="0.2">
      <c r="A323" s="4" t="s">
        <v>5</v>
      </c>
      <c r="B323" s="28"/>
      <c r="E323" s="1" t="s">
        <v>51</v>
      </c>
    </row>
    <row r="324" spans="1:16" x14ac:dyDescent="0.2">
      <c r="A324" s="3" t="s">
        <v>3</v>
      </c>
      <c r="B324" s="28"/>
      <c r="E324" s="2" t="s">
        <v>50</v>
      </c>
    </row>
    <row r="325" spans="1:16" ht="25.5" x14ac:dyDescent="0.2">
      <c r="A325" t="s">
        <v>1</v>
      </c>
      <c r="B325" s="28"/>
      <c r="E325" s="1" t="s">
        <v>49</v>
      </c>
    </row>
    <row r="326" spans="1:16" ht="25.5" x14ac:dyDescent="0.2">
      <c r="A326" s="9" t="s">
        <v>10</v>
      </c>
      <c r="B326" s="27">
        <v>79</v>
      </c>
      <c r="C326" s="10" t="s">
        <v>47</v>
      </c>
      <c r="D326" s="9" t="s">
        <v>8</v>
      </c>
      <c r="E326" s="8" t="s">
        <v>46</v>
      </c>
      <c r="F326" s="7" t="s">
        <v>45</v>
      </c>
      <c r="G326" s="6">
        <v>1</v>
      </c>
      <c r="H326" s="5">
        <v>0</v>
      </c>
      <c r="I326" s="5">
        <f>ROUND(ROUND(H326,2)*ROUND(G326,3),2)</f>
        <v>0</v>
      </c>
      <c r="O326">
        <f>(I326*15)/100</f>
        <v>0</v>
      </c>
      <c r="P326" t="s">
        <v>6</v>
      </c>
    </row>
    <row r="327" spans="1:16" x14ac:dyDescent="0.2">
      <c r="A327" s="4" t="s">
        <v>5</v>
      </c>
      <c r="B327" s="28"/>
      <c r="E327" s="1" t="s">
        <v>44</v>
      </c>
    </row>
    <row r="328" spans="1:16" x14ac:dyDescent="0.2">
      <c r="A328" s="3" t="s">
        <v>3</v>
      </c>
      <c r="B328" s="28"/>
      <c r="E328" s="2" t="s">
        <v>8</v>
      </c>
    </row>
    <row r="329" spans="1:16" ht="25.5" x14ac:dyDescent="0.2">
      <c r="A329" t="s">
        <v>1</v>
      </c>
      <c r="B329" s="28"/>
      <c r="E329" s="1" t="s">
        <v>43</v>
      </c>
    </row>
    <row r="330" spans="1:16" ht="38.25" x14ac:dyDescent="0.2">
      <c r="A330" s="9" t="s">
        <v>10</v>
      </c>
      <c r="B330" s="27">
        <v>80</v>
      </c>
      <c r="C330" s="10" t="s">
        <v>41</v>
      </c>
      <c r="D330" s="9" t="s">
        <v>8</v>
      </c>
      <c r="E330" s="8" t="s">
        <v>40</v>
      </c>
      <c r="F330" s="7" t="s">
        <v>39</v>
      </c>
      <c r="G330" s="6">
        <v>77.52</v>
      </c>
      <c r="H330" s="5">
        <v>0</v>
      </c>
      <c r="I330" s="5">
        <f>ROUND(ROUND(H330,2)*ROUND(G330,3),2)</f>
        <v>0</v>
      </c>
      <c r="O330">
        <f>(I330*15)/100</f>
        <v>0</v>
      </c>
      <c r="P330" t="s">
        <v>6</v>
      </c>
    </row>
    <row r="331" spans="1:16" ht="51" x14ac:dyDescent="0.2">
      <c r="A331" s="4" t="s">
        <v>5</v>
      </c>
      <c r="B331" s="28"/>
      <c r="E331" s="1" t="s">
        <v>38</v>
      </c>
    </row>
    <row r="332" spans="1:16" x14ac:dyDescent="0.2">
      <c r="A332" s="3" t="s">
        <v>3</v>
      </c>
      <c r="B332" s="28"/>
      <c r="E332" s="2" t="s">
        <v>37</v>
      </c>
    </row>
    <row r="333" spans="1:16" ht="229.5" x14ac:dyDescent="0.2">
      <c r="A333" t="s">
        <v>1</v>
      </c>
      <c r="B333" s="28"/>
      <c r="E333" s="1" t="s">
        <v>36</v>
      </c>
    </row>
    <row r="334" spans="1:16" ht="25.5" x14ac:dyDescent="0.2">
      <c r="A334" s="9" t="s">
        <v>10</v>
      </c>
      <c r="B334" s="27">
        <v>81</v>
      </c>
      <c r="C334" s="10" t="s">
        <v>34</v>
      </c>
      <c r="D334" s="9" t="s">
        <v>8</v>
      </c>
      <c r="E334" s="8" t="s">
        <v>32</v>
      </c>
      <c r="F334" s="7" t="s">
        <v>33</v>
      </c>
      <c r="G334" s="6">
        <v>12</v>
      </c>
      <c r="H334" s="5">
        <v>0</v>
      </c>
      <c r="I334" s="5">
        <f>ROUND(ROUND(H334,2)*ROUND(G334,3),2)</f>
        <v>0</v>
      </c>
      <c r="O334">
        <f>(I334*15)/100</f>
        <v>0</v>
      </c>
      <c r="P334" t="s">
        <v>6</v>
      </c>
    </row>
    <row r="335" spans="1:16" ht="25.5" x14ac:dyDescent="0.2">
      <c r="A335" s="4" t="s">
        <v>5</v>
      </c>
      <c r="B335" s="28"/>
      <c r="E335" s="1" t="s">
        <v>32</v>
      </c>
    </row>
    <row r="336" spans="1:16" ht="25.5" x14ac:dyDescent="0.2">
      <c r="A336" s="3" t="s">
        <v>3</v>
      </c>
      <c r="B336" s="28"/>
      <c r="E336" s="2" t="s">
        <v>31</v>
      </c>
    </row>
    <row r="337" spans="1:18" ht="51" x14ac:dyDescent="0.2">
      <c r="A337" t="s">
        <v>1</v>
      </c>
      <c r="B337" s="28"/>
      <c r="E337" s="1" t="s">
        <v>30</v>
      </c>
    </row>
    <row r="338" spans="1:18" ht="12.75" customHeight="1" x14ac:dyDescent="0.2">
      <c r="A338" s="12" t="s">
        <v>22</v>
      </c>
      <c r="B338" s="29"/>
      <c r="C338" s="14" t="s">
        <v>29</v>
      </c>
      <c r="D338" s="12"/>
      <c r="E338" s="13" t="s">
        <v>28</v>
      </c>
      <c r="F338" s="12"/>
      <c r="G338" s="12"/>
      <c r="H338" s="12"/>
      <c r="I338" s="11">
        <f>0+Q338</f>
        <v>0</v>
      </c>
      <c r="O338">
        <f>0+R338</f>
        <v>0</v>
      </c>
      <c r="Q338">
        <f>0+I339</f>
        <v>0</v>
      </c>
      <c r="R338">
        <f>0+O339</f>
        <v>0</v>
      </c>
    </row>
    <row r="339" spans="1:18" ht="25.5" x14ac:dyDescent="0.2">
      <c r="A339" s="9" t="s">
        <v>10</v>
      </c>
      <c r="B339" s="27">
        <v>82</v>
      </c>
      <c r="C339" s="10" t="s">
        <v>27</v>
      </c>
      <c r="D339" s="9" t="s">
        <v>8</v>
      </c>
      <c r="E339" s="8" t="s">
        <v>25</v>
      </c>
      <c r="F339" s="7" t="s">
        <v>26</v>
      </c>
      <c r="G339" s="6">
        <v>25.12</v>
      </c>
      <c r="H339" s="5">
        <v>0</v>
      </c>
      <c r="I339" s="5">
        <f>ROUND(ROUND(H339,2)*ROUND(G339,3),2)</f>
        <v>0</v>
      </c>
      <c r="O339">
        <f>(I339*15)/100</f>
        <v>0</v>
      </c>
      <c r="P339" t="s">
        <v>6</v>
      </c>
    </row>
    <row r="340" spans="1:18" ht="25.5" x14ac:dyDescent="0.2">
      <c r="A340" s="4" t="s">
        <v>5</v>
      </c>
      <c r="B340" s="28"/>
      <c r="E340" s="1" t="s">
        <v>25</v>
      </c>
    </row>
    <row r="341" spans="1:18" x14ac:dyDescent="0.2">
      <c r="A341" s="3" t="s">
        <v>3</v>
      </c>
      <c r="B341" s="28"/>
      <c r="E341" s="2" t="s">
        <v>24</v>
      </c>
    </row>
    <row r="342" spans="1:18" ht="51" x14ac:dyDescent="0.2">
      <c r="A342" t="s">
        <v>1</v>
      </c>
      <c r="B342" s="28"/>
      <c r="E342" s="1" t="s">
        <v>23</v>
      </c>
    </row>
    <row r="343" spans="1:18" ht="12.75" customHeight="1" x14ac:dyDescent="0.2">
      <c r="A343" s="12" t="s">
        <v>22</v>
      </c>
      <c r="B343" s="29"/>
      <c r="C343" s="14" t="s">
        <v>21</v>
      </c>
      <c r="D343" s="12"/>
      <c r="E343" s="13" t="s">
        <v>20</v>
      </c>
      <c r="F343" s="12"/>
      <c r="G343" s="12"/>
      <c r="H343" s="12"/>
      <c r="I343" s="11">
        <f>0+Q343</f>
        <v>0</v>
      </c>
      <c r="O343">
        <f>0+R343</f>
        <v>0</v>
      </c>
      <c r="Q343">
        <f>0+I344+I348+I352+I356</f>
        <v>0</v>
      </c>
      <c r="R343">
        <f>0+O344+O348+O352+O356</f>
        <v>0</v>
      </c>
    </row>
    <row r="344" spans="1:18" ht="25.5" x14ac:dyDescent="0.2">
      <c r="A344" s="9" t="s">
        <v>10</v>
      </c>
      <c r="B344" s="27">
        <v>83</v>
      </c>
      <c r="C344" s="10" t="s">
        <v>19</v>
      </c>
      <c r="D344" s="9" t="s">
        <v>8</v>
      </c>
      <c r="E344" s="8" t="s">
        <v>18</v>
      </c>
      <c r="F344" s="7" t="s">
        <v>7</v>
      </c>
      <c r="G344" s="6">
        <v>1684.35</v>
      </c>
      <c r="H344" s="5">
        <v>0</v>
      </c>
      <c r="I344" s="5">
        <f>ROUND(ROUND(H344,2)*ROUND(G344,3),2)</f>
        <v>0</v>
      </c>
      <c r="O344">
        <f>(I344*15)/100</f>
        <v>0</v>
      </c>
      <c r="P344" t="s">
        <v>6</v>
      </c>
    </row>
    <row r="345" spans="1:18" ht="25.5" x14ac:dyDescent="0.2">
      <c r="A345" s="4" t="s">
        <v>5</v>
      </c>
      <c r="B345" s="28"/>
      <c r="E345" s="1" t="s">
        <v>18</v>
      </c>
    </row>
    <row r="346" spans="1:18" ht="114.75" x14ac:dyDescent="0.2">
      <c r="A346" s="3" t="s">
        <v>3</v>
      </c>
      <c r="B346" s="28"/>
      <c r="E346" s="2" t="s">
        <v>17</v>
      </c>
    </row>
    <row r="347" spans="1:18" ht="89.25" x14ac:dyDescent="0.2">
      <c r="A347" t="s">
        <v>1</v>
      </c>
      <c r="B347" s="28"/>
      <c r="E347" s="1" t="s">
        <v>0</v>
      </c>
    </row>
    <row r="348" spans="1:18" ht="25.5" x14ac:dyDescent="0.2">
      <c r="A348" s="9" t="s">
        <v>10</v>
      </c>
      <c r="B348" s="27">
        <v>84</v>
      </c>
      <c r="C348" s="10" t="s">
        <v>16</v>
      </c>
      <c r="D348" s="9" t="s">
        <v>8</v>
      </c>
      <c r="E348" s="8" t="s">
        <v>15</v>
      </c>
      <c r="F348" s="7" t="s">
        <v>7</v>
      </c>
      <c r="G348" s="6">
        <v>205.04</v>
      </c>
      <c r="H348" s="5">
        <v>0</v>
      </c>
      <c r="I348" s="5">
        <f>ROUND(ROUND(H348,2)*ROUND(G348,3),2)</f>
        <v>0</v>
      </c>
      <c r="O348">
        <f>(I348*15)/100</f>
        <v>0</v>
      </c>
      <c r="P348" t="s">
        <v>6</v>
      </c>
    </row>
    <row r="349" spans="1:18" ht="25.5" x14ac:dyDescent="0.2">
      <c r="A349" s="4" t="s">
        <v>5</v>
      </c>
      <c r="B349" s="28"/>
      <c r="E349" s="1" t="s">
        <v>15</v>
      </c>
    </row>
    <row r="350" spans="1:18" ht="51" x14ac:dyDescent="0.2">
      <c r="A350" s="3" t="s">
        <v>3</v>
      </c>
      <c r="B350" s="28"/>
      <c r="E350" s="2" t="s">
        <v>14</v>
      </c>
    </row>
    <row r="351" spans="1:18" ht="89.25" x14ac:dyDescent="0.2">
      <c r="A351" t="s">
        <v>1</v>
      </c>
      <c r="B351" s="28"/>
      <c r="E351" s="1" t="s">
        <v>0</v>
      </c>
    </row>
    <row r="352" spans="1:18" ht="25.5" x14ac:dyDescent="0.2">
      <c r="A352" s="9" t="s">
        <v>10</v>
      </c>
      <c r="B352" s="27">
        <v>85</v>
      </c>
      <c r="C352" s="10" t="s">
        <v>13</v>
      </c>
      <c r="D352" s="9" t="s">
        <v>8</v>
      </c>
      <c r="E352" s="8" t="s">
        <v>12</v>
      </c>
      <c r="F352" s="7" t="s">
        <v>7</v>
      </c>
      <c r="G352" s="6">
        <v>82.57</v>
      </c>
      <c r="H352" s="5">
        <v>0</v>
      </c>
      <c r="I352" s="5">
        <f>ROUND(ROUND(H352,2)*ROUND(G352,3),2)</f>
        <v>0</v>
      </c>
      <c r="O352">
        <f>(I352*15)/100</f>
        <v>0</v>
      </c>
      <c r="P352" t="s">
        <v>6</v>
      </c>
    </row>
    <row r="353" spans="1:16" ht="25.5" x14ac:dyDescent="0.2">
      <c r="A353" s="4" t="s">
        <v>5</v>
      </c>
      <c r="B353" s="28"/>
      <c r="E353" s="1" t="s">
        <v>12</v>
      </c>
    </row>
    <row r="354" spans="1:16" ht="89.25" x14ac:dyDescent="0.2">
      <c r="A354" s="3" t="s">
        <v>3</v>
      </c>
      <c r="B354" s="28"/>
      <c r="E354" s="2" t="s">
        <v>11</v>
      </c>
    </row>
    <row r="355" spans="1:16" ht="89.25" x14ac:dyDescent="0.2">
      <c r="A355" t="s">
        <v>1</v>
      </c>
      <c r="B355" s="28"/>
      <c r="E355" s="1" t="s">
        <v>0</v>
      </c>
    </row>
    <row r="356" spans="1:16" ht="25.5" x14ac:dyDescent="0.2">
      <c r="A356" s="9" t="s">
        <v>10</v>
      </c>
      <c r="B356" s="27">
        <v>86</v>
      </c>
      <c r="C356" s="10" t="s">
        <v>9</v>
      </c>
      <c r="D356" s="9" t="s">
        <v>8</v>
      </c>
      <c r="E356" s="8" t="s">
        <v>4</v>
      </c>
      <c r="F356" s="7" t="s">
        <v>7</v>
      </c>
      <c r="G356" s="6">
        <v>0.7</v>
      </c>
      <c r="H356" s="5">
        <v>0</v>
      </c>
      <c r="I356" s="5">
        <f>ROUND(ROUND(H356,2)*ROUND(G356,3),2)</f>
        <v>0</v>
      </c>
      <c r="O356">
        <f>(I356*15)/100</f>
        <v>0</v>
      </c>
      <c r="P356" t="s">
        <v>6</v>
      </c>
    </row>
    <row r="357" spans="1:16" ht="25.5" x14ac:dyDescent="0.2">
      <c r="A357" s="4" t="s">
        <v>5</v>
      </c>
      <c r="E357" s="1" t="s">
        <v>4</v>
      </c>
    </row>
    <row r="358" spans="1:16" x14ac:dyDescent="0.2">
      <c r="A358" s="3" t="s">
        <v>3</v>
      </c>
      <c r="E358" s="2" t="s">
        <v>2</v>
      </c>
    </row>
    <row r="359" spans="1:16" ht="89.25" x14ac:dyDescent="0.2">
      <c r="A359" t="s">
        <v>1</v>
      </c>
      <c r="E359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02-17-04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2019-09-25T12:44:44Z</dcterms:created>
  <dcterms:modified xsi:type="dcterms:W3CDTF">2019-11-07T10:19:05Z</dcterms:modified>
</cp:coreProperties>
</file>