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č.10_Vysvětlení č.10\Přílohy\"/>
    </mc:Choice>
  </mc:AlternateContent>
  <bookViews>
    <workbookView xWindow="0" yWindow="0" windowWidth="22335" windowHeight="8670"/>
  </bookViews>
  <sheets>
    <sheet name="SO 02-19-16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7" i="1" l="1"/>
  <c r="I58" i="1" l="1"/>
  <c r="I9" i="1" l="1"/>
  <c r="O9" i="1" s="1"/>
  <c r="I13" i="1"/>
  <c r="O13" i="1" s="1"/>
  <c r="I17" i="1"/>
  <c r="O17" i="1" s="1"/>
  <c r="I21" i="1"/>
  <c r="O21" i="1"/>
  <c r="I25" i="1"/>
  <c r="O25" i="1" s="1"/>
  <c r="I29" i="1"/>
  <c r="O29" i="1"/>
  <c r="I33" i="1"/>
  <c r="O33" i="1" s="1"/>
  <c r="O37" i="1"/>
  <c r="I41" i="1"/>
  <c r="O41" i="1" s="1"/>
  <c r="I45" i="1"/>
  <c r="O45" i="1"/>
  <c r="I49" i="1"/>
  <c r="O49" i="1" s="1"/>
  <c r="I54" i="1"/>
  <c r="O54" i="1" s="1"/>
  <c r="R53" i="1" s="1"/>
  <c r="O53" i="1" s="1"/>
  <c r="I62" i="1"/>
  <c r="O62" i="1"/>
  <c r="I66" i="1"/>
  <c r="O66" i="1" s="1"/>
  <c r="I71" i="1"/>
  <c r="O71" i="1" s="1"/>
  <c r="I75" i="1"/>
  <c r="O75" i="1" s="1"/>
  <c r="I80" i="1"/>
  <c r="Q79" i="1" s="1"/>
  <c r="I79" i="1" s="1"/>
  <c r="I85" i="1"/>
  <c r="Q84" i="1" s="1"/>
  <c r="I84" i="1" s="1"/>
  <c r="I90" i="1"/>
  <c r="O90" i="1"/>
  <c r="I94" i="1"/>
  <c r="I98" i="1"/>
  <c r="O98" i="1"/>
  <c r="I103" i="1"/>
  <c r="I107" i="1"/>
  <c r="O107" i="1"/>
  <c r="I111" i="1"/>
  <c r="O111" i="1" s="1"/>
  <c r="I115" i="1"/>
  <c r="O115" i="1" s="1"/>
  <c r="O80" i="1" l="1"/>
  <c r="R79" i="1" s="1"/>
  <c r="O79" i="1" s="1"/>
  <c r="Q102" i="1"/>
  <c r="I102" i="1" s="1"/>
  <c r="Q89" i="1"/>
  <c r="I89" i="1" s="1"/>
  <c r="R8" i="1"/>
  <c r="O8" i="1" s="1"/>
  <c r="Q53" i="1"/>
  <c r="I53" i="1" s="1"/>
  <c r="R70" i="1"/>
  <c r="O70" i="1" s="1"/>
  <c r="Q70" i="1"/>
  <c r="I70" i="1" s="1"/>
  <c r="O103" i="1"/>
  <c r="R102" i="1" s="1"/>
  <c r="O102" i="1" s="1"/>
  <c r="O85" i="1"/>
  <c r="R84" i="1" s="1"/>
  <c r="O84" i="1" s="1"/>
  <c r="Q61" i="1"/>
  <c r="I61" i="1" s="1"/>
  <c r="O94" i="1"/>
  <c r="R89" i="1" s="1"/>
  <c r="O89" i="1" s="1"/>
  <c r="R61" i="1"/>
  <c r="O61" i="1" s="1"/>
  <c r="Q8" i="1"/>
  <c r="I8" i="1" s="1"/>
  <c r="I3" i="1" l="1"/>
  <c r="O2" i="1"/>
</calcChain>
</file>

<file path=xl/sharedStrings.xml><?xml version="1.0" encoding="utf-8"?>
<sst xmlns="http://schemas.openxmlformats.org/spreadsheetml/2006/main" count="392" uniqueCount="154">
  <si>
    <t/>
  </si>
  <si>
    <t>TS</t>
  </si>
  <si>
    <t>VV</t>
  </si>
  <si>
    <t>Technická specifikace: zahrnuje veškeré náklady spojené s objednatelem požadovanými pracemi</t>
  </si>
  <si>
    <t>PP</t>
  </si>
  <si>
    <t>1</t>
  </si>
  <si>
    <t>KUS</t>
  </si>
  <si>
    <t>Ostatní požadavky - vypracování dokumentace</t>
  </si>
  <si>
    <t>R1_02940</t>
  </si>
  <si>
    <t>25</t>
  </si>
  <si>
    <t>P</t>
  </si>
  <si>
    <t>1. Položka obsahuje:   – veškeré poplatky provozovateli skládky, recyklační linky nebo jiného zařízení na zpracování nebo likvidaci odpadů související s převzetím, uložením, zpracováním nebo likvidací odpadu  2. Položka neobsahuje:   – náklady spojené s dopravou odpadu z místa stavby na místo převzetí provozovatelem skládky, recyklační linky nebo jiného zařízení na zpracování nebo likvidaci odpadů  3. Způsob měření:  Tunou se rozumí hmotnost odpadu vytříděného v souladu se zákonem č. 185/2001 Sb., o nakládání s odpady, v platném znění.</t>
  </si>
  <si>
    <t>viz.pol.966133.312*0.5*2.5=4,140 [A]</t>
  </si>
  <si>
    <t>POPLATKY ZA LIKVIDACŮ ODPADŮ NEKONTAMINOVANÝCH - 17 05 04  KAMENNÁ SUŤ</t>
  </si>
  <si>
    <t>T</t>
  </si>
  <si>
    <t>015330</t>
  </si>
  <si>
    <t>24</t>
  </si>
  <si>
    <t>viz.pol.111208255.652/100*0.7=1,790 [A] 
viz.pol.1120184/10*0.7=0,280 [B] 
Celkem: A+B=2,070 [C]</t>
  </si>
  <si>
    <t>POPLATKY ZA LIKVIDACŮ ODPADŮ NEKONTAMINOVANÝCH - 02 01 03  SMÝCENÉ STROMY A KEŘE</t>
  </si>
  <si>
    <t>015160</t>
  </si>
  <si>
    <t>23</t>
  </si>
  <si>
    <t>viz.pol.11130511.277*0.1*2.1=107,368 [A] 
viz.pol.122736127.819*2.1=268,420 [B] 
viz.pol.966133.312*0.5*2.5=4,140 [C] 
Celkem: A+B+C=379,928 [D]</t>
  </si>
  <si>
    <t>POPLATKY ZA LIKVIDACŮ ODPADŮ NEKONTAMINOVANÝCH - 17 05 04  VYTĚŽENÉ ZEMINY A HORNINY -  I. TŘÍDA TĚŽITELNOSTI</t>
  </si>
  <si>
    <t>015111</t>
  </si>
  <si>
    <t>22</t>
  </si>
  <si>
    <t>Ostatné</t>
  </si>
  <si>
    <t>OST</t>
  </si>
  <si>
    <t>SD</t>
  </si>
  <si>
    <t>položka zahrnuje:  - rozbourání konstrukce bez ohledu na použitou technologii  - veškeré pomocné konstrukce (lešení a pod.)  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- veškeré další práce plynoucí z technologického předpisu a z platných předpisů</t>
  </si>
  <si>
    <t>BOURÁNÍ KONSTRUKCÍ Z KAMENE NA MC</t>
  </si>
  <si>
    <t>M3</t>
  </si>
  <si>
    <t>96613</t>
  </si>
  <si>
    <t>21</t>
  </si>
  <si>
    <t>položka zahrnuje očištění předepsaným způsobem včetně odklizení vzniklého odpadu</t>
  </si>
  <si>
    <t>OČIŠTĚNÍ ZDIVA OTRYSKÁNÍM TLAKOVOU VODOU DO 500 BARŮ</t>
  </si>
  <si>
    <t>m2</t>
  </si>
  <si>
    <t>938442</t>
  </si>
  <si>
    <t>20</t>
  </si>
  <si>
    <t>OČIŠTĚNÍ ZDIVA OD VEGETACE</t>
  </si>
  <si>
    <t>93842</t>
  </si>
  <si>
    <t>19</t>
  </si>
  <si>
    <t>Ostatné konštrukcie a práce-búranie</t>
  </si>
  <si>
    <t>9</t>
  </si>
  <si>
    <t>položka zahrnuje:  - dodání předepsaného izolačního materiálu  - očištění a ošetření podkladu, zadávací dokumentace může zahrnout i případné vyspravení  - zřízení izolace jako kompletního povlaku, případně komplet. soustavy nebo systému podle příslušného technolog. předpisu  - zřízení izolace i jednotlivých vrstev po etapách, včetně pracovních spár a spojů  - úprava u okrajů, rohů, hran, dilatačních i pracovních spojů, kotev, obrubníků, dilatačních zařízení, odvodnění, otvorů, neizolovaných míst a pod.  - zajištění odvodnění povrchu izolace, včetně odvodnění nejnižších míst, pokud dokumentace pro zadání stavby nestanoví jinak  - ochrana izolace do doby zřízení definitivní ochranné vrstvy nebo konstrukce  - úprava, očištění a ošetření prostoru kolem izolace  - provedení požadovaných zkoušek  - nezahrnuje ochranné vrstvy, např. geotextilii</t>
  </si>
  <si>
    <t>1xALP + 2xALN196.508*0.93=182,752 [A]</t>
  </si>
  <si>
    <t>IZOLACE BĚŽNÝCH KONSTRUKCÍ PROTI ZEMNÍ VLHKOSTI ASFALTOVÝMI NÁTĚRY</t>
  </si>
  <si>
    <t>711111</t>
  </si>
  <si>
    <t>18</t>
  </si>
  <si>
    <t>Izolácie proti vode a vlhkosti</t>
  </si>
  <si>
    <t>711</t>
  </si>
  <si>
    <t>položka zahrnuje:  dodávku veškerého materiálu potřebného pro předepsanou úpravu v předepsané kvalitě  vyčištění spar (vyškrábání), vypláchnutí spar vodou, očištění povrchu  spárování  odklizení suti a přebytečného materiálu  potřebná lešení</t>
  </si>
  <si>
    <t>SPÁROVÁNÍ STARÉHO ZDIVA CEMENTOVOU MALTOU</t>
  </si>
  <si>
    <t>62745</t>
  </si>
  <si>
    <t>17</t>
  </si>
  <si>
    <t>Úpravy povrchov, podlahy, osadenie</t>
  </si>
  <si>
    <t>6</t>
  </si>
  <si>
    <t>položka zahrnuje:  - nutné zemní práce (svahování, úpravu pláně a pod.)  - zřízení spojovací vrstvy  - zřízení lože dlažby z cementové malty předepsané kvality a předepsané tloušťky  - dodávku a položení dlažby z lomového kamene do předepsaného tvaru  - spárování, těsnění, tmelení a vyplnění spar MC případně s vyklínováním  - úprava povrchu pro odvedení srážkové vody  - nezahrnuje podklad pod dlažbu, vykazuje se samostatně položkami SD 45</t>
  </si>
  <si>
    <t>DLAŽBY Z LOMOVÉHO KAMENE NA MC</t>
  </si>
  <si>
    <t>465512</t>
  </si>
  <si>
    <t>16</t>
  </si>
  <si>
    <t>- dodání čerstvého betonu (betonové směsi) požadované kvality, jeho uložení do požadovaného tvaru při jakékoliv hustotě výztuže, konzistenci čerstvého betonu a způsobu hutnění, ošetření a ochranu betonu,  - zhotovení nepropustného, mrazuvzdorného betonu a betonu požadované trvanlivosti a vlastností,  - užití potřebných přísad a technologií výroby betonu,  - zřízení pracovních a dilatačních spar, včetně potřebných úprav, výplně, vložek, opracování, očištění a ošetření,  - bednění požadovaných konstr. (i ztracené) s úpravou dle požadované kvality povrchu betonu, včetně odbedňovacích a odskružovacích prostředků,  - podpěrné konstr. (skruže) a lešení všech druhů pro bednění, uložení čerstvého betonu, výztuže a doplňkových konstr., vč. požadovaných otvorů, ochranných a bezpečnostních opatření a základů těchto konstrukcí a lešení,  - vytvoření kotevních čel, kapes, nálitků, a sedel,  - zřízení všech požadovaných otvorů, kapes, výklenků, prostupů, dutin, drážek a pod., vč. ztížení práce a úprav kolem nich,  - úpravy pro osazení výztuže, doplňkových konstrukcí a vybavení,  - úpravy povrchu pro položení požadované izolace, povlaků a nátěrů, případně vyspravení,  - ztížení práce u kabelových a injektážních trubek a ostatních zařízení osazovaných do betonu,  - konstrukce betonových kloubů, upevnění kotevních prvků a doplňkových konstrukcí,  - nátěry zabraňující soudržnost betonu a bednění,  - výplň, těsnění a tmelení spar a spojů,  - opatření povrchů betonu izolací proti zemní vlhkosti v částech, kde přijdou do styku se zeminou nebo kamenivem,  - případné zřízení spojovací vrstvy u základů,  - úpravy pro osazení zařízení ochrany konstrukce proti vlivu bludných proudů</t>
  </si>
  <si>
    <t>PODKLADNÍ A VÝPLŇOVÉ VRSTVY Z PROSTÉHO BETONU C25/30</t>
  </si>
  <si>
    <t>451314</t>
  </si>
  <si>
    <t>15</t>
  </si>
  <si>
    <t>Vodorovné konštrukcie</t>
  </si>
  <si>
    <t>4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</si>
  <si>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</si>
  <si>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PŘEZDĚNÍ ZDÍ Z KAMENNÉHO ZDIVA</t>
  </si>
  <si>
    <t>327215</t>
  </si>
  <si>
    <t>14</t>
  </si>
  <si>
    <t>- dodání dílce požadovaného tvaru a vlastností, jeho skladování, doprava a osazení do definitivní polohy, včetně komplexní technologie výroby a montáže dílců, ošetření a ochrana dílců,  - úpravy a zařízení pro uložení a transport dílce,  - veškeré požadované úpravy dílců, včetně doplňkových konstrukcí a vybavení,  - sestavení dílce na stavbě včetně montážních zařízení, plošin a prahů a pod.,  - výplň, těsnění a tmelení spár a spojů,  - očištění a ošetření úložných ploch,  - zednické výpomoce pro montáž dílců,  - označení dílce výrobním štítkem nebo jiným způsobem,  - úpravy dílce pro dodržení požadované přesnosti jeho osazení, včetně případných měření,  - veškerá zařízení pro zajištění stability v každém okamžiku,  - další práce dané případně specifikací k příslušnému dílci (úprava pohledových ploch, příp. rubových ploch, osazení měřících zařízení, zkoušení a měření dílců a pod.).</t>
  </si>
  <si>
    <t>3.312*0.5=1,656 [A]</t>
  </si>
  <si>
    <t>ZDI A STĚNY PODPĚR A VOLNÉ Z DÍLCŮ KAMENNÝCH</t>
  </si>
  <si>
    <t>31119</t>
  </si>
  <si>
    <t>13</t>
  </si>
  <si>
    <t>Zvislé a kompletné konštrukcie</t>
  </si>
  <si>
    <t>3</t>
  </si>
  <si>
    <t>Položka zahrnuje:  - dodávku předepsané geotextilie  - úpravu, očištění a ochranu podkladu  - přichycení k podkladu, případně zatížení  - úpravy spojů a zajištění okrajů  - úpravy pro odvodnění  - nutné přesahy  - mimostaveništní a vnitrostaveništní dopravu  není-li v zadávací dokumentaci uvedeno jinak, jedná se o nakupovaný materiál</t>
  </si>
  <si>
    <t>SEPARAČNÍ GEOTEXTILIE</t>
  </si>
  <si>
    <t>21461</t>
  </si>
  <si>
    <t>12</t>
  </si>
  <si>
    <t>Zakladanie</t>
  </si>
  <si>
    <t>2</t>
  </si>
  <si>
    <t>položka zahrnuje veškerý materiál, výrobky a polotovary, včetně mimostaveništní a vnitrostaveništní dopravy (rovněž přesuny), včetně naložení a složení, případně s uložením</t>
  </si>
  <si>
    <t>ZALÉVÁNÍ VODOU</t>
  </si>
  <si>
    <t>18600</t>
  </si>
  <si>
    <t>11</t>
  </si>
  <si>
    <t>Zahrnuje pokosení se shrabáním, naložení shrabků na dopravní prostředek, s odvozem a se složením, to vše bez ohledu na sklon terénu  zahrnuje nutné zalití a hnojení</t>
  </si>
  <si>
    <t>OŠETŘOVÁNÍ TRÁVNÍKU</t>
  </si>
  <si>
    <t>18247</t>
  </si>
  <si>
    <t>10</t>
  </si>
  <si>
    <t>Zahrnuje dodání předepsané travní směsi, její výsev na ornici, zalévání, první pokosení, to vše bez ohledu na sklon terénu</t>
  </si>
  <si>
    <t>ZALOŽENÍ TRÁVNÍKU RUČNÍM VÝSEVEM</t>
  </si>
  <si>
    <t>18241</t>
  </si>
  <si>
    <t>položka zahrnuje:  nutné přemístění ornice z dočasných skládek vzdálených do 50m  rozprostření ornice v předepsané tloušťce ve svahu přes 1:5</t>
  </si>
  <si>
    <t>ROZPROSTŘENÍ ORNICE VE SVAHU V TL DO 0,10M</t>
  </si>
  <si>
    <t>18221</t>
  </si>
  <si>
    <t>8</t>
  </si>
  <si>
    <t>Součástí položky je vodorovná a svislá doprava, přemístění, přeložení, manipulace s materiálem a uložení na skládku.   Nezahrnuje poplatek za skládku, který se vykazuje v položce 0141** (s výjimkou malého množství materiálu, kde je možné poplatek zahrnout do jednotkové ceny položky – tento fakt musí být uveden v doplňujícím textu k položce)</t>
  </si>
  <si>
    <t>ČIŠTĚNÍ POTRUBÍ DN DO 300MM</t>
  </si>
  <si>
    <t>m</t>
  </si>
  <si>
    <t>129945</t>
  </si>
  <si>
    <t>7</t>
  </si>
  <si>
    <t>položka zahrnuje:  - vodorovná a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ruční vykopávky, odstranění kořenů a napadávek  - pažení, vzepření a rozepření vč. přepažování (vyjma štětových stěn)  - úpravu, ochranu a očištění dna, základové spáry, stěn a svahů  - udržování výkopiště a jeho ochrana proti vodě  - odvedení nebo obvedení vody v okolí výkopiště a ve výkopišti  - třídění výkopku  - veškeré pomocné konstrukce umožňující provedení vykopávky (příjezdy, sjezdy, nájezdy, lešení, podpěr. konstr., přemostění, zpevněné plochy, zakrytí a pod.)  položka nezahrnuje:  - práce spojené s otvírkou zemníku</t>
  </si>
  <si>
    <t>VYKOPÁVKY ZE ZEMNÍKŮ A SKLÁDEK TŘ. I, ODVOZ DO 1KM</t>
  </si>
  <si>
    <t>125731</t>
  </si>
  <si>
    <t>položka zahrnuje příplatek k vodorovnému přemístění zeminy za každý další 1km nad 20km</t>
  </si>
  <si>
    <t>odvoz do 15km(12+3)3*127.819=383,457 [A]</t>
  </si>
  <si>
    <t>PŘÍPLATEK ZA DALŠÍ 1KM DOPRAVY ZEMINY</t>
  </si>
  <si>
    <t>122739</t>
  </si>
  <si>
    <t>5</t>
  </si>
  <si>
    <t>položka zahrnuje:  - vodorovná a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svahování a přesvah. svahů do konečného tvaru, výměna hornin v podloží a v pláni znehodnocené klimatickými vlivy  - ruční vykopávky, odstranění kořenů a napadávek  - pažení, vzepření a rozepření vč. přepažování (vyjma štětových stěn)  - úpravu, ochranu a očištění dna, základové spáry, stěn a svahů  - zhutnění podloží, případně i svahů vč. svahování  - zřízení stupňů v podloží a lavic na svazích, není-li pro tyto práce zřízena samostatná položka  - udržování výkopiště a jeho ochrana proti vodě  - odvedení nebo obvedení vody v okolí výkopiště a ve výkopišti  - třídění výkopku  - veškeré pomocné konstrukce umožňující provedení vykopávky (příjezdy, sjezdy, nájezdy, lešení, podpěr. konstr., přemostění, zpevněné plochy, zakrytí a pod.)  - nezahrnuje uložení zeminy (na skládku, do násypu) ani poplatky za skládku, vykazují se v položce č.0141**</t>
  </si>
  <si>
    <t>ODKOPÁVKY A PROKOPÁVKY OBECNÉ TŘ. I, ODVOZ DO 12KM</t>
  </si>
  <si>
    <t>122736</t>
  </si>
  <si>
    <t>Kácení stromů se měří v [ks] poražených stromů (průměr stromů se měří v místě řezu) a zahrnuje zejména:  - poražení stromu a osekání větví  - spálení větví na hromadách nebo štěpkování  - dopravu a uložení kmenů, případné další práce s nimi dle pokynů zadávací dokumentace  Odstranění pařezů se měří v [ks] vytrhaných nebo vykopaných pařezů a zahrnuje zejména:  - vytrhání nebo vykopání pařezů  - veškeré zemní práce spojené s odstraněním pařezů  - dopravu a uložení pařezů, případně další práce s nimi dle pokynů zadávací dokumentace  - zásyp jam po pařezech</t>
  </si>
  <si>
    <t>KÁCENÍ STROMŮ D KMENE DO 0,5M S ODSTRANĚNÍM PAŘEZŮ</t>
  </si>
  <si>
    <t>11201</t>
  </si>
  <si>
    <t>včetně vodorovné dopravy a uložení na skládku</t>
  </si>
  <si>
    <t>SEJMUTÍ DRNU</t>
  </si>
  <si>
    <t>11130</t>
  </si>
  <si>
    <t>odstranění křovin a stromů do průměru 100 mm  doprava dřevin bez ohledu na vzdálenost  spálení na hromadách nebo štěpkování</t>
  </si>
  <si>
    <t>ODSTRANĚNÍ KŘOVIN</t>
  </si>
  <si>
    <t>11120</t>
  </si>
  <si>
    <t>Zemné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</si>
  <si>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</si>
  <si>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</si>
  <si>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</si>
  <si>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</si>
  <si>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</si>
  <si>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</si>
  <si>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</si>
  <si>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</si>
  <si>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</si>
  <si>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</si>
  <si>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</si>
  <si>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</si>
  <si>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</si>
  <si>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T.ú. Brno-Horní Heršpice - Střelice, úprava zárubní zdi vlevo km 150,5 - 150,9</t>
  </si>
  <si>
    <t>SO 02-19-16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</si>
  <si>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</si>
  <si>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</si>
  <si>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</si>
  <si>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</si>
  <si>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</si>
  <si>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</si>
  <si>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</si>
  <si>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</si>
  <si>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</si>
  <si>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</si>
  <si>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M</t>
  </si>
  <si>
    <t>Položky vrty v podzemí délky do 12m pro injektáže (s výjimkou tryskové), pro monitoring, pro odvodnění horninového masivu, pro zajištění výrubu svorníky, kotvami (mimo kotev samozávrtných) a mikropilotami zahrnují kromě vlastního vrtu všechny potřebné pomocné práce a konstrukce (spotřeba vody při vrtání s vodním výplachem, vyčištění vrtu stlačeným vzduchem, lešení a pracovní plošiny a pod.). U vrtů pro odvodnění je zahrnuto podle geotechnického posouzení event. osazení perforované výpažnice. Polohu vrtů, jejich průměr, délku, případné vrtání s výpažnicí a její specifikaci určuje zadávací dokumentace. To platí i pro event. provádění jádrových vrtů.</t>
  </si>
  <si>
    <t>VRTY PRO ODVODNĚNÍ V PODZEMÍ DO 12M TŘ I D DO 80MM</t>
  </si>
  <si>
    <t>SO 02-19-16_a</t>
  </si>
  <si>
    <t>Změna č.1 ze dne 5.11.2019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</si>
</sst>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0"/>
      <name val="Arial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b/>
      <sz val="16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0" fillId="0" borderId="6" xfId="0" applyBorder="1" applyAlignment="1">
      <alignment horizontal="left" vertical="center" wrapText="1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4" fontId="6" fillId="0" borderId="1" xfId="0" applyNumberFormat="1" applyFont="1" applyBorder="1">
      <alignment vertical="center"/>
    </xf>
    <xf numFmtId="4" fontId="0" fillId="0" borderId="2" xfId="0" applyNumberFormat="1" applyBorder="1" applyAlignment="1">
      <alignment horizontal="center" vertical="center"/>
    </xf>
    <xf numFmtId="4" fontId="0" fillId="0" borderId="0" xfId="0" applyNumberFormat="1" applyBorder="1" applyAlignment="1">
      <alignment horizontal="center" vertical="center"/>
    </xf>
    <xf numFmtId="4" fontId="0" fillId="0" borderId="3" xfId="0" applyNumberFormat="1" applyBorder="1" applyAlignment="1">
      <alignment horizontal="center" vertical="center"/>
    </xf>
    <xf numFmtId="4" fontId="6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right" vertical="center"/>
    </xf>
    <xf numFmtId="0" fontId="7" fillId="0" borderId="1" xfId="0" applyFont="1" applyFill="1" applyBorder="1">
      <alignment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>
      <alignment vertical="center"/>
    </xf>
    <xf numFmtId="0" fontId="7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0" xfId="0" applyFont="1" applyFill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8"/>
  <sheetViews>
    <sheetView tabSelected="1" topLeftCell="B1" zoomScaleNormal="100" workbookViewId="0">
      <pane ySplit="7" topLeftCell="A50" activePane="bottomLeft" state="frozen"/>
      <selection pane="bottomLeft" activeCell="H1" sqref="H1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148</v>
      </c>
      <c r="B1" s="23"/>
      <c r="C1" s="23"/>
      <c r="D1" s="23"/>
      <c r="E1" s="23" t="s">
        <v>147</v>
      </c>
      <c r="F1" s="23"/>
      <c r="G1" s="23"/>
      <c r="H1" s="51" t="s">
        <v>153</v>
      </c>
      <c r="I1" s="23"/>
      <c r="P1" t="s">
        <v>76</v>
      </c>
    </row>
    <row r="2" spans="1:18" ht="24.95" customHeight="1" x14ac:dyDescent="0.2">
      <c r="B2" s="23"/>
      <c r="C2" s="23"/>
      <c r="D2" s="23"/>
      <c r="E2" s="26" t="s">
        <v>146</v>
      </c>
      <c r="F2" s="23"/>
      <c r="G2" s="23"/>
      <c r="H2" s="12"/>
      <c r="I2" s="12"/>
      <c r="O2">
        <f>0+O8+O53+O61+O70+O79+O84+O89+O102</f>
        <v>0</v>
      </c>
      <c r="P2" t="s">
        <v>76</v>
      </c>
    </row>
    <row r="3" spans="1:18" ht="15" customHeight="1" x14ac:dyDescent="0.2">
      <c r="A3" t="s">
        <v>145</v>
      </c>
      <c r="B3" s="25" t="s">
        <v>144</v>
      </c>
      <c r="C3" s="46" t="s">
        <v>143</v>
      </c>
      <c r="D3" s="47"/>
      <c r="E3" s="24" t="s">
        <v>142</v>
      </c>
      <c r="F3" s="23"/>
      <c r="G3" s="22"/>
      <c r="H3" s="50" t="s">
        <v>152</v>
      </c>
      <c r="I3" s="21">
        <f>0+I8+I53+I61+I70+I79+I84+I89+I102</f>
        <v>0</v>
      </c>
      <c r="O3" t="s">
        <v>141</v>
      </c>
      <c r="P3" t="s">
        <v>82</v>
      </c>
    </row>
    <row r="4" spans="1:18" ht="15" customHeight="1" x14ac:dyDescent="0.2">
      <c r="A4" t="s">
        <v>140</v>
      </c>
      <c r="B4" s="20" t="s">
        <v>139</v>
      </c>
      <c r="C4" s="48" t="s">
        <v>138</v>
      </c>
      <c r="D4" s="49"/>
      <c r="E4" s="19" t="s">
        <v>137</v>
      </c>
      <c r="F4" s="12"/>
      <c r="G4" s="12"/>
      <c r="H4" s="16"/>
      <c r="I4" s="16"/>
      <c r="O4" t="s">
        <v>136</v>
      </c>
      <c r="P4" t="s">
        <v>82</v>
      </c>
    </row>
    <row r="5" spans="1:18" ht="12.75" customHeight="1" x14ac:dyDescent="0.2">
      <c r="A5" s="45" t="s">
        <v>135</v>
      </c>
      <c r="B5" s="45" t="s">
        <v>134</v>
      </c>
      <c r="C5" s="45" t="s">
        <v>133</v>
      </c>
      <c r="D5" s="45" t="s">
        <v>132</v>
      </c>
      <c r="E5" s="45" t="s">
        <v>131</v>
      </c>
      <c r="F5" s="45" t="s">
        <v>130</v>
      </c>
      <c r="G5" s="45" t="s">
        <v>129</v>
      </c>
      <c r="H5" s="45" t="s">
        <v>128</v>
      </c>
      <c r="I5" s="45"/>
      <c r="O5" t="s">
        <v>127</v>
      </c>
      <c r="P5" t="s">
        <v>82</v>
      </c>
    </row>
    <row r="6" spans="1:18" ht="12.75" customHeight="1" x14ac:dyDescent="0.2">
      <c r="A6" s="45"/>
      <c r="B6" s="45"/>
      <c r="C6" s="45"/>
      <c r="D6" s="45"/>
      <c r="E6" s="45"/>
      <c r="F6" s="45"/>
      <c r="G6" s="45"/>
      <c r="H6" s="18" t="s">
        <v>126</v>
      </c>
      <c r="I6" s="18" t="s">
        <v>125</v>
      </c>
    </row>
    <row r="7" spans="1:18" ht="12.75" customHeight="1" x14ac:dyDescent="0.2">
      <c r="A7" s="18" t="s">
        <v>124</v>
      </c>
      <c r="B7" s="18" t="s">
        <v>5</v>
      </c>
      <c r="C7" s="18" t="s">
        <v>82</v>
      </c>
      <c r="D7" s="18" t="s">
        <v>76</v>
      </c>
      <c r="E7" s="18" t="s">
        <v>65</v>
      </c>
      <c r="F7" s="18" t="s">
        <v>110</v>
      </c>
      <c r="G7" s="18" t="s">
        <v>55</v>
      </c>
      <c r="H7" s="18" t="s">
        <v>42</v>
      </c>
      <c r="I7" s="18" t="s">
        <v>90</v>
      </c>
    </row>
    <row r="8" spans="1:18" ht="12.75" customHeight="1" x14ac:dyDescent="0.2">
      <c r="A8" s="16" t="s">
        <v>27</v>
      </c>
      <c r="B8" s="16"/>
      <c r="C8" s="17" t="s">
        <v>5</v>
      </c>
      <c r="D8" s="16"/>
      <c r="E8" s="13" t="s">
        <v>123</v>
      </c>
      <c r="F8" s="16"/>
      <c r="G8" s="16"/>
      <c r="H8" s="16"/>
      <c r="I8" s="15">
        <f>0+Q8</f>
        <v>0</v>
      </c>
      <c r="O8">
        <f>0+R8</f>
        <v>0</v>
      </c>
      <c r="Q8">
        <f>0+I9+I13+I17+I21+I25+I29+I33+I37+I41+I45+I49</f>
        <v>0</v>
      </c>
      <c r="R8">
        <f>0+O9+O13+O17+O21+O25+O29+O33+O37+O41+O45+O49</f>
        <v>0</v>
      </c>
    </row>
    <row r="9" spans="1:18" x14ac:dyDescent="0.2">
      <c r="A9" s="9" t="s">
        <v>10</v>
      </c>
      <c r="B9" s="10" t="s">
        <v>5</v>
      </c>
      <c r="C9" s="10" t="s">
        <v>122</v>
      </c>
      <c r="D9" s="9" t="s">
        <v>0</v>
      </c>
      <c r="E9" s="8" t="s">
        <v>121</v>
      </c>
      <c r="F9" s="7" t="s">
        <v>35</v>
      </c>
      <c r="G9" s="6">
        <v>255.63900000000001</v>
      </c>
      <c r="H9" s="5">
        <v>0</v>
      </c>
      <c r="I9" s="5">
        <f>ROUND(ROUND(H9,2)*ROUND(G9,3),2)</f>
        <v>0</v>
      </c>
      <c r="O9">
        <f>(I9*15)/100</f>
        <v>0</v>
      </c>
      <c r="P9" t="s">
        <v>5</v>
      </c>
    </row>
    <row r="10" spans="1:18" x14ac:dyDescent="0.2">
      <c r="A10" s="4" t="s">
        <v>4</v>
      </c>
      <c r="E10" s="1" t="s">
        <v>121</v>
      </c>
    </row>
    <row r="11" spans="1:18" x14ac:dyDescent="0.2">
      <c r="A11" s="3" t="s">
        <v>2</v>
      </c>
      <c r="E11" s="2" t="s">
        <v>0</v>
      </c>
    </row>
    <row r="12" spans="1:18" ht="25.5" x14ac:dyDescent="0.2">
      <c r="A12" t="s">
        <v>1</v>
      </c>
      <c r="E12" s="1" t="s">
        <v>120</v>
      </c>
    </row>
    <row r="13" spans="1:18" x14ac:dyDescent="0.2">
      <c r="A13" s="9" t="s">
        <v>10</v>
      </c>
      <c r="B13" s="10" t="s">
        <v>82</v>
      </c>
      <c r="C13" s="10" t="s">
        <v>119</v>
      </c>
      <c r="D13" s="9" t="s">
        <v>0</v>
      </c>
      <c r="E13" s="8" t="s">
        <v>118</v>
      </c>
      <c r="F13" s="7" t="s">
        <v>35</v>
      </c>
      <c r="G13" s="6">
        <v>511.27699999999999</v>
      </c>
      <c r="H13" s="5">
        <v>0</v>
      </c>
      <c r="I13" s="5">
        <f>ROUND(ROUND(H13,2)*ROUND(G13,3),2)</f>
        <v>0</v>
      </c>
      <c r="O13">
        <f>(I13*15)/100</f>
        <v>0</v>
      </c>
      <c r="P13" t="s">
        <v>5</v>
      </c>
    </row>
    <row r="14" spans="1:18" x14ac:dyDescent="0.2">
      <c r="A14" s="4" t="s">
        <v>4</v>
      </c>
      <c r="E14" s="1" t="s">
        <v>118</v>
      </c>
    </row>
    <row r="15" spans="1:18" x14ac:dyDescent="0.2">
      <c r="A15" s="3" t="s">
        <v>2</v>
      </c>
      <c r="E15" s="2" t="s">
        <v>0</v>
      </c>
    </row>
    <row r="16" spans="1:18" x14ac:dyDescent="0.2">
      <c r="A16" t="s">
        <v>1</v>
      </c>
      <c r="E16" s="1" t="s">
        <v>117</v>
      </c>
    </row>
    <row r="17" spans="1:16" x14ac:dyDescent="0.2">
      <c r="A17" s="9" t="s">
        <v>10</v>
      </c>
      <c r="B17" s="10" t="s">
        <v>76</v>
      </c>
      <c r="C17" s="10" t="s">
        <v>116</v>
      </c>
      <c r="D17" s="9" t="s">
        <v>0</v>
      </c>
      <c r="E17" s="8" t="s">
        <v>115</v>
      </c>
      <c r="F17" s="7" t="s">
        <v>6</v>
      </c>
      <c r="G17" s="6">
        <v>4</v>
      </c>
      <c r="H17" s="5">
        <v>0</v>
      </c>
      <c r="I17" s="5">
        <f>ROUND(ROUND(H17,2)*ROUND(G17,3),2)</f>
        <v>0</v>
      </c>
      <c r="O17">
        <f>(I17*15)/100</f>
        <v>0</v>
      </c>
      <c r="P17" t="s">
        <v>5</v>
      </c>
    </row>
    <row r="18" spans="1:16" x14ac:dyDescent="0.2">
      <c r="A18" s="4" t="s">
        <v>4</v>
      </c>
      <c r="E18" s="1" t="s">
        <v>115</v>
      </c>
    </row>
    <row r="19" spans="1:16" x14ac:dyDescent="0.2">
      <c r="A19" s="3" t="s">
        <v>2</v>
      </c>
      <c r="E19" s="2" t="s">
        <v>0</v>
      </c>
    </row>
    <row r="20" spans="1:16" ht="102" x14ac:dyDescent="0.2">
      <c r="A20" t="s">
        <v>1</v>
      </c>
      <c r="E20" s="1" t="s">
        <v>114</v>
      </c>
    </row>
    <row r="21" spans="1:16" x14ac:dyDescent="0.2">
      <c r="A21" s="9" t="s">
        <v>10</v>
      </c>
      <c r="B21" s="10" t="s">
        <v>65</v>
      </c>
      <c r="C21" s="10" t="s">
        <v>113</v>
      </c>
      <c r="D21" s="9" t="s">
        <v>0</v>
      </c>
      <c r="E21" s="8" t="s">
        <v>112</v>
      </c>
      <c r="F21" s="7" t="s">
        <v>30</v>
      </c>
      <c r="G21" s="6">
        <v>127.819</v>
      </c>
      <c r="H21" s="5">
        <v>0</v>
      </c>
      <c r="I21" s="5">
        <f>ROUND(ROUND(H21,2)*ROUND(G21,3),2)</f>
        <v>0</v>
      </c>
      <c r="O21">
        <f>(I21*15)/100</f>
        <v>0</v>
      </c>
      <c r="P21" t="s">
        <v>5</v>
      </c>
    </row>
    <row r="22" spans="1:16" x14ac:dyDescent="0.2">
      <c r="A22" s="4" t="s">
        <v>4</v>
      </c>
      <c r="E22" s="1" t="s">
        <v>112</v>
      </c>
    </row>
    <row r="23" spans="1:16" x14ac:dyDescent="0.2">
      <c r="A23" s="3" t="s">
        <v>2</v>
      </c>
      <c r="E23" s="2" t="s">
        <v>0</v>
      </c>
    </row>
    <row r="24" spans="1:16" ht="267.75" x14ac:dyDescent="0.2">
      <c r="A24" t="s">
        <v>1</v>
      </c>
      <c r="E24" s="1" t="s">
        <v>111</v>
      </c>
    </row>
    <row r="25" spans="1:16" x14ac:dyDescent="0.2">
      <c r="A25" s="9" t="s">
        <v>10</v>
      </c>
      <c r="B25" s="10" t="s">
        <v>110</v>
      </c>
      <c r="C25" s="10" t="s">
        <v>109</v>
      </c>
      <c r="D25" s="9" t="s">
        <v>0</v>
      </c>
      <c r="E25" s="8" t="s">
        <v>108</v>
      </c>
      <c r="F25" s="7" t="s">
        <v>30</v>
      </c>
      <c r="G25" s="6">
        <v>383.45699999999999</v>
      </c>
      <c r="H25" s="5">
        <v>0</v>
      </c>
      <c r="I25" s="5">
        <f>ROUND(ROUND(H25,2)*ROUND(G25,3),2)</f>
        <v>0</v>
      </c>
      <c r="O25">
        <f>(I25*15)/100</f>
        <v>0</v>
      </c>
      <c r="P25" t="s">
        <v>5</v>
      </c>
    </row>
    <row r="26" spans="1:16" x14ac:dyDescent="0.2">
      <c r="A26" s="4" t="s">
        <v>4</v>
      </c>
      <c r="E26" s="1" t="s">
        <v>108</v>
      </c>
    </row>
    <row r="27" spans="1:16" x14ac:dyDescent="0.2">
      <c r="A27" s="3" t="s">
        <v>2</v>
      </c>
      <c r="E27" s="2" t="s">
        <v>107</v>
      </c>
    </row>
    <row r="28" spans="1:16" ht="25.5" x14ac:dyDescent="0.2">
      <c r="A28" t="s">
        <v>1</v>
      </c>
      <c r="E28" s="1" t="s">
        <v>106</v>
      </c>
    </row>
    <row r="29" spans="1:16" x14ac:dyDescent="0.2">
      <c r="A29" s="9" t="s">
        <v>10</v>
      </c>
      <c r="B29" s="10" t="s">
        <v>55</v>
      </c>
      <c r="C29" s="10" t="s">
        <v>105</v>
      </c>
      <c r="D29" s="9" t="s">
        <v>0</v>
      </c>
      <c r="E29" s="8" t="s">
        <v>104</v>
      </c>
      <c r="F29" s="7" t="s">
        <v>30</v>
      </c>
      <c r="G29" s="6">
        <v>35.581000000000003</v>
      </c>
      <c r="H29" s="5">
        <v>0</v>
      </c>
      <c r="I29" s="5">
        <f>ROUND(ROUND(H29,2)*ROUND(G29,3),2)</f>
        <v>0</v>
      </c>
      <c r="O29">
        <f>(I29*15)/100</f>
        <v>0</v>
      </c>
      <c r="P29" t="s">
        <v>5</v>
      </c>
    </row>
    <row r="30" spans="1:16" x14ac:dyDescent="0.2">
      <c r="A30" s="4" t="s">
        <v>4</v>
      </c>
      <c r="E30" s="1" t="s">
        <v>104</v>
      </c>
    </row>
    <row r="31" spans="1:16" x14ac:dyDescent="0.2">
      <c r="A31" s="3" t="s">
        <v>2</v>
      </c>
      <c r="E31" s="2" t="s">
        <v>0</v>
      </c>
    </row>
    <row r="32" spans="1:16" ht="204" x14ac:dyDescent="0.2">
      <c r="A32" t="s">
        <v>1</v>
      </c>
      <c r="E32" s="1" t="s">
        <v>103</v>
      </c>
    </row>
    <row r="33" spans="1:16" x14ac:dyDescent="0.2">
      <c r="A33" s="9" t="s">
        <v>10</v>
      </c>
      <c r="B33" s="36" t="s">
        <v>102</v>
      </c>
      <c r="C33" s="36" t="s">
        <v>101</v>
      </c>
      <c r="D33" s="37" t="s">
        <v>0</v>
      </c>
      <c r="E33" s="38" t="s">
        <v>99</v>
      </c>
      <c r="F33" s="39" t="s">
        <v>100</v>
      </c>
      <c r="G33" s="40">
        <v>60</v>
      </c>
      <c r="H33" s="41">
        <v>0</v>
      </c>
      <c r="I33" s="41">
        <f>ROUND(ROUND(H33,2)*ROUND(G33,3),2)</f>
        <v>0</v>
      </c>
      <c r="O33">
        <f>(I33*15)/100</f>
        <v>0</v>
      </c>
      <c r="P33" t="s">
        <v>5</v>
      </c>
    </row>
    <row r="34" spans="1:16" x14ac:dyDescent="0.2">
      <c r="A34" s="4" t="s">
        <v>4</v>
      </c>
      <c r="B34" s="42"/>
      <c r="C34" s="42"/>
      <c r="D34" s="42"/>
      <c r="E34" s="43" t="s">
        <v>99</v>
      </c>
      <c r="F34" s="42"/>
      <c r="G34" s="42"/>
      <c r="H34" s="42"/>
      <c r="I34" s="42"/>
    </row>
    <row r="35" spans="1:16" x14ac:dyDescent="0.2">
      <c r="A35" s="3" t="s">
        <v>2</v>
      </c>
      <c r="B35" s="42"/>
      <c r="C35" s="42"/>
      <c r="D35" s="42"/>
      <c r="E35" s="44" t="s">
        <v>0</v>
      </c>
      <c r="F35" s="42"/>
      <c r="G35" s="42"/>
      <c r="H35" s="42"/>
      <c r="I35" s="42"/>
    </row>
    <row r="36" spans="1:16" ht="63.75" x14ac:dyDescent="0.2">
      <c r="A36" t="s">
        <v>1</v>
      </c>
      <c r="B36" s="42"/>
      <c r="C36" s="42"/>
      <c r="D36" s="42"/>
      <c r="E36" s="43" t="s">
        <v>98</v>
      </c>
      <c r="F36" s="42"/>
      <c r="G36" s="42"/>
      <c r="H36" s="42"/>
      <c r="I36" s="42"/>
    </row>
    <row r="37" spans="1:16" x14ac:dyDescent="0.2">
      <c r="A37" s="9" t="s">
        <v>10</v>
      </c>
      <c r="B37" s="10" t="s">
        <v>97</v>
      </c>
      <c r="C37" s="10" t="s">
        <v>96</v>
      </c>
      <c r="D37" s="9" t="s">
        <v>0</v>
      </c>
      <c r="E37" s="8" t="s">
        <v>95</v>
      </c>
      <c r="F37" s="7" t="s">
        <v>35</v>
      </c>
      <c r="G37" s="6">
        <v>355.81</v>
      </c>
      <c r="H37" s="5">
        <v>0</v>
      </c>
      <c r="I37" s="5">
        <f>ROUND(ROUND(H37,2)*ROUND(G37,3),2)</f>
        <v>0</v>
      </c>
      <c r="O37">
        <f>(I37*15)/100</f>
        <v>0</v>
      </c>
      <c r="P37" t="s">
        <v>5</v>
      </c>
    </row>
    <row r="38" spans="1:16" x14ac:dyDescent="0.2">
      <c r="A38" s="4" t="s">
        <v>4</v>
      </c>
      <c r="E38" s="1" t="s">
        <v>95</v>
      </c>
    </row>
    <row r="39" spans="1:16" x14ac:dyDescent="0.2">
      <c r="A39" s="3" t="s">
        <v>2</v>
      </c>
      <c r="E39" s="2" t="s">
        <v>0</v>
      </c>
    </row>
    <row r="40" spans="1:16" ht="25.5" x14ac:dyDescent="0.2">
      <c r="A40" t="s">
        <v>1</v>
      </c>
      <c r="E40" s="1" t="s">
        <v>94</v>
      </c>
    </row>
    <row r="41" spans="1:16" x14ac:dyDescent="0.2">
      <c r="A41" s="9" t="s">
        <v>10</v>
      </c>
      <c r="B41" s="10" t="s">
        <v>42</v>
      </c>
      <c r="C41" s="10" t="s">
        <v>93</v>
      </c>
      <c r="D41" s="9" t="s">
        <v>0</v>
      </c>
      <c r="E41" s="8" t="s">
        <v>92</v>
      </c>
      <c r="F41" s="7" t="s">
        <v>35</v>
      </c>
      <c r="G41" s="6">
        <v>355.81</v>
      </c>
      <c r="H41" s="5">
        <v>0</v>
      </c>
      <c r="I41" s="5">
        <f>ROUND(ROUND(H41,2)*ROUND(G41,3),2)</f>
        <v>0</v>
      </c>
      <c r="O41">
        <f>(I41*15)/100</f>
        <v>0</v>
      </c>
      <c r="P41" t="s">
        <v>5</v>
      </c>
    </row>
    <row r="42" spans="1:16" x14ac:dyDescent="0.2">
      <c r="A42" s="4" t="s">
        <v>4</v>
      </c>
      <c r="E42" s="1" t="s">
        <v>92</v>
      </c>
    </row>
    <row r="43" spans="1:16" x14ac:dyDescent="0.2">
      <c r="A43" s="3" t="s">
        <v>2</v>
      </c>
      <c r="E43" s="2" t="s">
        <v>0</v>
      </c>
    </row>
    <row r="44" spans="1:16" ht="25.5" x14ac:dyDescent="0.2">
      <c r="A44" t="s">
        <v>1</v>
      </c>
      <c r="E44" s="1" t="s">
        <v>91</v>
      </c>
    </row>
    <row r="45" spans="1:16" x14ac:dyDescent="0.2">
      <c r="A45" s="9" t="s">
        <v>10</v>
      </c>
      <c r="B45" s="10" t="s">
        <v>90</v>
      </c>
      <c r="C45" s="10" t="s">
        <v>89</v>
      </c>
      <c r="D45" s="9" t="s">
        <v>0</v>
      </c>
      <c r="E45" s="8" t="s">
        <v>88</v>
      </c>
      <c r="F45" s="7" t="s">
        <v>35</v>
      </c>
      <c r="G45" s="6">
        <v>355.81</v>
      </c>
      <c r="H45" s="5">
        <v>0</v>
      </c>
      <c r="I45" s="5">
        <f>ROUND(ROUND(H45,2)*ROUND(G45,3),2)</f>
        <v>0</v>
      </c>
      <c r="O45">
        <f>(I45*15)/100</f>
        <v>0</v>
      </c>
      <c r="P45" t="s">
        <v>5</v>
      </c>
    </row>
    <row r="46" spans="1:16" x14ac:dyDescent="0.2">
      <c r="A46" s="4" t="s">
        <v>4</v>
      </c>
      <c r="E46" s="1" t="s">
        <v>88</v>
      </c>
    </row>
    <row r="47" spans="1:16" x14ac:dyDescent="0.2">
      <c r="A47" s="3" t="s">
        <v>2</v>
      </c>
      <c r="E47" s="2" t="s">
        <v>0</v>
      </c>
    </row>
    <row r="48" spans="1:16" ht="38.25" x14ac:dyDescent="0.2">
      <c r="A48" t="s">
        <v>1</v>
      </c>
      <c r="E48" s="1" t="s">
        <v>87</v>
      </c>
    </row>
    <row r="49" spans="1:18" x14ac:dyDescent="0.2">
      <c r="A49" s="9" t="s">
        <v>10</v>
      </c>
      <c r="B49" s="10" t="s">
        <v>86</v>
      </c>
      <c r="C49" s="10" t="s">
        <v>85</v>
      </c>
      <c r="D49" s="9" t="s">
        <v>0</v>
      </c>
      <c r="E49" s="8" t="s">
        <v>84</v>
      </c>
      <c r="F49" s="7" t="s">
        <v>30</v>
      </c>
      <c r="G49" s="6">
        <v>7.1159999999999997</v>
      </c>
      <c r="H49" s="5">
        <v>0</v>
      </c>
      <c r="I49" s="5">
        <f>ROUND(ROUND(H49,2)*ROUND(G49,3),2)</f>
        <v>0</v>
      </c>
      <c r="O49">
        <f>(I49*15)/100</f>
        <v>0</v>
      </c>
      <c r="P49" t="s">
        <v>5</v>
      </c>
    </row>
    <row r="50" spans="1:18" x14ac:dyDescent="0.2">
      <c r="A50" s="4" t="s">
        <v>4</v>
      </c>
      <c r="E50" s="1" t="s">
        <v>84</v>
      </c>
    </row>
    <row r="51" spans="1:18" x14ac:dyDescent="0.2">
      <c r="A51" s="3" t="s">
        <v>2</v>
      </c>
      <c r="E51" s="2" t="s">
        <v>0</v>
      </c>
    </row>
    <row r="52" spans="1:18" ht="38.25" x14ac:dyDescent="0.2">
      <c r="A52" t="s">
        <v>1</v>
      </c>
      <c r="E52" s="1" t="s">
        <v>83</v>
      </c>
    </row>
    <row r="53" spans="1:18" ht="12.75" customHeight="1" x14ac:dyDescent="0.2">
      <c r="A53" s="12" t="s">
        <v>27</v>
      </c>
      <c r="B53" s="12"/>
      <c r="C53" s="14" t="s">
        <v>82</v>
      </c>
      <c r="D53" s="12"/>
      <c r="E53" s="13" t="s">
        <v>81</v>
      </c>
      <c r="F53" s="12"/>
      <c r="G53" s="12"/>
      <c r="H53" s="12"/>
      <c r="I53" s="11">
        <f>0+Q53</f>
        <v>0</v>
      </c>
      <c r="O53">
        <f>0+R53</f>
        <v>0</v>
      </c>
      <c r="Q53">
        <f>0+I54</f>
        <v>0</v>
      </c>
      <c r="R53">
        <f>0+O54</f>
        <v>0</v>
      </c>
    </row>
    <row r="54" spans="1:18" x14ac:dyDescent="0.2">
      <c r="A54" s="9" t="s">
        <v>10</v>
      </c>
      <c r="B54" s="10" t="s">
        <v>80</v>
      </c>
      <c r="C54" s="10" t="s">
        <v>79</v>
      </c>
      <c r="D54" s="9" t="s">
        <v>0</v>
      </c>
      <c r="E54" s="8" t="s">
        <v>78</v>
      </c>
      <c r="F54" s="7" t="s">
        <v>35</v>
      </c>
      <c r="G54" s="6">
        <v>355.81</v>
      </c>
      <c r="H54" s="5">
        <v>0</v>
      </c>
      <c r="I54" s="5">
        <f>ROUND(ROUND(H54,2)*ROUND(G54,3),2)</f>
        <v>0</v>
      </c>
      <c r="O54">
        <f>(I54*15)/100</f>
        <v>0</v>
      </c>
      <c r="P54" t="s">
        <v>5</v>
      </c>
    </row>
    <row r="55" spans="1:18" x14ac:dyDescent="0.2">
      <c r="A55" s="4" t="s">
        <v>4</v>
      </c>
      <c r="E55" s="1" t="s">
        <v>78</v>
      </c>
      <c r="I55" s="32"/>
    </row>
    <row r="56" spans="1:18" x14ac:dyDescent="0.2">
      <c r="A56" s="3" t="s">
        <v>2</v>
      </c>
      <c r="E56" s="2" t="s">
        <v>0</v>
      </c>
      <c r="I56" s="33"/>
    </row>
    <row r="57" spans="1:18" ht="63.75" x14ac:dyDescent="0.2">
      <c r="A57" t="s">
        <v>1</v>
      </c>
      <c r="E57" s="27" t="s">
        <v>77</v>
      </c>
      <c r="I57" s="34"/>
    </row>
    <row r="58" spans="1:18" x14ac:dyDescent="0.2">
      <c r="B58" s="28">
        <v>26</v>
      </c>
      <c r="C58" s="28">
        <v>265116</v>
      </c>
      <c r="D58" s="28"/>
      <c r="E58" s="29" t="s">
        <v>151</v>
      </c>
      <c r="F58" s="30" t="s">
        <v>149</v>
      </c>
      <c r="G58" s="35">
        <v>60</v>
      </c>
      <c r="H58" s="31">
        <v>0</v>
      </c>
      <c r="I58" s="35">
        <f>ROUND(ROUND(H58,2)*ROUND(G58,3),2)</f>
        <v>0</v>
      </c>
    </row>
    <row r="59" spans="1:18" x14ac:dyDescent="0.2">
      <c r="E59" s="1"/>
    </row>
    <row r="60" spans="1:18" ht="114.75" x14ac:dyDescent="0.2">
      <c r="E60" s="29" t="s">
        <v>150</v>
      </c>
    </row>
    <row r="61" spans="1:18" ht="12.75" customHeight="1" x14ac:dyDescent="0.2">
      <c r="A61" s="12" t="s">
        <v>27</v>
      </c>
      <c r="B61" s="12"/>
      <c r="C61" s="14" t="s">
        <v>76</v>
      </c>
      <c r="D61" s="12"/>
      <c r="E61" s="13" t="s">
        <v>75</v>
      </c>
      <c r="F61" s="12"/>
      <c r="G61" s="12"/>
      <c r="H61" s="12"/>
      <c r="I61" s="11">
        <f>0+Q61</f>
        <v>0</v>
      </c>
      <c r="O61">
        <f>0+R61</f>
        <v>0</v>
      </c>
      <c r="Q61">
        <f>0+I62+I66</f>
        <v>0</v>
      </c>
      <c r="R61">
        <f>0+O62+O66</f>
        <v>0</v>
      </c>
    </row>
    <row r="62" spans="1:18" x14ac:dyDescent="0.2">
      <c r="A62" s="9" t="s">
        <v>10</v>
      </c>
      <c r="B62" s="10" t="s">
        <v>74</v>
      </c>
      <c r="C62" s="10" t="s">
        <v>73</v>
      </c>
      <c r="D62" s="9" t="s">
        <v>0</v>
      </c>
      <c r="E62" s="8" t="s">
        <v>72</v>
      </c>
      <c r="F62" s="7" t="s">
        <v>30</v>
      </c>
      <c r="G62" s="6">
        <v>1.6559999999999999</v>
      </c>
      <c r="H62" s="5">
        <v>0</v>
      </c>
      <c r="I62" s="5">
        <f>ROUND(ROUND(H62,2)*ROUND(G62,3),2)</f>
        <v>0</v>
      </c>
      <c r="O62">
        <f>(I62*15)/100</f>
        <v>0</v>
      </c>
      <c r="P62" t="s">
        <v>5</v>
      </c>
    </row>
    <row r="63" spans="1:18" x14ac:dyDescent="0.2">
      <c r="A63" s="4" t="s">
        <v>4</v>
      </c>
      <c r="E63" s="1" t="s">
        <v>72</v>
      </c>
    </row>
    <row r="64" spans="1:18" x14ac:dyDescent="0.2">
      <c r="A64" s="3" t="s">
        <v>2</v>
      </c>
      <c r="E64" s="2" t="s">
        <v>71</v>
      </c>
    </row>
    <row r="65" spans="1:18" ht="153" x14ac:dyDescent="0.2">
      <c r="A65" t="s">
        <v>1</v>
      </c>
      <c r="E65" s="1" t="s">
        <v>70</v>
      </c>
    </row>
    <row r="66" spans="1:18" x14ac:dyDescent="0.2">
      <c r="A66" s="9" t="s">
        <v>10</v>
      </c>
      <c r="B66" s="10" t="s">
        <v>69</v>
      </c>
      <c r="C66" s="10" t="s">
        <v>68</v>
      </c>
      <c r="D66" s="9" t="s">
        <v>0</v>
      </c>
      <c r="E66" s="8" t="s">
        <v>67</v>
      </c>
      <c r="F66" s="7" t="s">
        <v>30</v>
      </c>
      <c r="G66" s="6">
        <v>3.3119999999999998</v>
      </c>
      <c r="H66" s="5">
        <v>0</v>
      </c>
      <c r="I66" s="5">
        <f>ROUND(ROUND(H66,2)*ROUND(G66,3),2)</f>
        <v>0</v>
      </c>
      <c r="O66">
        <f>(I66*15)/100</f>
        <v>0</v>
      </c>
      <c r="P66" t="s">
        <v>5</v>
      </c>
    </row>
    <row r="67" spans="1:18" x14ac:dyDescent="0.2">
      <c r="A67" s="4" t="s">
        <v>4</v>
      </c>
      <c r="E67" s="1" t="s">
        <v>67</v>
      </c>
    </row>
    <row r="68" spans="1:18" x14ac:dyDescent="0.2">
      <c r="A68" s="3" t="s">
        <v>2</v>
      </c>
      <c r="E68" s="2" t="s">
        <v>0</v>
      </c>
    </row>
    <row r="69" spans="1:18" ht="51" x14ac:dyDescent="0.2">
      <c r="A69" t="s">
        <v>1</v>
      </c>
      <c r="E69" s="1" t="s">
        <v>66</v>
      </c>
    </row>
    <row r="70" spans="1:18" ht="12.75" customHeight="1" x14ac:dyDescent="0.2">
      <c r="A70" s="12" t="s">
        <v>27</v>
      </c>
      <c r="B70" s="12"/>
      <c r="C70" s="14" t="s">
        <v>65</v>
      </c>
      <c r="D70" s="12"/>
      <c r="E70" s="13" t="s">
        <v>64</v>
      </c>
      <c r="F70" s="12"/>
      <c r="G70" s="12"/>
      <c r="H70" s="12"/>
      <c r="I70" s="11">
        <f>0+Q70</f>
        <v>0</v>
      </c>
      <c r="O70">
        <f>0+R70</f>
        <v>0</v>
      </c>
      <c r="Q70">
        <f>0+I71+I75</f>
        <v>0</v>
      </c>
      <c r="R70">
        <f>0+O71+O75</f>
        <v>0</v>
      </c>
    </row>
    <row r="71" spans="1:18" x14ac:dyDescent="0.2">
      <c r="A71" s="9" t="s">
        <v>10</v>
      </c>
      <c r="B71" s="10" t="s">
        <v>63</v>
      </c>
      <c r="C71" s="10" t="s">
        <v>62</v>
      </c>
      <c r="D71" s="9" t="s">
        <v>0</v>
      </c>
      <c r="E71" s="8" t="s">
        <v>61</v>
      </c>
      <c r="F71" s="7" t="s">
        <v>30</v>
      </c>
      <c r="G71" s="6">
        <v>15.513</v>
      </c>
      <c r="H71" s="5">
        <v>0</v>
      </c>
      <c r="I71" s="5">
        <f>ROUND(ROUND(H71,2)*ROUND(G71,3),2)</f>
        <v>0</v>
      </c>
      <c r="O71">
        <f>(I71*15)/100</f>
        <v>0</v>
      </c>
      <c r="P71" t="s">
        <v>5</v>
      </c>
    </row>
    <row r="72" spans="1:18" x14ac:dyDescent="0.2">
      <c r="A72" s="4" t="s">
        <v>4</v>
      </c>
      <c r="E72" s="1" t="s">
        <v>61</v>
      </c>
    </row>
    <row r="73" spans="1:18" x14ac:dyDescent="0.2">
      <c r="A73" s="3" t="s">
        <v>2</v>
      </c>
      <c r="E73" s="2" t="s">
        <v>0</v>
      </c>
    </row>
    <row r="74" spans="1:18" ht="280.5" x14ac:dyDescent="0.2">
      <c r="A74" t="s">
        <v>1</v>
      </c>
      <c r="E74" s="1" t="s">
        <v>60</v>
      </c>
    </row>
    <row r="75" spans="1:18" x14ac:dyDescent="0.2">
      <c r="A75" s="9" t="s">
        <v>10</v>
      </c>
      <c r="B75" s="10" t="s">
        <v>59</v>
      </c>
      <c r="C75" s="10" t="s">
        <v>58</v>
      </c>
      <c r="D75" s="9" t="s">
        <v>0</v>
      </c>
      <c r="E75" s="8" t="s">
        <v>57</v>
      </c>
      <c r="F75" s="7" t="s">
        <v>30</v>
      </c>
      <c r="G75" s="6">
        <v>30.425999999999998</v>
      </c>
      <c r="H75" s="5">
        <v>0</v>
      </c>
      <c r="I75" s="5">
        <f>ROUND(ROUND(H75,2)*ROUND(G75,3),2)</f>
        <v>0</v>
      </c>
      <c r="O75">
        <f>(I75*15)/100</f>
        <v>0</v>
      </c>
      <c r="P75" t="s">
        <v>5</v>
      </c>
    </row>
    <row r="76" spans="1:18" x14ac:dyDescent="0.2">
      <c r="A76" s="4" t="s">
        <v>4</v>
      </c>
      <c r="E76" s="1" t="s">
        <v>57</v>
      </c>
    </row>
    <row r="77" spans="1:18" x14ac:dyDescent="0.2">
      <c r="A77" s="3" t="s">
        <v>2</v>
      </c>
      <c r="E77" s="2" t="s">
        <v>0</v>
      </c>
    </row>
    <row r="78" spans="1:18" ht="76.5" x14ac:dyDescent="0.2">
      <c r="A78" t="s">
        <v>1</v>
      </c>
      <c r="E78" s="1" t="s">
        <v>56</v>
      </c>
    </row>
    <row r="79" spans="1:18" ht="12.75" customHeight="1" x14ac:dyDescent="0.2">
      <c r="A79" s="12" t="s">
        <v>27</v>
      </c>
      <c r="B79" s="12"/>
      <c r="C79" s="14" t="s">
        <v>55</v>
      </c>
      <c r="D79" s="12"/>
      <c r="E79" s="13" t="s">
        <v>54</v>
      </c>
      <c r="F79" s="12"/>
      <c r="G79" s="12"/>
      <c r="H79" s="12"/>
      <c r="I79" s="11">
        <f>0+Q79</f>
        <v>0</v>
      </c>
      <c r="O79">
        <f>0+R79</f>
        <v>0</v>
      </c>
      <c r="Q79">
        <f>0+I80</f>
        <v>0</v>
      </c>
      <c r="R79">
        <f>0+O80</f>
        <v>0</v>
      </c>
    </row>
    <row r="80" spans="1:18" x14ac:dyDescent="0.2">
      <c r="A80" s="9" t="s">
        <v>10</v>
      </c>
      <c r="B80" s="10" t="s">
        <v>53</v>
      </c>
      <c r="C80" s="10" t="s">
        <v>52</v>
      </c>
      <c r="D80" s="9" t="s">
        <v>0</v>
      </c>
      <c r="E80" s="8" t="s">
        <v>51</v>
      </c>
      <c r="F80" s="7" t="s">
        <v>35</v>
      </c>
      <c r="G80" s="6">
        <v>300.98</v>
      </c>
      <c r="H80" s="5">
        <v>0</v>
      </c>
      <c r="I80" s="5">
        <f>ROUND(ROUND(H80,2)*ROUND(G80,3),2)</f>
        <v>0</v>
      </c>
      <c r="O80">
        <f>(I80*15)/100</f>
        <v>0</v>
      </c>
      <c r="P80" t="s">
        <v>5</v>
      </c>
    </row>
    <row r="81" spans="1:18" x14ac:dyDescent="0.2">
      <c r="A81" s="4" t="s">
        <v>4</v>
      </c>
      <c r="E81" s="1" t="s">
        <v>51</v>
      </c>
    </row>
    <row r="82" spans="1:18" x14ac:dyDescent="0.2">
      <c r="A82" s="3" t="s">
        <v>2</v>
      </c>
      <c r="E82" s="2" t="s">
        <v>0</v>
      </c>
    </row>
    <row r="83" spans="1:18" ht="51" x14ac:dyDescent="0.2">
      <c r="A83" t="s">
        <v>1</v>
      </c>
      <c r="E83" s="1" t="s">
        <v>50</v>
      </c>
    </row>
    <row r="84" spans="1:18" ht="12.75" customHeight="1" x14ac:dyDescent="0.2">
      <c r="A84" s="12" t="s">
        <v>27</v>
      </c>
      <c r="B84" s="12"/>
      <c r="C84" s="14" t="s">
        <v>49</v>
      </c>
      <c r="D84" s="12"/>
      <c r="E84" s="13" t="s">
        <v>48</v>
      </c>
      <c r="F84" s="12"/>
      <c r="G84" s="12"/>
      <c r="H84" s="12"/>
      <c r="I84" s="11">
        <f>0+Q84</f>
        <v>0</v>
      </c>
      <c r="O84">
        <f>0+R84</f>
        <v>0</v>
      </c>
      <c r="Q84">
        <f>0+I85</f>
        <v>0</v>
      </c>
      <c r="R84">
        <f>0+O85</f>
        <v>0</v>
      </c>
    </row>
    <row r="85" spans="1:18" ht="25.5" x14ac:dyDescent="0.2">
      <c r="A85" s="9" t="s">
        <v>10</v>
      </c>
      <c r="B85" s="10" t="s">
        <v>47</v>
      </c>
      <c r="C85" s="10" t="s">
        <v>46</v>
      </c>
      <c r="D85" s="9" t="s">
        <v>0</v>
      </c>
      <c r="E85" s="8" t="s">
        <v>45</v>
      </c>
      <c r="F85" s="7" t="s">
        <v>35</v>
      </c>
      <c r="G85" s="6">
        <v>182.75200000000001</v>
      </c>
      <c r="H85" s="5">
        <v>0</v>
      </c>
      <c r="I85" s="5">
        <f>ROUND(ROUND(H85,2)*ROUND(G85,3),2)</f>
        <v>0</v>
      </c>
      <c r="O85">
        <f>(I85*15)/100</f>
        <v>0</v>
      </c>
      <c r="P85" t="s">
        <v>5</v>
      </c>
    </row>
    <row r="86" spans="1:18" ht="25.5" x14ac:dyDescent="0.2">
      <c r="A86" s="4" t="s">
        <v>4</v>
      </c>
      <c r="E86" s="1" t="s">
        <v>45</v>
      </c>
    </row>
    <row r="87" spans="1:18" x14ac:dyDescent="0.2">
      <c r="A87" s="3" t="s">
        <v>2</v>
      </c>
      <c r="E87" s="2" t="s">
        <v>44</v>
      </c>
    </row>
    <row r="88" spans="1:18" ht="140.25" x14ac:dyDescent="0.2">
      <c r="A88" t="s">
        <v>1</v>
      </c>
      <c r="E88" s="1" t="s">
        <v>43</v>
      </c>
    </row>
    <row r="89" spans="1:18" ht="12.75" customHeight="1" x14ac:dyDescent="0.2">
      <c r="A89" s="12" t="s">
        <v>27</v>
      </c>
      <c r="B89" s="12"/>
      <c r="C89" s="14" t="s">
        <v>42</v>
      </c>
      <c r="D89" s="12"/>
      <c r="E89" s="13" t="s">
        <v>41</v>
      </c>
      <c r="F89" s="12"/>
      <c r="G89" s="12"/>
      <c r="H89" s="12"/>
      <c r="I89" s="11">
        <f>0+Q89</f>
        <v>0</v>
      </c>
      <c r="O89">
        <f>0+R89</f>
        <v>0</v>
      </c>
      <c r="Q89">
        <f>0+I90+I94+I98</f>
        <v>0</v>
      </c>
      <c r="R89">
        <f>0+O90+O94+O98</f>
        <v>0</v>
      </c>
    </row>
    <row r="90" spans="1:18" x14ac:dyDescent="0.2">
      <c r="A90" s="9" t="s">
        <v>10</v>
      </c>
      <c r="B90" s="10" t="s">
        <v>40</v>
      </c>
      <c r="C90" s="10" t="s">
        <v>39</v>
      </c>
      <c r="D90" s="9" t="s">
        <v>0</v>
      </c>
      <c r="E90" s="8" t="s">
        <v>38</v>
      </c>
      <c r="F90" s="7" t="s">
        <v>35</v>
      </c>
      <c r="G90" s="6">
        <v>501.63299999999998</v>
      </c>
      <c r="H90" s="5">
        <v>0</v>
      </c>
      <c r="I90" s="5">
        <f>ROUND(ROUND(H90,2)*ROUND(G90,3),2)</f>
        <v>0</v>
      </c>
      <c r="O90">
        <f>(I90*15)/100</f>
        <v>0</v>
      </c>
      <c r="P90" t="s">
        <v>5</v>
      </c>
    </row>
    <row r="91" spans="1:18" x14ac:dyDescent="0.2">
      <c r="A91" s="4" t="s">
        <v>4</v>
      </c>
      <c r="E91" s="1" t="s">
        <v>38</v>
      </c>
    </row>
    <row r="92" spans="1:18" x14ac:dyDescent="0.2">
      <c r="A92" s="3" t="s">
        <v>2</v>
      </c>
      <c r="E92" s="2" t="s">
        <v>0</v>
      </c>
    </row>
    <row r="93" spans="1:18" ht="25.5" x14ac:dyDescent="0.2">
      <c r="A93" t="s">
        <v>1</v>
      </c>
      <c r="E93" s="1" t="s">
        <v>33</v>
      </c>
    </row>
    <row r="94" spans="1:18" x14ac:dyDescent="0.2">
      <c r="A94" s="9" t="s">
        <v>10</v>
      </c>
      <c r="B94" s="10" t="s">
        <v>37</v>
      </c>
      <c r="C94" s="10" t="s">
        <v>36</v>
      </c>
      <c r="D94" s="9" t="s">
        <v>0</v>
      </c>
      <c r="E94" s="8" t="s">
        <v>34</v>
      </c>
      <c r="F94" s="7" t="s">
        <v>35</v>
      </c>
      <c r="G94" s="6">
        <v>501.63299999999998</v>
      </c>
      <c r="H94" s="5">
        <v>0</v>
      </c>
      <c r="I94" s="5">
        <f>ROUND(ROUND(H94,2)*ROUND(G94,3),2)</f>
        <v>0</v>
      </c>
      <c r="O94">
        <f>(I94*15)/100</f>
        <v>0</v>
      </c>
      <c r="P94" t="s">
        <v>5</v>
      </c>
    </row>
    <row r="95" spans="1:18" x14ac:dyDescent="0.2">
      <c r="A95" s="4" t="s">
        <v>4</v>
      </c>
      <c r="E95" s="1" t="s">
        <v>34</v>
      </c>
    </row>
    <row r="96" spans="1:18" x14ac:dyDescent="0.2">
      <c r="A96" s="3" t="s">
        <v>2</v>
      </c>
      <c r="E96" s="2" t="s">
        <v>0</v>
      </c>
    </row>
    <row r="97" spans="1:18" ht="25.5" x14ac:dyDescent="0.2">
      <c r="A97" t="s">
        <v>1</v>
      </c>
      <c r="E97" s="1" t="s">
        <v>33</v>
      </c>
    </row>
    <row r="98" spans="1:18" x14ac:dyDescent="0.2">
      <c r="A98" s="9" t="s">
        <v>10</v>
      </c>
      <c r="B98" s="10" t="s">
        <v>32</v>
      </c>
      <c r="C98" s="10" t="s">
        <v>31</v>
      </c>
      <c r="D98" s="9" t="s">
        <v>0</v>
      </c>
      <c r="E98" s="8" t="s">
        <v>29</v>
      </c>
      <c r="F98" s="7" t="s">
        <v>30</v>
      </c>
      <c r="G98" s="6">
        <v>3.3119999999999998</v>
      </c>
      <c r="H98" s="5">
        <v>0</v>
      </c>
      <c r="I98" s="5">
        <f>ROUND(ROUND(H98,2)*ROUND(G98,3),2)</f>
        <v>0</v>
      </c>
      <c r="O98">
        <f>(I98*15)/100</f>
        <v>0</v>
      </c>
      <c r="P98" t="s">
        <v>5</v>
      </c>
    </row>
    <row r="99" spans="1:18" x14ac:dyDescent="0.2">
      <c r="A99" s="4" t="s">
        <v>4</v>
      </c>
      <c r="E99" s="1" t="s">
        <v>29</v>
      </c>
    </row>
    <row r="100" spans="1:18" x14ac:dyDescent="0.2">
      <c r="A100" s="3" t="s">
        <v>2</v>
      </c>
      <c r="E100" s="2" t="s">
        <v>0</v>
      </c>
    </row>
    <row r="101" spans="1:18" ht="89.25" x14ac:dyDescent="0.2">
      <c r="A101" t="s">
        <v>1</v>
      </c>
      <c r="E101" s="1" t="s">
        <v>28</v>
      </c>
    </row>
    <row r="102" spans="1:18" ht="12.75" customHeight="1" x14ac:dyDescent="0.2">
      <c r="A102" s="12" t="s">
        <v>27</v>
      </c>
      <c r="B102" s="12"/>
      <c r="C102" s="14" t="s">
        <v>26</v>
      </c>
      <c r="D102" s="12"/>
      <c r="E102" s="13" t="s">
        <v>25</v>
      </c>
      <c r="F102" s="12"/>
      <c r="G102" s="12"/>
      <c r="H102" s="12"/>
      <c r="I102" s="11">
        <f>0+Q102</f>
        <v>0</v>
      </c>
      <c r="O102">
        <f>0+R102</f>
        <v>0</v>
      </c>
      <c r="Q102">
        <f>0+I103+I107+I111+I115</f>
        <v>0</v>
      </c>
      <c r="R102">
        <f>0+O103+O107+O111+O115</f>
        <v>0</v>
      </c>
    </row>
    <row r="103" spans="1:18" ht="25.5" x14ac:dyDescent="0.2">
      <c r="A103" s="9" t="s">
        <v>10</v>
      </c>
      <c r="B103" s="10" t="s">
        <v>24</v>
      </c>
      <c r="C103" s="10" t="s">
        <v>23</v>
      </c>
      <c r="D103" s="9" t="s">
        <v>0</v>
      </c>
      <c r="E103" s="8" t="s">
        <v>22</v>
      </c>
      <c r="F103" s="7" t="s">
        <v>14</v>
      </c>
      <c r="G103" s="6">
        <v>379.928</v>
      </c>
      <c r="H103" s="5">
        <v>0</v>
      </c>
      <c r="I103" s="5">
        <f>ROUND(ROUND(H103,2)*ROUND(G103,3),2)</f>
        <v>0</v>
      </c>
      <c r="O103">
        <f>(I103*15)/100</f>
        <v>0</v>
      </c>
      <c r="P103" t="s">
        <v>5</v>
      </c>
    </row>
    <row r="104" spans="1:18" ht="25.5" x14ac:dyDescent="0.2">
      <c r="A104" s="4" t="s">
        <v>4</v>
      </c>
      <c r="E104" s="1" t="s">
        <v>22</v>
      </c>
    </row>
    <row r="105" spans="1:18" ht="51" x14ac:dyDescent="0.2">
      <c r="A105" s="3" t="s">
        <v>2</v>
      </c>
      <c r="E105" s="2" t="s">
        <v>21</v>
      </c>
    </row>
    <row r="106" spans="1:18" ht="89.25" x14ac:dyDescent="0.2">
      <c r="A106" t="s">
        <v>1</v>
      </c>
      <c r="E106" s="1" t="s">
        <v>11</v>
      </c>
    </row>
    <row r="107" spans="1:18" ht="25.5" x14ac:dyDescent="0.2">
      <c r="A107" s="9" t="s">
        <v>10</v>
      </c>
      <c r="B107" s="10" t="s">
        <v>20</v>
      </c>
      <c r="C107" s="10" t="s">
        <v>19</v>
      </c>
      <c r="D107" s="9" t="s">
        <v>0</v>
      </c>
      <c r="E107" s="8" t="s">
        <v>18</v>
      </c>
      <c r="F107" s="7" t="s">
        <v>14</v>
      </c>
      <c r="G107" s="6">
        <v>2.0699999999999998</v>
      </c>
      <c r="H107" s="5">
        <v>0</v>
      </c>
      <c r="I107" s="5">
        <f>ROUND(ROUND(H107,2)*ROUND(G107,3),2)</f>
        <v>0</v>
      </c>
      <c r="O107">
        <f>(I107*15)/100</f>
        <v>0</v>
      </c>
      <c r="P107" t="s">
        <v>5</v>
      </c>
    </row>
    <row r="108" spans="1:18" ht="25.5" x14ac:dyDescent="0.2">
      <c r="A108" s="4" t="s">
        <v>4</v>
      </c>
      <c r="E108" s="1" t="s">
        <v>18</v>
      </c>
    </row>
    <row r="109" spans="1:18" ht="38.25" x14ac:dyDescent="0.2">
      <c r="A109" s="3" t="s">
        <v>2</v>
      </c>
      <c r="E109" s="2" t="s">
        <v>17</v>
      </c>
    </row>
    <row r="110" spans="1:18" ht="89.25" x14ac:dyDescent="0.2">
      <c r="A110" t="s">
        <v>1</v>
      </c>
      <c r="E110" s="1" t="s">
        <v>11</v>
      </c>
    </row>
    <row r="111" spans="1:18" ht="25.5" x14ac:dyDescent="0.2">
      <c r="A111" s="9" t="s">
        <v>10</v>
      </c>
      <c r="B111" s="10" t="s">
        <v>16</v>
      </c>
      <c r="C111" s="10" t="s">
        <v>15</v>
      </c>
      <c r="D111" s="9" t="s">
        <v>0</v>
      </c>
      <c r="E111" s="8" t="s">
        <v>13</v>
      </c>
      <c r="F111" s="7" t="s">
        <v>14</v>
      </c>
      <c r="G111" s="6">
        <v>4.1399999999999997</v>
      </c>
      <c r="H111" s="5">
        <v>0</v>
      </c>
      <c r="I111" s="5">
        <f>ROUND(ROUND(H111,2)*ROUND(G111,3),2)</f>
        <v>0</v>
      </c>
      <c r="O111">
        <f>(I111*15)/100</f>
        <v>0</v>
      </c>
      <c r="P111" t="s">
        <v>5</v>
      </c>
    </row>
    <row r="112" spans="1:18" ht="25.5" x14ac:dyDescent="0.2">
      <c r="A112" s="4" t="s">
        <v>4</v>
      </c>
      <c r="E112" s="1" t="s">
        <v>13</v>
      </c>
    </row>
    <row r="113" spans="1:16" x14ac:dyDescent="0.2">
      <c r="A113" s="3" t="s">
        <v>2</v>
      </c>
      <c r="E113" s="2" t="s">
        <v>12</v>
      </c>
    </row>
    <row r="114" spans="1:16" ht="89.25" x14ac:dyDescent="0.2">
      <c r="A114" t="s">
        <v>1</v>
      </c>
      <c r="E114" s="1" t="s">
        <v>11</v>
      </c>
    </row>
    <row r="115" spans="1:16" x14ac:dyDescent="0.2">
      <c r="A115" s="9" t="s">
        <v>10</v>
      </c>
      <c r="B115" s="10" t="s">
        <v>9</v>
      </c>
      <c r="C115" s="10" t="s">
        <v>8</v>
      </c>
      <c r="D115" s="9" t="s">
        <v>0</v>
      </c>
      <c r="E115" s="8" t="s">
        <v>7</v>
      </c>
      <c r="F115" s="7" t="s">
        <v>6</v>
      </c>
      <c r="G115" s="6">
        <v>1</v>
      </c>
      <c r="H115" s="5">
        <v>0</v>
      </c>
      <c r="I115" s="5">
        <f>ROUND(ROUND(H115,2)*ROUND(G115,3),2)</f>
        <v>0</v>
      </c>
      <c r="O115">
        <f>(I115*15)/100</f>
        <v>0</v>
      </c>
      <c r="P115" t="s">
        <v>5</v>
      </c>
    </row>
    <row r="116" spans="1:16" ht="25.5" x14ac:dyDescent="0.2">
      <c r="A116" s="4" t="s">
        <v>4</v>
      </c>
      <c r="E116" s="1" t="s">
        <v>3</v>
      </c>
    </row>
    <row r="117" spans="1:16" x14ac:dyDescent="0.2">
      <c r="A117" s="3" t="s">
        <v>2</v>
      </c>
      <c r="E117" s="2" t="s">
        <v>0</v>
      </c>
    </row>
    <row r="118" spans="1:16" x14ac:dyDescent="0.2">
      <c r="A118" t="s">
        <v>1</v>
      </c>
      <c r="E118" s="1" t="s">
        <v>0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02-19-16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2019-09-03T13:43:00Z</dcterms:created>
  <dcterms:modified xsi:type="dcterms:W3CDTF">2019-11-07T10:27:46Z</dcterms:modified>
</cp:coreProperties>
</file>