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SO 02-21-0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42" i="1" l="1"/>
  <c r="I9" i="1" l="1"/>
  <c r="Q8" i="1" s="1"/>
  <c r="I8" i="1" s="1"/>
  <c r="I14" i="1"/>
  <c r="O14" i="1" s="1"/>
  <c r="I18" i="1"/>
  <c r="O18" i="1" s="1"/>
  <c r="I22" i="1"/>
  <c r="O22" i="1" s="1"/>
  <c r="I26" i="1"/>
  <c r="O26" i="1"/>
  <c r="I30" i="1"/>
  <c r="O30" i="1"/>
  <c r="I34" i="1"/>
  <c r="O34" i="1" s="1"/>
  <c r="I39" i="1"/>
  <c r="Q38" i="1" s="1"/>
  <c r="I38" i="1" s="1"/>
  <c r="O39" i="1"/>
  <c r="R38" i="1" s="1"/>
  <c r="O38" i="1" s="1"/>
  <c r="I46" i="1"/>
  <c r="O46" i="1" s="1"/>
  <c r="I50" i="1"/>
  <c r="O50" i="1"/>
  <c r="I54" i="1"/>
  <c r="O54" i="1"/>
  <c r="I58" i="1"/>
  <c r="O58" i="1" s="1"/>
  <c r="I62" i="1"/>
  <c r="O62" i="1" s="1"/>
  <c r="I66" i="1"/>
  <c r="O66" i="1" s="1"/>
  <c r="I70" i="1"/>
  <c r="O70" i="1" s="1"/>
  <c r="I74" i="1"/>
  <c r="O74" i="1" s="1"/>
  <c r="I78" i="1"/>
  <c r="O78" i="1" s="1"/>
  <c r="I82" i="1"/>
  <c r="O82" i="1"/>
  <c r="I86" i="1"/>
  <c r="O86" i="1" s="1"/>
  <c r="I90" i="1"/>
  <c r="O90" i="1" s="1"/>
  <c r="I94" i="1"/>
  <c r="O94" i="1" s="1"/>
  <c r="I98" i="1"/>
  <c r="O98" i="1" s="1"/>
  <c r="I102" i="1"/>
  <c r="O102" i="1" s="1"/>
  <c r="I106" i="1"/>
  <c r="O106" i="1" s="1"/>
  <c r="I110" i="1"/>
  <c r="O110" i="1"/>
  <c r="I114" i="1"/>
  <c r="O114" i="1" s="1"/>
  <c r="I118" i="1"/>
  <c r="O118" i="1"/>
  <c r="I122" i="1"/>
  <c r="O122" i="1" s="1"/>
  <c r="I127" i="1"/>
  <c r="O127" i="1" s="1"/>
  <c r="I131" i="1"/>
  <c r="O131" i="1" s="1"/>
  <c r="I135" i="1"/>
  <c r="O135" i="1" s="1"/>
  <c r="Q13" i="1" l="1"/>
  <c r="I13" i="1" s="1"/>
  <c r="Q126" i="1"/>
  <c r="I126" i="1" s="1"/>
  <c r="Q45" i="1"/>
  <c r="I45" i="1" s="1"/>
  <c r="O9" i="1"/>
  <c r="R8" i="1" s="1"/>
  <c r="O8" i="1" s="1"/>
  <c r="R126" i="1"/>
  <c r="O126" i="1" s="1"/>
  <c r="R13" i="1"/>
  <c r="O13" i="1" s="1"/>
  <c r="R45" i="1"/>
  <c r="O45" i="1" s="1"/>
  <c r="I3" i="1"/>
  <c r="O2" i="1" l="1"/>
</calcChain>
</file>

<file path=xl/sharedStrings.xml><?xml version="1.0" encoding="utf-8"?>
<sst xmlns="http://schemas.openxmlformats.org/spreadsheetml/2006/main" count="463" uniqueCount="179">
  <si>
    <t>veškeré práce jsou obsaženy v textu položky</t>
  </si>
  <si>
    <t>TS</t>
  </si>
  <si>
    <t>revize</t>
  </si>
  <si>
    <t>VV</t>
  </si>
  <si>
    <t/>
  </si>
  <si>
    <t>PP</t>
  </si>
  <si>
    <t>2</t>
  </si>
  <si>
    <t>HZS</t>
  </si>
  <si>
    <t>HZS - nezměřitelné práce (revize)</t>
  </si>
  <si>
    <t>900 R 004</t>
  </si>
  <si>
    <t>31</t>
  </si>
  <si>
    <t>P</t>
  </si>
  <si>
    <t>dílčí zkoušky na potrubí</t>
  </si>
  <si>
    <t>HZS - nezměřitelné práce (zkoušky v rámci montážních prací)</t>
  </si>
  <si>
    <t>900 R 003</t>
  </si>
  <si>
    <t>30</t>
  </si>
  <si>
    <t>odborné práce prováděné pracovníky plynárny</t>
  </si>
  <si>
    <t>HZS - nezměřitelné práce (práce plynárny na propojích)</t>
  </si>
  <si>
    <t>900 R 002</t>
  </si>
  <si>
    <t>29</t>
  </si>
  <si>
    <t>Revize</t>
  </si>
  <si>
    <t>R</t>
  </si>
  <si>
    <t>SD</t>
  </si>
  <si>
    <t>M</t>
  </si>
  <si>
    <t>PROPLACH PLYN POTRUBÍ DN DO 200MM VZDUCHEM</t>
  </si>
  <si>
    <t>969434</t>
  </si>
  <si>
    <t>28</t>
  </si>
  <si>
    <t>délka stávajícího potrubí</t>
  </si>
  <si>
    <t>PROPLACH PLYN POTRUBÍ DN DO 100MM VZDUCHEM</t>
  </si>
  <si>
    <t>96942</t>
  </si>
  <si>
    <t>27</t>
  </si>
  <si>
    <t>zahrnují veškerou manipulaci s vybouranou sutí a hmotami včetně uložení na skládku a poplatku za skládku,  
- zahrnují veškeré další práce plynoucí z technologického předpisu a z platných předpisů (zvláště vyhlášky č.324/1990 Sb.).</t>
  </si>
  <si>
    <t>délka stávající chráničky - zaplnění potrubí</t>
  </si>
  <si>
    <t>VYBOURÁNÍ POTRUBÍ DN DO 500MM PLYNOVÝCH</t>
  </si>
  <si>
    <t>969357</t>
  </si>
  <si>
    <t>26</t>
  </si>
  <si>
    <t>VYBOURÁNÍ POTRUBÍ DN DO 300MM PLYNOVÝCH</t>
  </si>
  <si>
    <t>969345</t>
  </si>
  <si>
    <t>25</t>
  </si>
  <si>
    <t>VYBOURÁNÍ POTRUBÍ DN DO 200MM PLYNOVÝCH</t>
  </si>
  <si>
    <t>96934</t>
  </si>
  <si>
    <t>24</t>
  </si>
  <si>
    <t>VYBOURÁNÍ POTRUBÍ DN DO 100MM PLYNOVÝCH</t>
  </si>
  <si>
    <t>96932</t>
  </si>
  <si>
    <t>23</t>
  </si>
  <si>
    <t>přísun, montáž, demontáž, odsun zkoušecího čerpadla, montáž a demontáž dílců pro zabezpečení konce zkoušeného úseku potrubí, montáž a demontáž koncových tvarovek</t>
  </si>
  <si>
    <t>délka přeložky</t>
  </si>
  <si>
    <t>TLAKOVÉ ZKOUŠKY POTRUBÍ DN DO 200MM</t>
  </si>
  <si>
    <t>899641</t>
  </si>
  <si>
    <t>22</t>
  </si>
  <si>
    <t>TLAKOVÉ ZKOUŠKY POTRUBÍ DN DO 100MM</t>
  </si>
  <si>
    <t>899621</t>
  </si>
  <si>
    <t>21</t>
  </si>
  <si>
    <t>položka propoje zahrnuje dodávku a montáž propojovacího mezikusu, vypracování technologického postupu a práce s ním spojené, dozor správce potrubí.</t>
  </si>
  <si>
    <t>propoje na stávající potrubí</t>
  </si>
  <si>
    <t>ks</t>
  </si>
  <si>
    <t>DOPLŇKY NA PLYN POTRUBÍ DO DN 200MM - PROPOJE</t>
  </si>
  <si>
    <t>899341</t>
  </si>
  <si>
    <t>20</t>
  </si>
  <si>
    <t>DOPLŇKY NA PLYN POTRUBÍ DO DN 100MM - PROPOJE</t>
  </si>
  <si>
    <t>899321</t>
  </si>
  <si>
    <t>19</t>
  </si>
  <si>
    <t>popisy prací zahrnují veškerý materiál, výrobky a polotovary, včetně mimostaveništní a vnitrostaveništní dopravy (rovněž přesuny), včetně naložení a složení,případně s uložením.</t>
  </si>
  <si>
    <t>viz délka potrubí - protlak</t>
  </si>
  <si>
    <t>DOPLŇKY NA PLYN POTRUBÍ - VÝSTRAŽNÁ FÓLIE</t>
  </si>
  <si>
    <t>899309</t>
  </si>
  <si>
    <t>18</t>
  </si>
  <si>
    <t>popisy prací zahrnují veškerý materiál, výrobky a polotovary, včetně mimostaveništní a vnitrostaveništní dopravy (rovněž přesuny), včetně naložení a složení,případně s uložením.   
- položka signalizační vodič zahrnuje i kontrolní vývody.</t>
  </si>
  <si>
    <t>viz délka potrubí</t>
  </si>
  <si>
    <t>DOPLŇKY NA PLYN POTRUBÍ - SIGNALIZAČNÍ VODIČ</t>
  </si>
  <si>
    <t>899308</t>
  </si>
  <si>
    <t>17</t>
  </si>
  <si>
    <t>přemístění OS</t>
  </si>
  <si>
    <t>DOPLŇKY NA PLYN POTRUBÍ - ORIENTAČNÍ SLOUPKY</t>
  </si>
  <si>
    <t>899305</t>
  </si>
  <si>
    <t>16</t>
  </si>
  <si>
    <t>popisy prací zahrnují veškerý materiál, výrobky a polotovary, včetně mimostaveništní a vnitrostaveništní dopravy (rovněž přesuny), včetně naložení a složení,případně s uložením.   
- položka čichačka zahrnuje i zaizolování podzemní části.</t>
  </si>
  <si>
    <t>oprava čichaček na chráničce</t>
  </si>
  <si>
    <t>DOPLŇKY NA PLYN POTRUBÍ - ČICHAČKY</t>
  </si>
  <si>
    <t>899302</t>
  </si>
  <si>
    <t>15</t>
  </si>
  <si>
    <t>položky pro zhotovení potrubí platí bez ohledu na sklon.   
- dodání veškerého trubního a pomocného materiálu  (trouby,  trubky,  tvarovky,  spojovací a těsnící  materiál a pod.), podpěrných, závěsných a upevňovacích prvků, včetně potřebných úprav   
- položky platí pro práce prováděné v prostoru zapaženém i nezapaženém a i v kolektorech, chráničkách</t>
  </si>
  <si>
    <t>délka protlaku</t>
  </si>
  <si>
    <t>NASUNUTÍ PLAST TRUB DO 200MM DO CHRÁNIČKY</t>
  </si>
  <si>
    <t>87833</t>
  </si>
  <si>
    <t>14</t>
  </si>
  <si>
    <t>NASUNUTÍ PLAST TRUB DO 100MM DO CHRÁNIČKY</t>
  </si>
  <si>
    <t>87827</t>
  </si>
  <si>
    <t>13</t>
  </si>
  <si>
    <t>položky pro zhotovení potrubí platí bez ohledu na sklon.   
- dodání veškerého trubního a pomocného materiálu  (trouby,  trubky,  tvarovky,  spojovací a těsnící  materiál a pod.), podpěrných, závěsných a upevňovacích prvků, včetně potřebných úprav   
- zřízení plně funkčního potrubí, kompletní soustavy, podle příslušného technologického předpisu   
- úprava prostupů, průchodů  šachtami a komorami, okolí podpěr a vyústění, zaústění, napojení, vyvedení a upevnění odpad. výustí   
- položky platí pro práce prováděné v prostoru zapaženém i nezapaženém a i v kolektorech, chráničkách</t>
  </si>
  <si>
    <t>CHRÁNIČKY Z TRUB PLAST DN DO 400MM</t>
  </si>
  <si>
    <t>87646</t>
  </si>
  <si>
    <t>12</t>
  </si>
  <si>
    <t>CHRÁNIČKY Z TRUB PLAST DN DO 300MM</t>
  </si>
  <si>
    <t>87645</t>
  </si>
  <si>
    <t>11</t>
  </si>
  <si>
    <t>položky pro zhotovení potrubí platí bez ohledu na sklon  
- dodání veškerého trubního a pomocného materiálu  (trouby,  trubky,  tvarovky,  spojovací a těsnící  materiál a pod.), podpěrných, závěsných a upevňovacích prvků, včetně potřebných úprav   
- zřízení plně funkčního potrubí, kompletní soustavy, podle příslušného technologického předpisu   
- úprava prostupů, průchodů  šachtami a komorami, okolí podpěr a vyústění, zaústění, napojení, vyvedení a upevnění odpad. výustí   
- položky platí pro práce prováděné v prostoru zapaženém i nezapaženém a i v kolektorech, chráničkách</t>
  </si>
  <si>
    <t>délka přeložky 38,0 m</t>
  </si>
  <si>
    <t>POTRUBÍ Z TRUB PLAST SVAR DO DN 200 MM</t>
  </si>
  <si>
    <t>87334</t>
  </si>
  <si>
    <t>10</t>
  </si>
  <si>
    <t>délka přeložky 23,0 m, 36,0 m</t>
  </si>
  <si>
    <t>POTRUBÍ Z TRUB PLAST SVAR DO DN 100 MM</t>
  </si>
  <si>
    <t>87327</t>
  </si>
  <si>
    <t>9</t>
  </si>
  <si>
    <t>Potrubí</t>
  </si>
  <si>
    <t>8</t>
  </si>
  <si>
    <t>dodání směsi, postřiku, nátěru, dlažeb nebo dílců v požadované kvalitě  
- očištění podkladu případně zřízení spojovací vrstvy  
- uložení směsi, dlažby nebo dílců a provedení nátěrů a postřiků dle předepsaného technologického předpisu   
- těsnění, tmelení a výplň spar a otvorů   
Položka zahrnuje všechny práce pro zřízení plně funkčního dlážděného krytu, t.j. včetně lože, ukončení dlažby a její provedení do předepsaného tvaru a pohledové úpravy, včetně výplně spar a otvorů a pod.</t>
  </si>
  <si>
    <t>dno jam 2* 2,0*2,0 + 6* 4,0*2,0 + 20,0 m ochrana potrubí v propustku</t>
  </si>
  <si>
    <t>M2</t>
  </si>
  <si>
    <t>KRYT ZE SILNIČ PANELU TL.150MM</t>
  </si>
  <si>
    <t>58301</t>
  </si>
  <si>
    <t>Komunikace</t>
  </si>
  <si>
    <t>5</t>
  </si>
  <si>
    <t>Veškeré práce jsou obsaženy v textu položky včetně vyrovnání výškových rozdílů. Míru zhutnění určuje projekt.</t>
  </si>
  <si>
    <t>27,0*2,0 + 4* 2,0*2,0 + 6* 2,0*4,0</t>
  </si>
  <si>
    <t>ÚPRAVA POVRCHU SROVNÁNÍM ÚZEMÍ</t>
  </si>
  <si>
    <t>18210</t>
  </si>
  <si>
    <t>7</t>
  </si>
  <si>
    <t>Položka zahrnuje:  
- kompletní provedení zemní konstrukce vč. výběru vhodného materiálu   
- nákup materiálu dle zadávací dokumentace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 
- ukládání po vrstvách a po jiných nutných částech (figurách) vč. dosypávek  
- spouštění a nošení materiálu  
-  veškeré  pomocné konstrukce umožňující provedení  zemní konstrukce  (příjezdy,  sjezdy,  nájezdy, lešení, podpěrné konstrukce, přemostění, zpevněné plochy, zakrytí a pod.)  
- případné prohození nebo třídění materiálu.</t>
  </si>
  <si>
    <t>0,495 m3/m potrubí * (27,0 m délka rýhy + 28,0 délka v šachtách)</t>
  </si>
  <si>
    <t>M3</t>
  </si>
  <si>
    <t>OBSYP POTRUBÍ A OBJEKTU Z NAKUPOVANÝCH MATERIALU</t>
  </si>
  <si>
    <t>17851</t>
  </si>
  <si>
    <t>6</t>
  </si>
  <si>
    <t>- kompletní provedení zemní konstrukce vč. výběru vhodného materiálu    
- úprava  ukládaného  materiálu  vlhčením,  tříděním,  promícháním  nebo  vysoušením,  příp. jiné úpravy za účelem zlepšení jeho  mech. vlastností                                                                                                                                                                                     - hutnění i různé míry hutnění   
- ukládání po vrstvách a po jiných nutných částech (figurách) vč. dosypávek  
- spouštění a nošení materiálu   
- veškeré  pomocné konstrukce umožňující provedení  zemní konstrukce  (příjezdy,  sjezdy,  nájezdy, lešení, podpěrné konstrukce, přemostění, zpevněné plochy, zakrytí a pod.)  
- případné prohození nebo třídění materiálu.</t>
  </si>
  <si>
    <t>výkop - obsyp</t>
  </si>
  <si>
    <t>ZÁSYP JAM A RÝH ZEMINOU SE ZHUT</t>
  </si>
  <si>
    <t>17411</t>
  </si>
  <si>
    <t>Protlačení potrubí zahrnuje veškeré pomocné práce (startovací zařízení, startovací jáma, opěrné a vodící bloky a pod.), rovněž dodávku protlačovaného potrubí.</t>
  </si>
  <si>
    <t>délka protlaku 18,5 m</t>
  </si>
  <si>
    <t>PROTLAČOVÁNÍ POTRUBÍ Z PLAST HMOT DO DN 400</t>
  </si>
  <si>
    <t>1</t>
  </si>
  <si>
    <t>14173</t>
  </si>
  <si>
    <t>4</t>
  </si>
  <si>
    <t>délka protlaku 34,0 m, 17,0 m</t>
  </si>
  <si>
    <t>PROTLAČOVÁNÍ POTRUBÍ Z PLAST HMOT DO DN 300</t>
  </si>
  <si>
    <t>3</t>
  </si>
  <si>
    <t>vodorovná a svislá doprava, přemístění, přeložení, manipulace s výkopkem  
- kompletní provedení vykopávky nezapažené i zapažené   
- příplatek za lepivost  
- těžení po vrstvách, pásech a po jiných nutných částech (figurách)  
- čerpání vody vč. čerpacích jímek, potrubí a pohotovostní čerpací soupravy    
- vytahování a nošení výkopku    
- pažení, vzepření a rozepření vč. přepažování    
- třídění výkopku  
- veškeré pomocné konstrukce umožňující provedení vykopávky (příjezdy, sjezdy, nájezdy, lešení, podpěr. konstr., přemostění, zpevněné plochy, zakrytí a pod.)</t>
  </si>
  <si>
    <t>montážní jámy 4 ks 2,0*2,0 hl. 2,0 m, jámy protlak 6 ks  4,0*2,0 m hl. 2,0 m rýha (25+2)*1,0, hl. 1,8 m</t>
  </si>
  <si>
    <t>HLOUB RÝH A MELIOR KAN ŠÍŘ DO 2M PAŽ I NEPAŽ TŘ.3 DO 5 KM</t>
  </si>
  <si>
    <t>132214</t>
  </si>
  <si>
    <t>Zemní práce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</si>
  <si>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</si>
  <si>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kubatura obsypu m3 * 1,8</t>
  </si>
  <si>
    <t>T</t>
  </si>
  <si>
    <t>POPLATKY ZA LIKVIDACŮ ODPADŮ NEKONTAMINOVANÝCH - 17 05 04  VYTĚŽENÉ ZEMINY A HORNINY -  III. TŘÍDA TĚŽITELNOSTI</t>
  </si>
  <si>
    <t>015113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</si>
  <si>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</si>
  <si>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</si>
  <si>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</si>
  <si>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</si>
  <si>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</si>
  <si>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</si>
  <si>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</si>
  <si>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</si>
  <si>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</si>
  <si>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</si>
  <si>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</si>
  <si>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</si>
  <si>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</si>
  <si>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</si>
  <si>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 Horní Heršpice, plynovody</t>
  </si>
  <si>
    <t>SO 02-21-03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</si>
  <si>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</si>
  <si>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</si>
  <si>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</si>
  <si>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</si>
  <si>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</si>
  <si>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</si>
  <si>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</si>
  <si>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</si>
  <si>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</si>
  <si>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</si>
  <si>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R58301</t>
  </si>
  <si>
    <t>KRYT ZE SILNIČ PANELU TL.150MM, VČETNĚ ZPĚTNÉ DEMONTÁŽE</t>
  </si>
  <si>
    <t>dodání směsi, postřiku, nátěru, dlažeb nebo dílců v požadované kvalitě  
- očištění podkladu případně zřízení spojovací vrstvy  
- uložení směsi, dlažby nebo dílců a provedení nátěrů a postřiků dle předepsaného technologického předpisu   
- těsnění, tmelení a výplň spar a otvorů   
Položka zahrnuje všechny práce pro zřízení plně funkčního dlážděného krytu, t.j. včetně lože, ukončení dlažby a její provedení do předepsaného tvaru a pohledové úpravy, včetně výplně spar a otvorů a pod.                                                                           NÁSLEDNÁ DEMONTÁŽ PO DOKONČENÍ PRACÍ</t>
  </si>
  <si>
    <t>SO 02-21-03_a</t>
  </si>
  <si>
    <t>Změna č. 1 ze dne 5.11.20129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</si>
</sst>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2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1"/>
      <color rgb="FF006100"/>
      <name val="Calibri"/>
      <family val="2"/>
      <charset val="238"/>
      <scheme val="minor"/>
    </font>
    <font>
      <strike/>
      <sz val="10"/>
      <name val="Arial"/>
      <family val="2"/>
      <charset val="238"/>
    </font>
    <font>
      <i/>
      <strike/>
      <sz val="1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rgb="FFFF0000"/>
      <name val="Calibri"/>
      <family val="2"/>
      <charset val="238"/>
      <scheme val="minor"/>
    </font>
    <font>
      <sz val="10"/>
      <color rgb="FFFF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C6EFCE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6" fillId="4" borderId="0" applyNumberFormat="0" applyBorder="0" applyAlignment="0" applyProtection="0"/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9" fillId="0" borderId="1" xfId="1" applyFont="1" applyFill="1" applyBorder="1" applyAlignment="1">
      <alignment horizontal="right" vertical="center"/>
    </xf>
    <xf numFmtId="0" fontId="9" fillId="0" borderId="1" xfId="1" applyFont="1" applyFill="1" applyBorder="1" applyAlignment="1">
      <alignment vertical="center"/>
    </xf>
    <xf numFmtId="0" fontId="9" fillId="0" borderId="1" xfId="1" applyFont="1" applyFill="1" applyBorder="1" applyAlignment="1">
      <alignment vertical="center" wrapText="1"/>
    </xf>
    <xf numFmtId="0" fontId="9" fillId="0" borderId="1" xfId="1" applyFont="1" applyFill="1" applyBorder="1" applyAlignment="1">
      <alignment horizontal="center" vertical="center"/>
    </xf>
    <xf numFmtId="164" fontId="9" fillId="0" borderId="1" xfId="1" applyNumberFormat="1" applyFont="1" applyFill="1" applyBorder="1" applyAlignment="1">
      <alignment horizontal="center" vertical="center"/>
    </xf>
    <xf numFmtId="4" fontId="9" fillId="0" borderId="1" xfId="1" applyNumberFormat="1" applyFont="1" applyFill="1" applyBorder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10" fillId="0" borderId="1" xfId="1" applyFont="1" applyFill="1" applyBorder="1" applyAlignment="1">
      <alignment horizontal="left"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right" vertical="center"/>
    </xf>
    <xf numFmtId="0" fontId="7" fillId="5" borderId="1" xfId="0" applyFont="1" applyFill="1" applyBorder="1">
      <alignment vertical="center"/>
    </xf>
    <xf numFmtId="0" fontId="7" fillId="5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center" vertical="center"/>
    </xf>
    <xf numFmtId="164" fontId="7" fillId="5" borderId="1" xfId="0" applyNumberFormat="1" applyFont="1" applyFill="1" applyBorder="1" applyAlignment="1">
      <alignment horizontal="center" vertical="center"/>
    </xf>
    <xf numFmtId="4" fontId="7" fillId="5" borderId="1" xfId="0" applyNumberFormat="1" applyFont="1" applyFill="1" applyBorder="1" applyAlignment="1">
      <alignment horizontal="center" vertical="center"/>
    </xf>
    <xf numFmtId="0" fontId="7" fillId="5" borderId="0" xfId="0" applyFont="1" applyFill="1">
      <alignment vertical="center"/>
    </xf>
    <xf numFmtId="0" fontId="8" fillId="5" borderId="1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>
      <alignment vertical="center"/>
    </xf>
  </cellXfs>
  <cellStyles count="2">
    <cellStyle name="Normální" xfId="0" builtinId="0"/>
    <cellStyle name="Správně" xfId="1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38"/>
  <sheetViews>
    <sheetView tabSelected="1" zoomScaleNormal="100" workbookViewId="0">
      <pane ySplit="7" topLeftCell="A32" activePane="bottomLeft" state="frozen"/>
      <selection pane="bottomLeft" activeCell="E44" sqref="E44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173</v>
      </c>
      <c r="B1" s="23"/>
      <c r="C1" s="23"/>
      <c r="D1" s="23"/>
      <c r="E1" s="23" t="s">
        <v>172</v>
      </c>
      <c r="F1" s="23"/>
      <c r="G1" s="23"/>
      <c r="H1" s="51" t="s">
        <v>178</v>
      </c>
      <c r="I1" s="23"/>
      <c r="P1" t="s">
        <v>137</v>
      </c>
    </row>
    <row r="2" spans="1:18" ht="24.95" customHeight="1" x14ac:dyDescent="0.2">
      <c r="B2" s="23"/>
      <c r="C2" s="23"/>
      <c r="D2" s="23"/>
      <c r="E2" s="26" t="s">
        <v>171</v>
      </c>
      <c r="F2" s="23"/>
      <c r="G2" s="23"/>
      <c r="H2" s="12"/>
      <c r="I2" s="12"/>
      <c r="O2">
        <f>0+O8+O13+O38+O45+O126</f>
        <v>0</v>
      </c>
      <c r="P2" t="s">
        <v>137</v>
      </c>
    </row>
    <row r="3" spans="1:18" ht="15" customHeight="1" x14ac:dyDescent="0.2">
      <c r="A3" t="s">
        <v>170</v>
      </c>
      <c r="B3" s="25" t="s">
        <v>169</v>
      </c>
      <c r="C3" s="28" t="s">
        <v>168</v>
      </c>
      <c r="D3" s="29"/>
      <c r="E3" s="24" t="s">
        <v>167</v>
      </c>
      <c r="F3" s="23"/>
      <c r="G3" s="22"/>
      <c r="H3" s="50" t="s">
        <v>177</v>
      </c>
      <c r="I3" s="21">
        <f>0+I8+I13+I38+I45+I126</f>
        <v>0</v>
      </c>
      <c r="O3" t="s">
        <v>166</v>
      </c>
      <c r="P3" t="s">
        <v>6</v>
      </c>
    </row>
    <row r="4" spans="1:18" ht="15" customHeight="1" x14ac:dyDescent="0.2">
      <c r="A4" t="s">
        <v>165</v>
      </c>
      <c r="B4" s="20" t="s">
        <v>164</v>
      </c>
      <c r="C4" s="30" t="s">
        <v>163</v>
      </c>
      <c r="D4" s="31"/>
      <c r="E4" s="19" t="s">
        <v>162</v>
      </c>
      <c r="F4" s="12"/>
      <c r="G4" s="12"/>
      <c r="H4" s="16"/>
      <c r="I4" s="16"/>
      <c r="O4" t="s">
        <v>161</v>
      </c>
      <c r="P4" t="s">
        <v>6</v>
      </c>
    </row>
    <row r="5" spans="1:18" ht="12.75" customHeight="1" x14ac:dyDescent="0.2">
      <c r="A5" s="27" t="s">
        <v>160</v>
      </c>
      <c r="B5" s="27" t="s">
        <v>159</v>
      </c>
      <c r="C5" s="27" t="s">
        <v>158</v>
      </c>
      <c r="D5" s="27" t="s">
        <v>157</v>
      </c>
      <c r="E5" s="27" t="s">
        <v>156</v>
      </c>
      <c r="F5" s="27" t="s">
        <v>155</v>
      </c>
      <c r="G5" s="27" t="s">
        <v>154</v>
      </c>
      <c r="H5" s="27" t="s">
        <v>153</v>
      </c>
      <c r="I5" s="27"/>
      <c r="O5" t="s">
        <v>152</v>
      </c>
      <c r="P5" t="s">
        <v>6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151</v>
      </c>
      <c r="I6" s="18" t="s">
        <v>150</v>
      </c>
    </row>
    <row r="7" spans="1:18" ht="12.75" customHeight="1" x14ac:dyDescent="0.2">
      <c r="A7" s="18" t="s">
        <v>149</v>
      </c>
      <c r="B7" s="18" t="s">
        <v>132</v>
      </c>
      <c r="C7" s="18" t="s">
        <v>6</v>
      </c>
      <c r="D7" s="18" t="s">
        <v>137</v>
      </c>
      <c r="E7" s="18" t="s">
        <v>134</v>
      </c>
      <c r="F7" s="18" t="s">
        <v>113</v>
      </c>
      <c r="G7" s="18" t="s">
        <v>124</v>
      </c>
      <c r="H7" s="18" t="s">
        <v>104</v>
      </c>
      <c r="I7" s="18" t="s">
        <v>100</v>
      </c>
    </row>
    <row r="8" spans="1:18" ht="12.75" customHeight="1" x14ac:dyDescent="0.2">
      <c r="A8" s="16" t="s">
        <v>22</v>
      </c>
      <c r="B8" s="16"/>
      <c r="C8" s="17" t="s">
        <v>149</v>
      </c>
      <c r="D8" s="16"/>
      <c r="E8" s="13" t="s">
        <v>148</v>
      </c>
      <c r="F8" s="16"/>
      <c r="G8" s="16"/>
      <c r="H8" s="16"/>
      <c r="I8" s="15">
        <f>0+Q8</f>
        <v>0</v>
      </c>
      <c r="O8">
        <f>0+R8</f>
        <v>0</v>
      </c>
      <c r="Q8">
        <f>0+I9</f>
        <v>0</v>
      </c>
      <c r="R8">
        <f>0+O9</f>
        <v>0</v>
      </c>
    </row>
    <row r="9" spans="1:18" ht="25.5" x14ac:dyDescent="0.2">
      <c r="A9" s="9" t="s">
        <v>11</v>
      </c>
      <c r="B9" s="10" t="s">
        <v>132</v>
      </c>
      <c r="C9" s="10" t="s">
        <v>147</v>
      </c>
      <c r="D9" s="9" t="s">
        <v>4</v>
      </c>
      <c r="E9" s="8" t="s">
        <v>146</v>
      </c>
      <c r="F9" s="7" t="s">
        <v>145</v>
      </c>
      <c r="G9" s="6">
        <v>49.005000000000003</v>
      </c>
      <c r="H9" s="5">
        <v>0</v>
      </c>
      <c r="I9" s="5">
        <f>ROUND(ROUND(H9,2)*ROUND(G9,3),2)</f>
        <v>0</v>
      </c>
      <c r="O9">
        <f>(I9*21)/100</f>
        <v>0</v>
      </c>
      <c r="P9" t="s">
        <v>6</v>
      </c>
    </row>
    <row r="10" spans="1:18" x14ac:dyDescent="0.2">
      <c r="A10" s="4" t="s">
        <v>5</v>
      </c>
      <c r="E10" s="1" t="s">
        <v>4</v>
      </c>
    </row>
    <row r="11" spans="1:18" x14ac:dyDescent="0.2">
      <c r="A11" s="3" t="s">
        <v>3</v>
      </c>
      <c r="E11" s="2" t="s">
        <v>144</v>
      </c>
    </row>
    <row r="12" spans="1:18" ht="140.25" x14ac:dyDescent="0.2">
      <c r="A12" t="s">
        <v>1</v>
      </c>
      <c r="E12" s="1" t="s">
        <v>143</v>
      </c>
    </row>
    <row r="13" spans="1:18" ht="12.75" customHeight="1" x14ac:dyDescent="0.2">
      <c r="A13" s="12" t="s">
        <v>22</v>
      </c>
      <c r="B13" s="12"/>
      <c r="C13" s="14" t="s">
        <v>132</v>
      </c>
      <c r="D13" s="12"/>
      <c r="E13" s="13" t="s">
        <v>142</v>
      </c>
      <c r="F13" s="12"/>
      <c r="G13" s="12"/>
      <c r="H13" s="12"/>
      <c r="I13" s="11">
        <f>0+Q13</f>
        <v>0</v>
      </c>
      <c r="O13">
        <f>0+R13</f>
        <v>0</v>
      </c>
      <c r="Q13">
        <f>0+I14+I18+I22+I26+I30+I34</f>
        <v>0</v>
      </c>
      <c r="R13">
        <f>0+O14+O18+O22+O26+O30+O34</f>
        <v>0</v>
      </c>
    </row>
    <row r="14" spans="1:18" x14ac:dyDescent="0.2">
      <c r="A14" s="9" t="s">
        <v>11</v>
      </c>
      <c r="B14" s="10" t="s">
        <v>6</v>
      </c>
      <c r="C14" s="10" t="s">
        <v>141</v>
      </c>
      <c r="D14" s="9" t="s">
        <v>4</v>
      </c>
      <c r="E14" s="8" t="s">
        <v>140</v>
      </c>
      <c r="F14" s="7" t="s">
        <v>121</v>
      </c>
      <c r="G14" s="6">
        <v>176.6</v>
      </c>
      <c r="H14" s="5">
        <v>0</v>
      </c>
      <c r="I14" s="5">
        <f>ROUND(ROUND(H14,2)*ROUND(G14,3),2)</f>
        <v>0</v>
      </c>
      <c r="O14">
        <f>(I14*21)/100</f>
        <v>0</v>
      </c>
      <c r="P14" t="s">
        <v>6</v>
      </c>
    </row>
    <row r="15" spans="1:18" x14ac:dyDescent="0.2">
      <c r="A15" s="4" t="s">
        <v>5</v>
      </c>
      <c r="E15" s="1" t="s">
        <v>4</v>
      </c>
    </row>
    <row r="16" spans="1:18" ht="25.5" x14ac:dyDescent="0.2">
      <c r="A16" s="3" t="s">
        <v>3</v>
      </c>
      <c r="E16" s="2" t="s">
        <v>139</v>
      </c>
    </row>
    <row r="17" spans="1:16" ht="127.5" x14ac:dyDescent="0.2">
      <c r="A17" t="s">
        <v>1</v>
      </c>
      <c r="E17" s="1" t="s">
        <v>138</v>
      </c>
    </row>
    <row r="18" spans="1:16" x14ac:dyDescent="0.2">
      <c r="A18" s="9" t="s">
        <v>11</v>
      </c>
      <c r="B18" s="10" t="s">
        <v>137</v>
      </c>
      <c r="C18" s="10" t="s">
        <v>133</v>
      </c>
      <c r="D18" s="9" t="s">
        <v>4</v>
      </c>
      <c r="E18" s="8" t="s">
        <v>136</v>
      </c>
      <c r="F18" s="7" t="s">
        <v>23</v>
      </c>
      <c r="G18" s="6">
        <v>51</v>
      </c>
      <c r="H18" s="5">
        <v>0</v>
      </c>
      <c r="I18" s="5">
        <f>ROUND(ROUND(H18,2)*ROUND(G18,3),2)</f>
        <v>0</v>
      </c>
      <c r="O18">
        <f>(I18*21)/100</f>
        <v>0</v>
      </c>
      <c r="P18" t="s">
        <v>6</v>
      </c>
    </row>
    <row r="19" spans="1:16" x14ac:dyDescent="0.2">
      <c r="A19" s="4" t="s">
        <v>5</v>
      </c>
      <c r="E19" s="1" t="s">
        <v>4</v>
      </c>
    </row>
    <row r="20" spans="1:16" x14ac:dyDescent="0.2">
      <c r="A20" s="3" t="s">
        <v>3</v>
      </c>
      <c r="E20" s="2" t="s">
        <v>135</v>
      </c>
    </row>
    <row r="21" spans="1:16" ht="25.5" x14ac:dyDescent="0.2">
      <c r="A21" t="s">
        <v>1</v>
      </c>
      <c r="E21" s="1" t="s">
        <v>129</v>
      </c>
    </row>
    <row r="22" spans="1:16" x14ac:dyDescent="0.2">
      <c r="A22" s="9" t="s">
        <v>11</v>
      </c>
      <c r="B22" s="10" t="s">
        <v>134</v>
      </c>
      <c r="C22" s="10" t="s">
        <v>133</v>
      </c>
      <c r="D22" s="9" t="s">
        <v>132</v>
      </c>
      <c r="E22" s="8" t="s">
        <v>131</v>
      </c>
      <c r="F22" s="7" t="s">
        <v>23</v>
      </c>
      <c r="G22" s="6">
        <v>18.5</v>
      </c>
      <c r="H22" s="5">
        <v>0</v>
      </c>
      <c r="I22" s="5">
        <f>ROUND(ROUND(H22,2)*ROUND(G22,3),2)</f>
        <v>0</v>
      </c>
      <c r="O22">
        <f>(I22*21)/100</f>
        <v>0</v>
      </c>
      <c r="P22" t="s">
        <v>6</v>
      </c>
    </row>
    <row r="23" spans="1:16" x14ac:dyDescent="0.2">
      <c r="A23" s="4" t="s">
        <v>5</v>
      </c>
      <c r="E23" s="1" t="s">
        <v>4</v>
      </c>
    </row>
    <row r="24" spans="1:16" x14ac:dyDescent="0.2">
      <c r="A24" s="3" t="s">
        <v>3</v>
      </c>
      <c r="E24" s="2" t="s">
        <v>130</v>
      </c>
    </row>
    <row r="25" spans="1:16" ht="25.5" x14ac:dyDescent="0.2">
      <c r="A25" t="s">
        <v>1</v>
      </c>
      <c r="E25" s="1" t="s">
        <v>129</v>
      </c>
    </row>
    <row r="26" spans="1:16" x14ac:dyDescent="0.2">
      <c r="A26" s="9" t="s">
        <v>11</v>
      </c>
      <c r="B26" s="10" t="s">
        <v>113</v>
      </c>
      <c r="C26" s="10" t="s">
        <v>128</v>
      </c>
      <c r="D26" s="9" t="s">
        <v>4</v>
      </c>
      <c r="E26" s="8" t="s">
        <v>127</v>
      </c>
      <c r="F26" s="7" t="s">
        <v>121</v>
      </c>
      <c r="G26" s="6">
        <v>149.375</v>
      </c>
      <c r="H26" s="5">
        <v>0</v>
      </c>
      <c r="I26" s="5">
        <f>ROUND(ROUND(H26,2)*ROUND(G26,3),2)</f>
        <v>0</v>
      </c>
      <c r="O26">
        <f>(I26*21)/100</f>
        <v>0</v>
      </c>
      <c r="P26" t="s">
        <v>6</v>
      </c>
    </row>
    <row r="27" spans="1:16" x14ac:dyDescent="0.2">
      <c r="A27" s="4" t="s">
        <v>5</v>
      </c>
      <c r="E27" s="1" t="s">
        <v>4</v>
      </c>
    </row>
    <row r="28" spans="1:16" x14ac:dyDescent="0.2">
      <c r="A28" s="3" t="s">
        <v>3</v>
      </c>
      <c r="E28" s="2" t="s">
        <v>126</v>
      </c>
    </row>
    <row r="29" spans="1:16" ht="127.5" x14ac:dyDescent="0.2">
      <c r="A29" t="s">
        <v>1</v>
      </c>
      <c r="E29" s="1" t="s">
        <v>125</v>
      </c>
    </row>
    <row r="30" spans="1:16" x14ac:dyDescent="0.2">
      <c r="A30" s="9" t="s">
        <v>11</v>
      </c>
      <c r="B30" s="10" t="s">
        <v>124</v>
      </c>
      <c r="C30" s="10" t="s">
        <v>123</v>
      </c>
      <c r="D30" s="9" t="s">
        <v>4</v>
      </c>
      <c r="E30" s="8" t="s">
        <v>122</v>
      </c>
      <c r="F30" s="7" t="s">
        <v>121</v>
      </c>
      <c r="G30" s="6">
        <v>27.225000000000001</v>
      </c>
      <c r="H30" s="5">
        <v>0</v>
      </c>
      <c r="I30" s="5">
        <f>ROUND(ROUND(H30,2)*ROUND(G30,3),2)</f>
        <v>0</v>
      </c>
      <c r="O30">
        <f>(I30*21)/100</f>
        <v>0</v>
      </c>
      <c r="P30" t="s">
        <v>6</v>
      </c>
    </row>
    <row r="31" spans="1:16" x14ac:dyDescent="0.2">
      <c r="A31" s="4" t="s">
        <v>5</v>
      </c>
      <c r="E31" s="1" t="s">
        <v>4</v>
      </c>
    </row>
    <row r="32" spans="1:16" x14ac:dyDescent="0.2">
      <c r="A32" s="3" t="s">
        <v>3</v>
      </c>
      <c r="E32" s="2" t="s">
        <v>120</v>
      </c>
    </row>
    <row r="33" spans="1:18" ht="153" x14ac:dyDescent="0.2">
      <c r="A33" t="s">
        <v>1</v>
      </c>
      <c r="E33" s="1" t="s">
        <v>119</v>
      </c>
    </row>
    <row r="34" spans="1:18" x14ac:dyDescent="0.2">
      <c r="A34" s="9" t="s">
        <v>11</v>
      </c>
      <c r="B34" s="10" t="s">
        <v>118</v>
      </c>
      <c r="C34" s="10" t="s">
        <v>117</v>
      </c>
      <c r="D34" s="9" t="s">
        <v>4</v>
      </c>
      <c r="E34" s="8" t="s">
        <v>116</v>
      </c>
      <c r="F34" s="7" t="s">
        <v>109</v>
      </c>
      <c r="G34" s="6">
        <v>118</v>
      </c>
      <c r="H34" s="5">
        <v>0</v>
      </c>
      <c r="I34" s="5">
        <f>ROUND(ROUND(H34,2)*ROUND(G34,3),2)</f>
        <v>0</v>
      </c>
      <c r="O34">
        <f>(I34*21)/100</f>
        <v>0</v>
      </c>
      <c r="P34" t="s">
        <v>6</v>
      </c>
    </row>
    <row r="35" spans="1:18" x14ac:dyDescent="0.2">
      <c r="A35" s="4" t="s">
        <v>5</v>
      </c>
      <c r="E35" s="1" t="s">
        <v>4</v>
      </c>
    </row>
    <row r="36" spans="1:18" x14ac:dyDescent="0.2">
      <c r="A36" s="3" t="s">
        <v>3</v>
      </c>
      <c r="E36" s="2" t="s">
        <v>115</v>
      </c>
    </row>
    <row r="37" spans="1:18" ht="25.5" x14ac:dyDescent="0.2">
      <c r="A37" t="s">
        <v>1</v>
      </c>
      <c r="E37" s="1" t="s">
        <v>114</v>
      </c>
    </row>
    <row r="38" spans="1:18" ht="12.75" customHeight="1" x14ac:dyDescent="0.2">
      <c r="A38" s="12" t="s">
        <v>22</v>
      </c>
      <c r="B38" s="12"/>
      <c r="C38" s="14" t="s">
        <v>113</v>
      </c>
      <c r="D38" s="12"/>
      <c r="E38" s="13" t="s">
        <v>112</v>
      </c>
      <c r="F38" s="12"/>
      <c r="G38" s="12"/>
      <c r="H38" s="12"/>
      <c r="I38" s="11">
        <f>0+Q38</f>
        <v>0</v>
      </c>
      <c r="O38">
        <f>0+R38</f>
        <v>0</v>
      </c>
      <c r="Q38">
        <f>0+I39</f>
        <v>0</v>
      </c>
      <c r="R38">
        <f>0+O39</f>
        <v>0</v>
      </c>
    </row>
    <row r="39" spans="1:18" x14ac:dyDescent="0.2">
      <c r="A39" s="9" t="s">
        <v>11</v>
      </c>
      <c r="B39" s="41" t="s">
        <v>106</v>
      </c>
      <c r="C39" s="41" t="s">
        <v>111</v>
      </c>
      <c r="D39" s="42" t="s">
        <v>4</v>
      </c>
      <c r="E39" s="43" t="s">
        <v>110</v>
      </c>
      <c r="F39" s="44" t="s">
        <v>109</v>
      </c>
      <c r="G39" s="45">
        <v>76</v>
      </c>
      <c r="H39" s="46">
        <v>0</v>
      </c>
      <c r="I39" s="46">
        <f>ROUND(ROUND(H39,2)*ROUND(G39,3),2)</f>
        <v>0</v>
      </c>
      <c r="O39">
        <f>(I39*21)/100</f>
        <v>0</v>
      </c>
      <c r="P39" t="s">
        <v>6</v>
      </c>
    </row>
    <row r="40" spans="1:18" x14ac:dyDescent="0.2">
      <c r="A40" s="4" t="s">
        <v>5</v>
      </c>
      <c r="B40" s="47"/>
      <c r="C40" s="47"/>
      <c r="D40" s="47"/>
      <c r="E40" s="48" t="s">
        <v>108</v>
      </c>
      <c r="F40" s="47"/>
      <c r="G40" s="47"/>
      <c r="H40" s="47"/>
      <c r="I40" s="47"/>
    </row>
    <row r="41" spans="1:18" ht="102" x14ac:dyDescent="0.2">
      <c r="A41" s="3" t="s">
        <v>3</v>
      </c>
      <c r="B41" s="47"/>
      <c r="C41" s="47"/>
      <c r="D41" s="47"/>
      <c r="E41" s="49" t="s">
        <v>107</v>
      </c>
      <c r="F41" s="47"/>
      <c r="G41" s="47"/>
      <c r="H41" s="47"/>
      <c r="I41" s="47"/>
    </row>
    <row r="42" spans="1:18" ht="15" x14ac:dyDescent="0.2">
      <c r="A42" s="3"/>
      <c r="B42" s="32">
        <v>32</v>
      </c>
      <c r="C42" s="32" t="s">
        <v>174</v>
      </c>
      <c r="D42" s="33" t="s">
        <v>4</v>
      </c>
      <c r="E42" s="34" t="s">
        <v>175</v>
      </c>
      <c r="F42" s="35" t="s">
        <v>109</v>
      </c>
      <c r="G42" s="36">
        <v>76</v>
      </c>
      <c r="H42" s="37">
        <v>0</v>
      </c>
      <c r="I42" s="37">
        <f>ROUND(ROUND(H42,2)*ROUND(G42,3),2)</f>
        <v>0</v>
      </c>
    </row>
    <row r="43" spans="1:18" ht="15" x14ac:dyDescent="0.2">
      <c r="A43" s="3"/>
      <c r="B43" s="38"/>
      <c r="C43" s="38"/>
      <c r="D43" s="38"/>
      <c r="E43" s="39" t="s">
        <v>108</v>
      </c>
      <c r="F43" s="38"/>
      <c r="G43" s="38"/>
      <c r="H43" s="38"/>
      <c r="I43" s="38"/>
    </row>
    <row r="44" spans="1:18" ht="135" x14ac:dyDescent="0.2">
      <c r="A44" t="s">
        <v>1</v>
      </c>
      <c r="B44" s="38"/>
      <c r="C44" s="38"/>
      <c r="D44" s="38"/>
      <c r="E44" s="40" t="s">
        <v>176</v>
      </c>
      <c r="F44" s="38"/>
      <c r="G44" s="38"/>
      <c r="H44" s="38"/>
      <c r="I44" s="38"/>
    </row>
    <row r="45" spans="1:18" ht="12.75" customHeight="1" x14ac:dyDescent="0.2">
      <c r="A45" s="12" t="s">
        <v>22</v>
      </c>
      <c r="B45" s="12"/>
      <c r="C45" s="14" t="s">
        <v>106</v>
      </c>
      <c r="D45" s="12"/>
      <c r="E45" s="13" t="s">
        <v>105</v>
      </c>
      <c r="F45" s="12"/>
      <c r="G45" s="12"/>
      <c r="H45" s="12"/>
      <c r="I45" s="11">
        <f>0+Q45</f>
        <v>0</v>
      </c>
      <c r="O45">
        <f>0+R45</f>
        <v>0</v>
      </c>
      <c r="Q45">
        <f>0+I46+I50+I54+I58+I62+I66+I70+I74+I78+I82+I86+I90+I94+I98+I102+I106+I110+I114+I118+I122</f>
        <v>0</v>
      </c>
      <c r="R45">
        <f>0+O46+O50+O54+O58+O62+O66+O70+O74+O78+O82+O86+O90+O94+O98+O102+O106+O110+O114+O118+O122</f>
        <v>0</v>
      </c>
    </row>
    <row r="46" spans="1:18" x14ac:dyDescent="0.2">
      <c r="A46" s="9" t="s">
        <v>11</v>
      </c>
      <c r="B46" s="10" t="s">
        <v>104</v>
      </c>
      <c r="C46" s="10" t="s">
        <v>103</v>
      </c>
      <c r="D46" s="9" t="s">
        <v>4</v>
      </c>
      <c r="E46" s="8" t="s">
        <v>102</v>
      </c>
      <c r="F46" s="7" t="s">
        <v>23</v>
      </c>
      <c r="G46" s="6">
        <v>59</v>
      </c>
      <c r="H46" s="5">
        <v>0</v>
      </c>
      <c r="I46" s="5">
        <f>ROUND(ROUND(H46,2)*ROUND(G46,3),2)</f>
        <v>0</v>
      </c>
      <c r="O46">
        <f>(I46*21)/100</f>
        <v>0</v>
      </c>
      <c r="P46" t="s">
        <v>6</v>
      </c>
    </row>
    <row r="47" spans="1:18" x14ac:dyDescent="0.2">
      <c r="A47" s="4" t="s">
        <v>5</v>
      </c>
      <c r="E47" s="1" t="s">
        <v>4</v>
      </c>
    </row>
    <row r="48" spans="1:18" x14ac:dyDescent="0.2">
      <c r="A48" s="3" t="s">
        <v>3</v>
      </c>
      <c r="E48" s="2" t="s">
        <v>101</v>
      </c>
    </row>
    <row r="49" spans="1:16" ht="127.5" x14ac:dyDescent="0.2">
      <c r="A49" t="s">
        <v>1</v>
      </c>
      <c r="E49" s="1" t="s">
        <v>96</v>
      </c>
    </row>
    <row r="50" spans="1:16" x14ac:dyDescent="0.2">
      <c r="A50" s="9" t="s">
        <v>11</v>
      </c>
      <c r="B50" s="10" t="s">
        <v>100</v>
      </c>
      <c r="C50" s="10" t="s">
        <v>99</v>
      </c>
      <c r="D50" s="9" t="s">
        <v>4</v>
      </c>
      <c r="E50" s="8" t="s">
        <v>98</v>
      </c>
      <c r="F50" s="7" t="s">
        <v>23</v>
      </c>
      <c r="G50" s="6">
        <v>51</v>
      </c>
      <c r="H50" s="5">
        <v>0</v>
      </c>
      <c r="I50" s="5">
        <f>ROUND(ROUND(H50,2)*ROUND(G50,3),2)</f>
        <v>0</v>
      </c>
      <c r="O50">
        <f>(I50*21)/100</f>
        <v>0</v>
      </c>
      <c r="P50" t="s">
        <v>6</v>
      </c>
    </row>
    <row r="51" spans="1:16" x14ac:dyDescent="0.2">
      <c r="A51" s="4" t="s">
        <v>5</v>
      </c>
      <c r="E51" s="1" t="s">
        <v>4</v>
      </c>
    </row>
    <row r="52" spans="1:16" x14ac:dyDescent="0.2">
      <c r="A52" s="3" t="s">
        <v>3</v>
      </c>
      <c r="E52" s="2" t="s">
        <v>97</v>
      </c>
    </row>
    <row r="53" spans="1:16" ht="127.5" x14ac:dyDescent="0.2">
      <c r="A53" t="s">
        <v>1</v>
      </c>
      <c r="E53" s="1" t="s">
        <v>96</v>
      </c>
    </row>
    <row r="54" spans="1:16" x14ac:dyDescent="0.2">
      <c r="A54" s="9" t="s">
        <v>11</v>
      </c>
      <c r="B54" s="10" t="s">
        <v>95</v>
      </c>
      <c r="C54" s="10" t="s">
        <v>94</v>
      </c>
      <c r="D54" s="9" t="s">
        <v>4</v>
      </c>
      <c r="E54" s="8" t="s">
        <v>93</v>
      </c>
      <c r="F54" s="7" t="s">
        <v>23</v>
      </c>
      <c r="G54" s="6">
        <v>51</v>
      </c>
      <c r="H54" s="5">
        <v>0</v>
      </c>
      <c r="I54" s="5">
        <f>ROUND(ROUND(H54,2)*ROUND(G54,3),2)</f>
        <v>0</v>
      </c>
      <c r="O54">
        <f>(I54*21)/100</f>
        <v>0</v>
      </c>
      <c r="P54" t="s">
        <v>6</v>
      </c>
    </row>
    <row r="55" spans="1:16" x14ac:dyDescent="0.2">
      <c r="A55" s="4" t="s">
        <v>5</v>
      </c>
      <c r="E55" s="1" t="s">
        <v>4</v>
      </c>
    </row>
    <row r="56" spans="1:16" x14ac:dyDescent="0.2">
      <c r="A56" s="3" t="s">
        <v>3</v>
      </c>
      <c r="E56" s="2" t="s">
        <v>82</v>
      </c>
    </row>
    <row r="57" spans="1:16" ht="127.5" x14ac:dyDescent="0.2">
      <c r="A57" t="s">
        <v>1</v>
      </c>
      <c r="E57" s="1" t="s">
        <v>89</v>
      </c>
    </row>
    <row r="58" spans="1:16" x14ac:dyDescent="0.2">
      <c r="A58" s="9" t="s">
        <v>11</v>
      </c>
      <c r="B58" s="10" t="s">
        <v>92</v>
      </c>
      <c r="C58" s="10" t="s">
        <v>91</v>
      </c>
      <c r="D58" s="9" t="s">
        <v>4</v>
      </c>
      <c r="E58" s="8" t="s">
        <v>90</v>
      </c>
      <c r="F58" s="7" t="s">
        <v>23</v>
      </c>
      <c r="G58" s="6">
        <v>18.5</v>
      </c>
      <c r="H58" s="5">
        <v>0</v>
      </c>
      <c r="I58" s="5">
        <f>ROUND(ROUND(H58,2)*ROUND(G58,3),2)</f>
        <v>0</v>
      </c>
      <c r="O58">
        <f>(I58*21)/100</f>
        <v>0</v>
      </c>
      <c r="P58" t="s">
        <v>6</v>
      </c>
    </row>
    <row r="59" spans="1:16" x14ac:dyDescent="0.2">
      <c r="A59" s="4" t="s">
        <v>5</v>
      </c>
      <c r="E59" s="1" t="s">
        <v>4</v>
      </c>
    </row>
    <row r="60" spans="1:16" x14ac:dyDescent="0.2">
      <c r="A60" s="3" t="s">
        <v>3</v>
      </c>
      <c r="E60" s="2" t="s">
        <v>82</v>
      </c>
    </row>
    <row r="61" spans="1:16" ht="127.5" x14ac:dyDescent="0.2">
      <c r="A61" t="s">
        <v>1</v>
      </c>
      <c r="E61" s="1" t="s">
        <v>89</v>
      </c>
    </row>
    <row r="62" spans="1:16" x14ac:dyDescent="0.2">
      <c r="A62" s="9" t="s">
        <v>11</v>
      </c>
      <c r="B62" s="10" t="s">
        <v>88</v>
      </c>
      <c r="C62" s="10" t="s">
        <v>87</v>
      </c>
      <c r="D62" s="9" t="s">
        <v>4</v>
      </c>
      <c r="E62" s="8" t="s">
        <v>86</v>
      </c>
      <c r="F62" s="7" t="s">
        <v>23</v>
      </c>
      <c r="G62" s="6">
        <v>51</v>
      </c>
      <c r="H62" s="5">
        <v>0</v>
      </c>
      <c r="I62" s="5">
        <f>ROUND(ROUND(H62,2)*ROUND(G62,3),2)</f>
        <v>0</v>
      </c>
      <c r="O62">
        <f>(I62*21)/100</f>
        <v>0</v>
      </c>
      <c r="P62" t="s">
        <v>6</v>
      </c>
    </row>
    <row r="63" spans="1:16" x14ac:dyDescent="0.2">
      <c r="A63" s="4" t="s">
        <v>5</v>
      </c>
      <c r="E63" s="1" t="s">
        <v>4</v>
      </c>
    </row>
    <row r="64" spans="1:16" x14ac:dyDescent="0.2">
      <c r="A64" s="3" t="s">
        <v>3</v>
      </c>
      <c r="E64" s="2" t="s">
        <v>82</v>
      </c>
    </row>
    <row r="65" spans="1:16" ht="76.5" x14ac:dyDescent="0.2">
      <c r="A65" t="s">
        <v>1</v>
      </c>
      <c r="E65" s="1" t="s">
        <v>81</v>
      </c>
    </row>
    <row r="66" spans="1:16" x14ac:dyDescent="0.2">
      <c r="A66" s="9" t="s">
        <v>11</v>
      </c>
      <c r="B66" s="10" t="s">
        <v>85</v>
      </c>
      <c r="C66" s="10" t="s">
        <v>84</v>
      </c>
      <c r="D66" s="9" t="s">
        <v>4</v>
      </c>
      <c r="E66" s="8" t="s">
        <v>83</v>
      </c>
      <c r="F66" s="7" t="s">
        <v>23</v>
      </c>
      <c r="G66" s="6">
        <v>18.5</v>
      </c>
      <c r="H66" s="5">
        <v>0</v>
      </c>
      <c r="I66" s="5">
        <f>ROUND(ROUND(H66,2)*ROUND(G66,3),2)</f>
        <v>0</v>
      </c>
      <c r="O66">
        <f>(I66*21)/100</f>
        <v>0</v>
      </c>
      <c r="P66" t="s">
        <v>6</v>
      </c>
    </row>
    <row r="67" spans="1:16" x14ac:dyDescent="0.2">
      <c r="A67" s="4" t="s">
        <v>5</v>
      </c>
      <c r="E67" s="1" t="s">
        <v>4</v>
      </c>
    </row>
    <row r="68" spans="1:16" x14ac:dyDescent="0.2">
      <c r="A68" s="3" t="s">
        <v>3</v>
      </c>
      <c r="E68" s="2" t="s">
        <v>82</v>
      </c>
    </row>
    <row r="69" spans="1:16" ht="76.5" x14ac:dyDescent="0.2">
      <c r="A69" t="s">
        <v>1</v>
      </c>
      <c r="E69" s="1" t="s">
        <v>81</v>
      </c>
    </row>
    <row r="70" spans="1:16" x14ac:dyDescent="0.2">
      <c r="A70" s="9" t="s">
        <v>11</v>
      </c>
      <c r="B70" s="10" t="s">
        <v>80</v>
      </c>
      <c r="C70" s="10" t="s">
        <v>79</v>
      </c>
      <c r="D70" s="9" t="s">
        <v>4</v>
      </c>
      <c r="E70" s="8" t="s">
        <v>78</v>
      </c>
      <c r="F70" s="7" t="s">
        <v>55</v>
      </c>
      <c r="G70" s="6">
        <v>8</v>
      </c>
      <c r="H70" s="5">
        <v>0</v>
      </c>
      <c r="I70" s="5">
        <f>ROUND(ROUND(H70,2)*ROUND(G70,3),2)</f>
        <v>0</v>
      </c>
      <c r="O70">
        <f>(I70*21)/100</f>
        <v>0</v>
      </c>
      <c r="P70" t="s">
        <v>6</v>
      </c>
    </row>
    <row r="71" spans="1:16" x14ac:dyDescent="0.2">
      <c r="A71" s="4" t="s">
        <v>5</v>
      </c>
      <c r="E71" s="1" t="s">
        <v>4</v>
      </c>
    </row>
    <row r="72" spans="1:16" x14ac:dyDescent="0.2">
      <c r="A72" s="3" t="s">
        <v>3</v>
      </c>
      <c r="E72" s="2" t="s">
        <v>77</v>
      </c>
    </row>
    <row r="73" spans="1:16" ht="51" x14ac:dyDescent="0.2">
      <c r="A73" t="s">
        <v>1</v>
      </c>
      <c r="E73" s="1" t="s">
        <v>76</v>
      </c>
    </row>
    <row r="74" spans="1:16" x14ac:dyDescent="0.2">
      <c r="A74" s="9" t="s">
        <v>11</v>
      </c>
      <c r="B74" s="10" t="s">
        <v>75</v>
      </c>
      <c r="C74" s="10" t="s">
        <v>74</v>
      </c>
      <c r="D74" s="9" t="s">
        <v>4</v>
      </c>
      <c r="E74" s="8" t="s">
        <v>73</v>
      </c>
      <c r="F74" s="7" t="s">
        <v>55</v>
      </c>
      <c r="G74" s="6">
        <v>8</v>
      </c>
      <c r="H74" s="5">
        <v>0</v>
      </c>
      <c r="I74" s="5">
        <f>ROUND(ROUND(H74,2)*ROUND(G74,3),2)</f>
        <v>0</v>
      </c>
      <c r="O74">
        <f>(I74*21)/100</f>
        <v>0</v>
      </c>
      <c r="P74" t="s">
        <v>6</v>
      </c>
    </row>
    <row r="75" spans="1:16" x14ac:dyDescent="0.2">
      <c r="A75" s="4" t="s">
        <v>5</v>
      </c>
      <c r="E75" s="1" t="s">
        <v>4</v>
      </c>
    </row>
    <row r="76" spans="1:16" x14ac:dyDescent="0.2">
      <c r="A76" s="3" t="s">
        <v>3</v>
      </c>
      <c r="E76" s="2" t="s">
        <v>72</v>
      </c>
    </row>
    <row r="77" spans="1:16" ht="38.25" x14ac:dyDescent="0.2">
      <c r="A77" t="s">
        <v>1</v>
      </c>
      <c r="E77" s="1" t="s">
        <v>62</v>
      </c>
    </row>
    <row r="78" spans="1:16" x14ac:dyDescent="0.2">
      <c r="A78" s="9" t="s">
        <v>11</v>
      </c>
      <c r="B78" s="10" t="s">
        <v>71</v>
      </c>
      <c r="C78" s="10" t="s">
        <v>70</v>
      </c>
      <c r="D78" s="9" t="s">
        <v>4</v>
      </c>
      <c r="E78" s="8" t="s">
        <v>69</v>
      </c>
      <c r="F78" s="7" t="s">
        <v>23</v>
      </c>
      <c r="G78" s="6">
        <v>110</v>
      </c>
      <c r="H78" s="5">
        <v>0</v>
      </c>
      <c r="I78" s="5">
        <f>ROUND(ROUND(H78,2)*ROUND(G78,3),2)</f>
        <v>0</v>
      </c>
      <c r="O78">
        <f>(I78*21)/100</f>
        <v>0</v>
      </c>
      <c r="P78" t="s">
        <v>6</v>
      </c>
    </row>
    <row r="79" spans="1:16" x14ac:dyDescent="0.2">
      <c r="A79" s="4" t="s">
        <v>5</v>
      </c>
      <c r="E79" s="1" t="s">
        <v>4</v>
      </c>
    </row>
    <row r="80" spans="1:16" x14ac:dyDescent="0.2">
      <c r="A80" s="3" t="s">
        <v>3</v>
      </c>
      <c r="E80" s="2" t="s">
        <v>68</v>
      </c>
    </row>
    <row r="81" spans="1:16" ht="51" x14ac:dyDescent="0.2">
      <c r="A81" t="s">
        <v>1</v>
      </c>
      <c r="E81" s="1" t="s">
        <v>67</v>
      </c>
    </row>
    <row r="82" spans="1:16" x14ac:dyDescent="0.2">
      <c r="A82" s="9" t="s">
        <v>11</v>
      </c>
      <c r="B82" s="10" t="s">
        <v>66</v>
      </c>
      <c r="C82" s="10" t="s">
        <v>65</v>
      </c>
      <c r="D82" s="9" t="s">
        <v>4</v>
      </c>
      <c r="E82" s="8" t="s">
        <v>64</v>
      </c>
      <c r="F82" s="7" t="s">
        <v>23</v>
      </c>
      <c r="G82" s="6">
        <v>40</v>
      </c>
      <c r="H82" s="5">
        <v>0</v>
      </c>
      <c r="I82" s="5">
        <f>ROUND(ROUND(H82,2)*ROUND(G82,3),2)</f>
        <v>0</v>
      </c>
      <c r="O82">
        <f>(I82*21)/100</f>
        <v>0</v>
      </c>
      <c r="P82" t="s">
        <v>6</v>
      </c>
    </row>
    <row r="83" spans="1:16" x14ac:dyDescent="0.2">
      <c r="A83" s="4" t="s">
        <v>5</v>
      </c>
      <c r="E83" s="1" t="s">
        <v>4</v>
      </c>
    </row>
    <row r="84" spans="1:16" x14ac:dyDescent="0.2">
      <c r="A84" s="3" t="s">
        <v>3</v>
      </c>
      <c r="E84" s="2" t="s">
        <v>63</v>
      </c>
    </row>
    <row r="85" spans="1:16" ht="38.25" x14ac:dyDescent="0.2">
      <c r="A85" t="s">
        <v>1</v>
      </c>
      <c r="E85" s="1" t="s">
        <v>62</v>
      </c>
    </row>
    <row r="86" spans="1:16" x14ac:dyDescent="0.2">
      <c r="A86" s="9" t="s">
        <v>11</v>
      </c>
      <c r="B86" s="10" t="s">
        <v>61</v>
      </c>
      <c r="C86" s="10" t="s">
        <v>60</v>
      </c>
      <c r="D86" s="9" t="s">
        <v>4</v>
      </c>
      <c r="E86" s="8" t="s">
        <v>59</v>
      </c>
      <c r="F86" s="7" t="s">
        <v>55</v>
      </c>
      <c r="G86" s="6">
        <v>4</v>
      </c>
      <c r="H86" s="5">
        <v>0</v>
      </c>
      <c r="I86" s="5">
        <f>ROUND(ROUND(H86,2)*ROUND(G86,3),2)</f>
        <v>0</v>
      </c>
      <c r="O86">
        <f>(I86*21)/100</f>
        <v>0</v>
      </c>
      <c r="P86" t="s">
        <v>6</v>
      </c>
    </row>
    <row r="87" spans="1:16" x14ac:dyDescent="0.2">
      <c r="A87" s="4" t="s">
        <v>5</v>
      </c>
      <c r="E87" s="1" t="s">
        <v>4</v>
      </c>
    </row>
    <row r="88" spans="1:16" x14ac:dyDescent="0.2">
      <c r="A88" s="3" t="s">
        <v>3</v>
      </c>
      <c r="E88" s="2" t="s">
        <v>54</v>
      </c>
    </row>
    <row r="89" spans="1:16" ht="25.5" x14ac:dyDescent="0.2">
      <c r="A89" t="s">
        <v>1</v>
      </c>
      <c r="E89" s="1" t="s">
        <v>53</v>
      </c>
    </row>
    <row r="90" spans="1:16" x14ac:dyDescent="0.2">
      <c r="A90" s="9" t="s">
        <v>11</v>
      </c>
      <c r="B90" s="10" t="s">
        <v>58</v>
      </c>
      <c r="C90" s="10" t="s">
        <v>57</v>
      </c>
      <c r="D90" s="9" t="s">
        <v>4</v>
      </c>
      <c r="E90" s="8" t="s">
        <v>56</v>
      </c>
      <c r="F90" s="7" t="s">
        <v>55</v>
      </c>
      <c r="G90" s="6">
        <v>4</v>
      </c>
      <c r="H90" s="5">
        <v>0</v>
      </c>
      <c r="I90" s="5">
        <f>ROUND(ROUND(H90,2)*ROUND(G90,3),2)</f>
        <v>0</v>
      </c>
      <c r="O90">
        <f>(I90*21)/100</f>
        <v>0</v>
      </c>
      <c r="P90" t="s">
        <v>6</v>
      </c>
    </row>
    <row r="91" spans="1:16" x14ac:dyDescent="0.2">
      <c r="A91" s="4" t="s">
        <v>5</v>
      </c>
      <c r="E91" s="1" t="s">
        <v>4</v>
      </c>
    </row>
    <row r="92" spans="1:16" x14ac:dyDescent="0.2">
      <c r="A92" s="3" t="s">
        <v>3</v>
      </c>
      <c r="E92" s="2" t="s">
        <v>54</v>
      </c>
    </row>
    <row r="93" spans="1:16" ht="25.5" x14ac:dyDescent="0.2">
      <c r="A93" t="s">
        <v>1</v>
      </c>
      <c r="E93" s="1" t="s">
        <v>53</v>
      </c>
    </row>
    <row r="94" spans="1:16" x14ac:dyDescent="0.2">
      <c r="A94" s="9" t="s">
        <v>11</v>
      </c>
      <c r="B94" s="10" t="s">
        <v>52</v>
      </c>
      <c r="C94" s="10" t="s">
        <v>51</v>
      </c>
      <c r="D94" s="9" t="s">
        <v>4</v>
      </c>
      <c r="E94" s="8" t="s">
        <v>50</v>
      </c>
      <c r="F94" s="7" t="s">
        <v>23</v>
      </c>
      <c r="G94" s="6">
        <v>59</v>
      </c>
      <c r="H94" s="5">
        <v>0</v>
      </c>
      <c r="I94" s="5">
        <f>ROUND(ROUND(H94,2)*ROUND(G94,3),2)</f>
        <v>0</v>
      </c>
      <c r="O94">
        <f>(I94*21)/100</f>
        <v>0</v>
      </c>
      <c r="P94" t="s">
        <v>6</v>
      </c>
    </row>
    <row r="95" spans="1:16" x14ac:dyDescent="0.2">
      <c r="A95" s="4" t="s">
        <v>5</v>
      </c>
      <c r="E95" s="1" t="s">
        <v>4</v>
      </c>
    </row>
    <row r="96" spans="1:16" x14ac:dyDescent="0.2">
      <c r="A96" s="3" t="s">
        <v>3</v>
      </c>
      <c r="E96" s="2" t="s">
        <v>46</v>
      </c>
    </row>
    <row r="97" spans="1:16" ht="38.25" x14ac:dyDescent="0.2">
      <c r="A97" t="s">
        <v>1</v>
      </c>
      <c r="E97" s="1" t="s">
        <v>45</v>
      </c>
    </row>
    <row r="98" spans="1:16" x14ac:dyDescent="0.2">
      <c r="A98" s="9" t="s">
        <v>11</v>
      </c>
      <c r="B98" s="10" t="s">
        <v>49</v>
      </c>
      <c r="C98" s="10" t="s">
        <v>48</v>
      </c>
      <c r="D98" s="9" t="s">
        <v>4</v>
      </c>
      <c r="E98" s="8" t="s">
        <v>47</v>
      </c>
      <c r="F98" s="7" t="s">
        <v>23</v>
      </c>
      <c r="G98" s="6">
        <v>51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6</v>
      </c>
    </row>
    <row r="99" spans="1:16" x14ac:dyDescent="0.2">
      <c r="A99" s="4" t="s">
        <v>5</v>
      </c>
      <c r="E99" s="1" t="s">
        <v>4</v>
      </c>
    </row>
    <row r="100" spans="1:16" x14ac:dyDescent="0.2">
      <c r="A100" s="3" t="s">
        <v>3</v>
      </c>
      <c r="E100" s="2" t="s">
        <v>46</v>
      </c>
    </row>
    <row r="101" spans="1:16" ht="38.25" x14ac:dyDescent="0.2">
      <c r="A101" t="s">
        <v>1</v>
      </c>
      <c r="E101" s="1" t="s">
        <v>45</v>
      </c>
    </row>
    <row r="102" spans="1:16" x14ac:dyDescent="0.2">
      <c r="A102" s="9" t="s">
        <v>11</v>
      </c>
      <c r="B102" s="10" t="s">
        <v>44</v>
      </c>
      <c r="C102" s="10" t="s">
        <v>43</v>
      </c>
      <c r="D102" s="9" t="s">
        <v>4</v>
      </c>
      <c r="E102" s="8" t="s">
        <v>42</v>
      </c>
      <c r="F102" s="7" t="s">
        <v>23</v>
      </c>
      <c r="G102" s="6">
        <v>118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6</v>
      </c>
    </row>
    <row r="103" spans="1:16" x14ac:dyDescent="0.2">
      <c r="A103" s="4" t="s">
        <v>5</v>
      </c>
      <c r="E103" s="1" t="s">
        <v>4</v>
      </c>
    </row>
    <row r="104" spans="1:16" x14ac:dyDescent="0.2">
      <c r="A104" s="3" t="s">
        <v>3</v>
      </c>
      <c r="E104" s="2" t="s">
        <v>27</v>
      </c>
    </row>
    <row r="105" spans="1:16" ht="51" x14ac:dyDescent="0.2">
      <c r="A105" t="s">
        <v>1</v>
      </c>
      <c r="E105" s="1" t="s">
        <v>31</v>
      </c>
    </row>
    <row r="106" spans="1:16" x14ac:dyDescent="0.2">
      <c r="A106" s="9" t="s">
        <v>11</v>
      </c>
      <c r="B106" s="10" t="s">
        <v>41</v>
      </c>
      <c r="C106" s="10" t="s">
        <v>40</v>
      </c>
      <c r="D106" s="9" t="s">
        <v>4</v>
      </c>
      <c r="E106" s="8" t="s">
        <v>39</v>
      </c>
      <c r="F106" s="7" t="s">
        <v>23</v>
      </c>
      <c r="G106" s="6">
        <v>102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6</v>
      </c>
    </row>
    <row r="107" spans="1:16" x14ac:dyDescent="0.2">
      <c r="A107" s="4" t="s">
        <v>5</v>
      </c>
      <c r="E107" s="1" t="s">
        <v>4</v>
      </c>
    </row>
    <row r="108" spans="1:16" x14ac:dyDescent="0.2">
      <c r="A108" s="3" t="s">
        <v>3</v>
      </c>
      <c r="E108" s="2" t="s">
        <v>27</v>
      </c>
    </row>
    <row r="109" spans="1:16" ht="51" x14ac:dyDescent="0.2">
      <c r="A109" t="s">
        <v>1</v>
      </c>
      <c r="E109" s="1" t="s">
        <v>31</v>
      </c>
    </row>
    <row r="110" spans="1:16" x14ac:dyDescent="0.2">
      <c r="A110" s="9" t="s">
        <v>11</v>
      </c>
      <c r="B110" s="10" t="s">
        <v>38</v>
      </c>
      <c r="C110" s="10" t="s">
        <v>37</v>
      </c>
      <c r="D110" s="9" t="s">
        <v>4</v>
      </c>
      <c r="E110" s="8" t="s">
        <v>36</v>
      </c>
      <c r="F110" s="7" t="s">
        <v>23</v>
      </c>
      <c r="G110" s="6">
        <v>34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6</v>
      </c>
    </row>
    <row r="111" spans="1:16" x14ac:dyDescent="0.2">
      <c r="A111" s="4" t="s">
        <v>5</v>
      </c>
      <c r="E111" s="1" t="s">
        <v>4</v>
      </c>
    </row>
    <row r="112" spans="1:16" x14ac:dyDescent="0.2">
      <c r="A112" s="3" t="s">
        <v>3</v>
      </c>
      <c r="E112" s="2" t="s">
        <v>32</v>
      </c>
    </row>
    <row r="113" spans="1:18" ht="51" x14ac:dyDescent="0.2">
      <c r="A113" t="s">
        <v>1</v>
      </c>
      <c r="E113" s="1" t="s">
        <v>31</v>
      </c>
    </row>
    <row r="114" spans="1:18" x14ac:dyDescent="0.2">
      <c r="A114" s="9" t="s">
        <v>11</v>
      </c>
      <c r="B114" s="10" t="s">
        <v>35</v>
      </c>
      <c r="C114" s="10" t="s">
        <v>34</v>
      </c>
      <c r="D114" s="9" t="s">
        <v>4</v>
      </c>
      <c r="E114" s="8" t="s">
        <v>33</v>
      </c>
      <c r="F114" s="7" t="s">
        <v>23</v>
      </c>
      <c r="G114" s="6">
        <v>54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6</v>
      </c>
    </row>
    <row r="115" spans="1:18" x14ac:dyDescent="0.2">
      <c r="A115" s="4" t="s">
        <v>5</v>
      </c>
      <c r="E115" s="1" t="s">
        <v>4</v>
      </c>
    </row>
    <row r="116" spans="1:18" x14ac:dyDescent="0.2">
      <c r="A116" s="3" t="s">
        <v>3</v>
      </c>
      <c r="E116" s="2" t="s">
        <v>32</v>
      </c>
    </row>
    <row r="117" spans="1:18" ht="51" x14ac:dyDescent="0.2">
      <c r="A117" t="s">
        <v>1</v>
      </c>
      <c r="E117" s="1" t="s">
        <v>31</v>
      </c>
    </row>
    <row r="118" spans="1:18" x14ac:dyDescent="0.2">
      <c r="A118" s="9" t="s">
        <v>11</v>
      </c>
      <c r="B118" s="10" t="s">
        <v>30</v>
      </c>
      <c r="C118" s="10" t="s">
        <v>29</v>
      </c>
      <c r="D118" s="9" t="s">
        <v>4</v>
      </c>
      <c r="E118" s="8" t="s">
        <v>28</v>
      </c>
      <c r="F118" s="7" t="s">
        <v>23</v>
      </c>
      <c r="G118" s="6">
        <v>59</v>
      </c>
      <c r="H118" s="5">
        <v>0</v>
      </c>
      <c r="I118" s="5">
        <f>ROUND(ROUND(H118,2)*ROUND(G118,3),2)</f>
        <v>0</v>
      </c>
      <c r="O118">
        <f>(I118*21)/100</f>
        <v>0</v>
      </c>
      <c r="P118" t="s">
        <v>6</v>
      </c>
    </row>
    <row r="119" spans="1:18" x14ac:dyDescent="0.2">
      <c r="A119" s="4" t="s">
        <v>5</v>
      </c>
      <c r="E119" s="1" t="s">
        <v>4</v>
      </c>
    </row>
    <row r="120" spans="1:18" x14ac:dyDescent="0.2">
      <c r="A120" s="3" t="s">
        <v>3</v>
      </c>
      <c r="E120" s="2" t="s">
        <v>27</v>
      </c>
    </row>
    <row r="121" spans="1:18" x14ac:dyDescent="0.2">
      <c r="A121" t="s">
        <v>1</v>
      </c>
      <c r="E121" s="1" t="s">
        <v>0</v>
      </c>
    </row>
    <row r="122" spans="1:18" x14ac:dyDescent="0.2">
      <c r="A122" s="9" t="s">
        <v>11</v>
      </c>
      <c r="B122" s="10" t="s">
        <v>26</v>
      </c>
      <c r="C122" s="10" t="s">
        <v>25</v>
      </c>
      <c r="D122" s="9" t="s">
        <v>4</v>
      </c>
      <c r="E122" s="8" t="s">
        <v>24</v>
      </c>
      <c r="F122" s="7" t="s">
        <v>23</v>
      </c>
      <c r="G122" s="6">
        <v>51</v>
      </c>
      <c r="H122" s="5">
        <v>0</v>
      </c>
      <c r="I122" s="5">
        <f>ROUND(ROUND(H122,2)*ROUND(G122,3),2)</f>
        <v>0</v>
      </c>
      <c r="O122">
        <f>(I122*21)/100</f>
        <v>0</v>
      </c>
      <c r="P122" t="s">
        <v>6</v>
      </c>
    </row>
    <row r="123" spans="1:18" x14ac:dyDescent="0.2">
      <c r="A123" s="4" t="s">
        <v>5</v>
      </c>
      <c r="E123" s="1" t="s">
        <v>4</v>
      </c>
    </row>
    <row r="124" spans="1:18" x14ac:dyDescent="0.2">
      <c r="A124" s="3" t="s">
        <v>3</v>
      </c>
      <c r="E124" s="2" t="s">
        <v>2</v>
      </c>
    </row>
    <row r="125" spans="1:18" x14ac:dyDescent="0.2">
      <c r="A125" t="s">
        <v>1</v>
      </c>
      <c r="E125" s="1" t="s">
        <v>0</v>
      </c>
    </row>
    <row r="126" spans="1:18" ht="12.75" customHeight="1" x14ac:dyDescent="0.2">
      <c r="A126" s="12" t="s">
        <v>22</v>
      </c>
      <c r="B126" s="12"/>
      <c r="C126" s="14" t="s">
        <v>21</v>
      </c>
      <c r="D126" s="12"/>
      <c r="E126" s="13" t="s">
        <v>20</v>
      </c>
      <c r="F126" s="12"/>
      <c r="G126" s="12"/>
      <c r="H126" s="12"/>
      <c r="I126" s="11">
        <f>0+Q126</f>
        <v>0</v>
      </c>
      <c r="O126">
        <f>0+R126</f>
        <v>0</v>
      </c>
      <c r="Q126">
        <f>0+I127+I131+I135</f>
        <v>0</v>
      </c>
      <c r="R126">
        <f>0+O127+O131+O135</f>
        <v>0</v>
      </c>
    </row>
    <row r="127" spans="1:18" x14ac:dyDescent="0.2">
      <c r="A127" s="9" t="s">
        <v>11</v>
      </c>
      <c r="B127" s="10" t="s">
        <v>19</v>
      </c>
      <c r="C127" s="10" t="s">
        <v>18</v>
      </c>
      <c r="D127" s="9" t="s">
        <v>4</v>
      </c>
      <c r="E127" s="8" t="s">
        <v>17</v>
      </c>
      <c r="F127" s="7" t="s">
        <v>7</v>
      </c>
      <c r="G127" s="6">
        <v>300</v>
      </c>
      <c r="H127" s="5">
        <v>0</v>
      </c>
      <c r="I127" s="5">
        <f>ROUND(ROUND(H127,2)*ROUND(G127,3),2)</f>
        <v>0</v>
      </c>
      <c r="O127">
        <f>(I127*21)/100</f>
        <v>0</v>
      </c>
      <c r="P127" t="s">
        <v>6</v>
      </c>
    </row>
    <row r="128" spans="1:18" x14ac:dyDescent="0.2">
      <c r="A128" s="4" t="s">
        <v>5</v>
      </c>
      <c r="E128" s="1" t="s">
        <v>4</v>
      </c>
    </row>
    <row r="129" spans="1:16" x14ac:dyDescent="0.2">
      <c r="A129" s="3" t="s">
        <v>3</v>
      </c>
      <c r="E129" s="2" t="s">
        <v>16</v>
      </c>
    </row>
    <row r="130" spans="1:16" x14ac:dyDescent="0.2">
      <c r="A130" t="s">
        <v>1</v>
      </c>
      <c r="E130" s="1" t="s">
        <v>0</v>
      </c>
    </row>
    <row r="131" spans="1:16" x14ac:dyDescent="0.2">
      <c r="A131" s="9" t="s">
        <v>11</v>
      </c>
      <c r="B131" s="10" t="s">
        <v>15</v>
      </c>
      <c r="C131" s="10" t="s">
        <v>14</v>
      </c>
      <c r="D131" s="9" t="s">
        <v>4</v>
      </c>
      <c r="E131" s="8" t="s">
        <v>13</v>
      </c>
      <c r="F131" s="7" t="s">
        <v>7</v>
      </c>
      <c r="G131" s="6">
        <v>75</v>
      </c>
      <c r="H131" s="5">
        <v>0</v>
      </c>
      <c r="I131" s="5">
        <f>ROUND(ROUND(H131,2)*ROUND(G131,3),2)</f>
        <v>0</v>
      </c>
      <c r="O131">
        <f>(I131*21)/100</f>
        <v>0</v>
      </c>
      <c r="P131" t="s">
        <v>6</v>
      </c>
    </row>
    <row r="132" spans="1:16" x14ac:dyDescent="0.2">
      <c r="A132" s="4" t="s">
        <v>5</v>
      </c>
      <c r="E132" s="1" t="s">
        <v>4</v>
      </c>
    </row>
    <row r="133" spans="1:16" x14ac:dyDescent="0.2">
      <c r="A133" s="3" t="s">
        <v>3</v>
      </c>
      <c r="E133" s="2" t="s">
        <v>12</v>
      </c>
    </row>
    <row r="134" spans="1:16" x14ac:dyDescent="0.2">
      <c r="A134" t="s">
        <v>1</v>
      </c>
      <c r="E134" s="1" t="s">
        <v>0</v>
      </c>
    </row>
    <row r="135" spans="1:16" x14ac:dyDescent="0.2">
      <c r="A135" s="9" t="s">
        <v>11</v>
      </c>
      <c r="B135" s="10" t="s">
        <v>10</v>
      </c>
      <c r="C135" s="10" t="s">
        <v>9</v>
      </c>
      <c r="D135" s="9" t="s">
        <v>4</v>
      </c>
      <c r="E135" s="8" t="s">
        <v>8</v>
      </c>
      <c r="F135" s="7" t="s">
        <v>7</v>
      </c>
      <c r="G135" s="6">
        <v>40</v>
      </c>
      <c r="H135" s="5">
        <v>0</v>
      </c>
      <c r="I135" s="5">
        <f>ROUND(ROUND(H135,2)*ROUND(G135,3),2)</f>
        <v>0</v>
      </c>
      <c r="O135">
        <f>(I135*21)/100</f>
        <v>0</v>
      </c>
      <c r="P135" t="s">
        <v>6</v>
      </c>
    </row>
    <row r="136" spans="1:16" x14ac:dyDescent="0.2">
      <c r="A136" s="4" t="s">
        <v>5</v>
      </c>
      <c r="E136" s="1" t="s">
        <v>4</v>
      </c>
    </row>
    <row r="137" spans="1:16" x14ac:dyDescent="0.2">
      <c r="A137" s="3" t="s">
        <v>3</v>
      </c>
      <c r="E137" s="2" t="s">
        <v>2</v>
      </c>
    </row>
    <row r="138" spans="1:16" x14ac:dyDescent="0.2">
      <c r="A138" t="s">
        <v>1</v>
      </c>
      <c r="E138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02-21-03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2019-09-03T13:43:36Z</dcterms:created>
  <dcterms:modified xsi:type="dcterms:W3CDTF">2019-11-07T10:49:41Z</dcterms:modified>
</cp:coreProperties>
</file>