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8_Vysvětlení č.8\Příloha 2.cast\"/>
    </mc:Choice>
  </mc:AlternateContent>
  <bookViews>
    <workbookView xWindow="0" yWindow="0" windowWidth="23250" windowHeight="11445"/>
  </bookViews>
  <sheets>
    <sheet name="SO 02-16-01.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O9" i="1" s="1"/>
  <c r="I13" i="1"/>
  <c r="O13" i="1" s="1"/>
  <c r="I17" i="1"/>
  <c r="O17" i="1"/>
  <c r="I21" i="1"/>
  <c r="O21" i="1"/>
  <c r="I25" i="1"/>
  <c r="O25" i="1" s="1"/>
  <c r="I29" i="1"/>
  <c r="O29" i="1" s="1"/>
  <c r="I34" i="1"/>
  <c r="O34" i="1"/>
  <c r="I38" i="1"/>
  <c r="O38" i="1" s="1"/>
  <c r="I42" i="1"/>
  <c r="O42" i="1"/>
  <c r="I46" i="1"/>
  <c r="O46" i="1" s="1"/>
  <c r="I50" i="1"/>
  <c r="O50" i="1"/>
  <c r="I54" i="1"/>
  <c r="O54" i="1" s="1"/>
  <c r="I59" i="1"/>
  <c r="O59" i="1" s="1"/>
  <c r="I63" i="1"/>
  <c r="O63" i="1" s="1"/>
  <c r="I67" i="1"/>
  <c r="O67" i="1" s="1"/>
  <c r="I71" i="1"/>
  <c r="O71" i="1"/>
  <c r="I75" i="1"/>
  <c r="O75" i="1"/>
  <c r="I79" i="1"/>
  <c r="O79" i="1" s="1"/>
  <c r="I84" i="1"/>
  <c r="Q83" i="1" s="1"/>
  <c r="I83" i="1" s="1"/>
  <c r="O84" i="1"/>
  <c r="R83" i="1" s="1"/>
  <c r="O83" i="1" s="1"/>
  <c r="I88" i="1"/>
  <c r="O88" i="1" s="1"/>
  <c r="I92" i="1"/>
  <c r="O92" i="1"/>
  <c r="I97" i="1"/>
  <c r="O97" i="1" s="1"/>
  <c r="I101" i="1"/>
  <c r="O101" i="1"/>
  <c r="I105" i="1"/>
  <c r="O105" i="1" s="1"/>
  <c r="I110" i="1"/>
  <c r="O110" i="1"/>
  <c r="I114" i="1"/>
  <c r="O114" i="1"/>
  <c r="I118" i="1"/>
  <c r="O118" i="1"/>
  <c r="I122" i="1"/>
  <c r="O122" i="1" s="1"/>
  <c r="I127" i="1"/>
  <c r="O127" i="1" s="1"/>
  <c r="I131" i="1"/>
  <c r="O131" i="1" s="1"/>
  <c r="I135" i="1"/>
  <c r="O135" i="1"/>
  <c r="I139" i="1"/>
  <c r="O139" i="1" s="1"/>
  <c r="I143" i="1"/>
  <c r="O143" i="1" s="1"/>
  <c r="I147" i="1"/>
  <c r="O147" i="1" s="1"/>
  <c r="I151" i="1"/>
  <c r="O151" i="1"/>
  <c r="R96" i="1" l="1"/>
  <c r="O96" i="1" s="1"/>
  <c r="Q96" i="1"/>
  <c r="I96" i="1" s="1"/>
  <c r="Q109" i="1"/>
  <c r="I109" i="1" s="1"/>
  <c r="Q58" i="1"/>
  <c r="I58" i="1" s="1"/>
  <c r="Q33" i="1"/>
  <c r="I33" i="1" s="1"/>
  <c r="Q126" i="1"/>
  <c r="I126" i="1" s="1"/>
  <c r="Q8" i="1"/>
  <c r="I8" i="1" s="1"/>
  <c r="I3" i="1" s="1"/>
  <c r="R33" i="1"/>
  <c r="O33" i="1" s="1"/>
  <c r="R58" i="1"/>
  <c r="O58" i="1" s="1"/>
  <c r="R109" i="1"/>
  <c r="O109" i="1" s="1"/>
  <c r="R126" i="1"/>
  <c r="O126" i="1" s="1"/>
  <c r="R8" i="1"/>
  <c r="O8" i="1" s="1"/>
  <c r="O2" i="1" l="1"/>
</calcChain>
</file>

<file path=xl/sharedStrings.xml><?xml version="1.0" encoding="utf-8"?>
<sst xmlns="http://schemas.openxmlformats.org/spreadsheetml/2006/main" count="516" uniqueCount="219">
  <si>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</si>
  <si>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TS</t>
  </si>
  <si>
    <t>trouba 12*3,6=43,200 [A] m3 
zídky 2*(5*3,1)=31,000 [B] m3 
a+b=74,200 [C]</t>
  </si>
  <si>
    <t>VV</t>
  </si>
  <si>
    <t>oddtsranění izolace z původního propustku</t>
  </si>
  <si>
    <t>PP</t>
  </si>
  <si>
    <t>2</t>
  </si>
  <si>
    <t>m2</t>
  </si>
  <si>
    <t>ODSTRANĚNÍ MOSTNÍ IZOLACE</t>
  </si>
  <si>
    <t/>
  </si>
  <si>
    <t>97817</t>
  </si>
  <si>
    <t>35</t>
  </si>
  <si>
    <t>P</t>
  </si>
  <si>
    <t>(2*6m madla + 4*1m sloupky)*0,00739=0,118 [A]</t>
  </si>
  <si>
    <t>T</t>
  </si>
  <si>
    <t>VYBOURÁNÍ ČÁSTÍ KONSTRUKCÍ KOVOVÝCH</t>
  </si>
  <si>
    <t>96718</t>
  </si>
  <si>
    <t>34</t>
  </si>
  <si>
    <t>Položka zahrnuje samostatnou dopravu suti a vybouraných hmot. Množství se určí jako součin hmotnosti [t] a požadované vzdálenosti [km].</t>
  </si>
  <si>
    <t>1,05*11,726m=12,312 [A] trouby 
2*2,85*5=28,500 [D] zídky 
(a+d)*2,5=102,030 [E] tuny 
e*25km=2 550,750 [F]</t>
  </si>
  <si>
    <t>tkm</t>
  </si>
  <si>
    <t>BOURÁNÍ KONSTRUKCÍ ZE ŽELEZOBETONU - DOPRAVA</t>
  </si>
  <si>
    <t>96616B</t>
  </si>
  <si>
    <t>33</t>
  </si>
  <si>
    <t>položka zahrnuje: 
- rozbourání konstrukce bez ohledu na použitou technologii 
- veškeré pomocné konstrukce (lešení a pod.)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</si>
  <si>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1,05*11,726m=12,312 [A] trouby 
2*2,85*5=28,500 [D] zídky 
a+d=40,812 [E]</t>
  </si>
  <si>
    <t>M3</t>
  </si>
  <si>
    <t>BOURÁNÍ KONSTRUKCÍ ZE ŽELEZOBETONU - BEZ DOPRAVY</t>
  </si>
  <si>
    <t>96616A</t>
  </si>
  <si>
    <t>32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</si>
  <si>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</si>
  <si>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12,55=12,550 [A]</t>
  </si>
  <si>
    <t>m</t>
  </si>
  <si>
    <t>PROPUSTY Z TRUB DN 1000MM</t>
  </si>
  <si>
    <t>918371</t>
  </si>
  <si>
    <t>31</t>
  </si>
  <si>
    <t>položka zahrnuje štítek s evidenčním číslem mostu, sloupek dopravní značky včetně osazení a nutných zemních prací a zabetonování</t>
  </si>
  <si>
    <t>2=2,000 [A]</t>
  </si>
  <si>
    <t>KUS</t>
  </si>
  <si>
    <t>EVIDENČNÍ ČÍSLO MOSTU</t>
  </si>
  <si>
    <t>91355</t>
  </si>
  <si>
    <t>30</t>
  </si>
  <si>
    <t>položka zahrnuje: 
- dodání a osazení nivelační značky včetně nutných zemních prací  
- vnitrostaveništní a mimostaveništní dopravu</t>
  </si>
  <si>
    <t>NIVELAČNÍ ZNAČKY KOVOVÉ</t>
  </si>
  <si>
    <t>91345</t>
  </si>
  <si>
    <t>29</t>
  </si>
  <si>
    <t>Ostatní konstrukce a práce</t>
  </si>
  <si>
    <t>9</t>
  </si>
  <si>
    <t>SD</t>
  </si>
  <si>
    <t>položka zahrnuje: 
- dodání  předepsaného ochranného materiálu 
- zřízení ochrany izolace</t>
  </si>
  <si>
    <t>5,4*12,55=67,770 [A]</t>
  </si>
  <si>
    <t>OCHRANA IZOLACE NA POVRCHU TEXTILIÍ</t>
  </si>
  <si>
    <t>711509</t>
  </si>
  <si>
    <t>28</t>
  </si>
  <si>
    <t>2,47*4,5=11,115 [A] líc 
3,2*4,5=14,400 [B] rub 
2*1,66=3,320 [C] čela 
a+b+c=28,835 [D]</t>
  </si>
  <si>
    <t>ochrana izolace polystyrenem</t>
  </si>
  <si>
    <t>OCHRANA IZOLACE NA POVRCHU</t>
  </si>
  <si>
    <t>71150</t>
  </si>
  <si>
    <t>27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</si>
  <si>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</si>
  <si>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2,47*4,5=11,115 [A] líc 
3,2*4,5=14,400 [B] rub 
2*1,66=3,320 [D] čela 
a+b+d=28,835 [E]</t>
  </si>
  <si>
    <t>IZOLACE BĚŽNÝCH KONSTRUKCÍ PROTI ZEMNÍ VLHKOSTI ASFALTOVÝMI PÁSY</t>
  </si>
  <si>
    <t>711112</t>
  </si>
  <si>
    <t>26</t>
  </si>
  <si>
    <t>IZOLACE BĚŽNÝCH KONSTRUKCÍ PROTI ZEMNÍ VLHKOSTI ASFALTOVÝMI NÁTĚRY</t>
  </si>
  <si>
    <t>711111</t>
  </si>
  <si>
    <t>25</t>
  </si>
  <si>
    <t>Přidružená stavební výroba</t>
  </si>
  <si>
    <t>7</t>
  </si>
  <si>
    <t>položka zahrnuje: 
- nutné zemní práce (svahování, úpravu pláně a pod.) 
- zřízení spojovací vrstvy  
- zřízení lože dlažby z cementové malty předepsané kvality a předepsané tloušťky 
- dodávku a položení dlažby z lomového kamene do předepsaného tvaru 
- spárování, těsnění, tmelení a vyplnění spar MC případně s vyklínováním  
- úprava povrchu pro odvedení srážkové vody 
- nezahrnuje podklad pod dlažbu, vykazuje se samostatně položkami SD 45</t>
  </si>
  <si>
    <t>2,5*4,5*0,3=3,375 [A] 
(3*3,5+1,2*1,5)*0,3=3,690 [B] 
a+b=7,065 [C]</t>
  </si>
  <si>
    <t>DLAŽBY Z LOMOVÉHO KAMENE NA MC</t>
  </si>
  <si>
    <t>465512</t>
  </si>
  <si>
    <t>24</t>
  </si>
  <si>
    <t>položka zahrnuje dodávku předepsaného kameniva, mimostaveništní a vnitrostaveništní dopravu a jeho uložení 
není-li v zadávací dokumentaci uvedeno jinak, jedná se o nakupovaný materiál</t>
  </si>
  <si>
    <t>7,6m^2 * 11,21m za rubem=85,196 [A]</t>
  </si>
  <si>
    <t>VÝPLŇ ZA OPĚRAMI A ZDMI Z KAMENIVA DRCENÉHO</t>
  </si>
  <si>
    <t>45852</t>
  </si>
  <si>
    <t>23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</si>
  <si>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</si>
  <si>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11,010*0,15*2,2=3,633 [A] pod troubou 
2,8*4,9*0,15=2,058 [B] pod zídkou 
a+b=5,691 [C]</t>
  </si>
  <si>
    <t>podkladní beton</t>
  </si>
  <si>
    <t>PODKLADNÍ A VÝPLŇOVÉ VRSTVY Z PROSTÉHO BETONU C16/20</t>
  </si>
  <si>
    <t>451313</t>
  </si>
  <si>
    <t>22</t>
  </si>
  <si>
    <t>Vodorovné konstrukce</t>
  </si>
  <si>
    <t>4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</si>
  <si>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</si>
  <si>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0,0648=0,065 [A]</t>
  </si>
  <si>
    <t>VÝZTUŽ MOSTNÍCH OPĚR A KŘÍDEL Z KARI SÍTÍ</t>
  </si>
  <si>
    <t>333366</t>
  </si>
  <si>
    <t>21</t>
  </si>
  <si>
    <t>0,60661 zídka + 0,07707 zasílení =0,684 [A]</t>
  </si>
  <si>
    <t>VÝZTUŽ MOSTNÍCH OPĚR A KŘÍDEL Z OCELI 10505, B500B</t>
  </si>
  <si>
    <t>333365</t>
  </si>
  <si>
    <t>20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</si>
  <si>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</si>
  <si>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7,45=7,450 [A]</t>
  </si>
  <si>
    <t>MOSTNÍ OPĚRY A KŘÍDLA ZE ŽELEZOVÉHO BETONU DO C30/37</t>
  </si>
  <si>
    <t>333325</t>
  </si>
  <si>
    <t>19</t>
  </si>
  <si>
    <t>Svislé konstrukce</t>
  </si>
  <si>
    <t>3</t>
  </si>
  <si>
    <t>0,324=0,324 [A]</t>
  </si>
  <si>
    <t>VÝZTUŽ ZÁKLADŮ Z KARI SÍTÍ</t>
  </si>
  <si>
    <t>272366</t>
  </si>
  <si>
    <t>18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</si>
  <si>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</si>
  <si>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1,8*0,35*10,3=6,489 [A] pod trouby 
0,9*2*2,1 =3,780 [B] rozšíření 
0,3*0,5*2=0,300 [C]  
a+b+c=10,569 [D]</t>
  </si>
  <si>
    <t>ZÁKLADY ZE ŽELEZOBETONU DO C30/37</t>
  </si>
  <si>
    <t>272325</t>
  </si>
  <si>
    <t>17</t>
  </si>
  <si>
    <t>0,35*3,1*13,56=14,713 [A]</t>
  </si>
  <si>
    <t>16</t>
  </si>
  <si>
    <t>zahrnuje i vodorovnou dopravu a uložení na skládku (bez poplatku)</t>
  </si>
  <si>
    <t>12+4=16,000 [A]</t>
  </si>
  <si>
    <t>ODŘEZÁNÍ PILOT Z KOVOVÝCH DÍLCŮ</t>
  </si>
  <si>
    <t>228172</t>
  </si>
  <si>
    <t>15</t>
  </si>
  <si>
    <t>položka zahrnuje osazení pažin bez ohledu na druh, jejich opotřebení a jejich odstranění</t>
  </si>
  <si>
    <t>2*15,25*0,060=1,830 [A]</t>
  </si>
  <si>
    <t>VÝDŘEVA ZÁPOROVÉHO PAŽENÍ DOČASNÁ (KUBATURA)</t>
  </si>
  <si>
    <t>22695</t>
  </si>
  <si>
    <t>14</t>
  </si>
  <si>
    <t>položka zahrnuje dodávku ocelových zápor, jejich osazení do připravených vrtů včetně zabetonování konců a obsypu, případně jejich zaberanění. Ocelová převázka se započítá do výsledné hmotnosti.</t>
  </si>
  <si>
    <t>12*7,1*0,04263 heb + 2*0,0379*6,9 u240 + 7*4,0*0,00631 tyče=4,332 [A] 
4*7,1*0,04263 heb + 3*0,0379*6,9 u240 + 7*4,4*0,00631 tyče=2,190 [B] 
a+b=6,522 [C]</t>
  </si>
  <si>
    <t>ZÁPOROVÉ PAŽENÍ Z KOVU TRVALÉ</t>
  </si>
  <si>
    <t>22594</t>
  </si>
  <si>
    <t>13</t>
  </si>
  <si>
    <t>Základy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</si>
  <si>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</si>
  <si>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237+40=277,000 [A]</t>
  </si>
  <si>
    <t>ULOŽENÍ SYPANINY DO NÁSYPŮ A NA SKLÁDKY BEZ ZHUTNĚNÍ</t>
  </si>
  <si>
    <t>17120</t>
  </si>
  <si>
    <t>12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</si>
  <si>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</si>
  <si>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40 =40,000 [A] zásyp líce zídky</t>
  </si>
  <si>
    <t>zemina na zpětné zásypy a násypy v oblasti líců rovnoběžných čel a dlažby</t>
  </si>
  <si>
    <t>ULOŽENÍ SYPANINY DO NÁSYPŮ SE ZHUTNĚNÍM</t>
  </si>
  <si>
    <t>17110</t>
  </si>
  <si>
    <t>11</t>
  </si>
  <si>
    <t>Položka zahrnuje samostatnou dopravu zeminy. Množství se určí jako součin kubatutry [m3] a požadované vzdálenosti [km].</t>
  </si>
  <si>
    <t>M3KM</t>
  </si>
  <si>
    <t>HLOUBENÍ JAM ZAPAŽ I NEPAŽ TŘ. I - DOPRAVA</t>
  </si>
  <si>
    <t>13173B</t>
  </si>
  <si>
    <t>10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</si>
  <si>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</si>
  <si>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v rozsahu popsaném v TZ</t>
  </si>
  <si>
    <t>HLOUBENÍ JAM ZAPAŽ I NEPAŽ TŘ. I - BEZ DOPRAVY</t>
  </si>
  <si>
    <t>13173A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</si>
  <si>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</si>
  <si>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40=40,000 [A] zásyp čela zídky</t>
  </si>
  <si>
    <t>VYKOPÁVKY ZE ZEMNÍKŮ A SKLÁDEK TŘ. I</t>
  </si>
  <si>
    <t>12573</t>
  </si>
  <si>
    <t>8</t>
  </si>
  <si>
    <t>odstranění křovin a stromů do průměru 100 mm 
doprava dřevin bez ohledu na vzdálenost 
spálení na hromadách nebo štěpkování</t>
  </si>
  <si>
    <t>9,3*5,5+9,3*2,8=77,190 [A]</t>
  </si>
  <si>
    <t>ODSTRANĚNÍ KŘOVIN</t>
  </si>
  <si>
    <t>11120</t>
  </si>
  <si>
    <t>Zemní práce</t>
  </si>
  <si>
    <t>1</t>
  </si>
  <si>
    <t>zahrnuje veškeré náklady spojené s objednatelem požadovanými pracemi</t>
  </si>
  <si>
    <t>8*3=24,000 [A]</t>
  </si>
  <si>
    <t>HOD</t>
  </si>
  <si>
    <t>OSTATNÍ POŽADAVKY - POSUDKY A KONTROLY</t>
  </si>
  <si>
    <t>029511</t>
  </si>
  <si>
    <t>6</t>
  </si>
  <si>
    <t>KPL</t>
  </si>
  <si>
    <t>OSTATNÍ POŽADAVKY - VYPRACOVÁNÍ DOKUMENTACE</t>
  </si>
  <si>
    <t>02940</t>
  </si>
  <si>
    <t>5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</si>
  <si>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</si>
  <si>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trouba 12*3,6*0,01=0,432 [A] m3 
zídky 2*(5*3,1*0,05)=1,550 [B] m3 
(a+b)*2,5=4,955 [C]</t>
  </si>
  <si>
    <t>POPLATKY ZA LIKVIDACŮ ODPADŮ NEBEZPEČNÝCH - 17 03 03*  ASFALTOVÉ STAVEBNÍ NÁTĚRY</t>
  </si>
  <si>
    <t>015570</t>
  </si>
  <si>
    <t>1,05*11,726=12,312 [A] trouby 
2*2,85*5=28,500 [B] zídky 
(A+B)*2,5=102,030 [C]</t>
  </si>
  <si>
    <t>POPLATKY ZA LIKVIDACŮ ODPADŮ NEKONTAMINOVANÝCH - 17 01 01  BETON Z DEMOLIC OBJEKTŮ, ZÁKLADŮ TV</t>
  </si>
  <si>
    <t>015140</t>
  </si>
  <si>
    <t>237m^3 * 1,8=426,600 [A] tun</t>
  </si>
  <si>
    <t>POPLATKY ZA LIKVIDACŮ ODPADŮ NEKONTAMINOVANÝCH - 17 05 04  VYTĚŽENÉ ZEMINY A HORNINY -  I. TŘÍDA TĚŽITELNOSTI</t>
  </si>
  <si>
    <t>015111</t>
  </si>
  <si>
    <t>zahrnuje veškeré poplatky provozovateli skládky související s uložením odpadu na skládce.</t>
  </si>
  <si>
    <t>zábradlí 0,118=0,118 [A] 
pažení  12*1m*0,04263 heb + 5*0,0397*6,9=1,881 [D] 
a+d=1,999 [E]</t>
  </si>
  <si>
    <t>POPLATKY ZA SKLÁDKU</t>
  </si>
  <si>
    <t>014102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</si>
  <si>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</si>
  <si>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</si>
  <si>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</si>
  <si>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</si>
  <si>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</si>
  <si>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</si>
  <si>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</si>
  <si>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</si>
  <si>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</si>
  <si>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</si>
  <si>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</si>
  <si>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</si>
  <si>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</si>
  <si>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</si>
  <si>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T.ú. Brno-Horní Heršpice - Střelice, propustek v km 149,302</t>
  </si>
  <si>
    <t>SO 02-16-01.1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</si>
  <si>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</si>
  <si>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</si>
  <si>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</si>
  <si>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</si>
  <si>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</si>
  <si>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</si>
  <si>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</si>
  <si>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</si>
  <si>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</si>
  <si>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</si>
  <si>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r>
      <t xml:space="preserve">železný šrot - </t>
    </r>
    <r>
      <rPr>
        <sz val="10"/>
        <color rgb="FFFF0000"/>
        <rFont val="Arial"/>
        <family val="2"/>
        <charset val="238"/>
      </rPr>
      <t>neoceňuje se (materiál na výkup)</t>
    </r>
  </si>
  <si>
    <t>SO 02-16-01.1_b</t>
  </si>
  <si>
    <t>15 km</t>
  </si>
  <si>
    <r>
      <t>237*</t>
    </r>
    <r>
      <rPr>
        <i/>
        <sz val="10"/>
        <color rgb="FFFF0000"/>
        <rFont val="Arial"/>
        <family val="2"/>
        <charset val="238"/>
      </rPr>
      <t>15</t>
    </r>
    <r>
      <rPr>
        <i/>
        <sz val="10"/>
        <rFont val="Arial"/>
        <family val="2"/>
        <charset val="238"/>
      </rPr>
      <t>=</t>
    </r>
    <r>
      <rPr>
        <i/>
        <sz val="10"/>
        <color rgb="FFFF0000"/>
        <rFont val="Arial"/>
        <family val="2"/>
        <charset val="238"/>
      </rPr>
      <t>3 555,000</t>
    </r>
    <r>
      <rPr>
        <i/>
        <sz val="10"/>
        <rFont val="Arial"/>
        <family val="2"/>
        <charset val="238"/>
      </rPr>
      <t xml:space="preserve"> [A]</t>
    </r>
  </si>
  <si>
    <t>POLŠTÁŘE POD ZÁKLADY Z KAMENIVA TĚŽENÉHO</t>
  </si>
  <si>
    <t>položka zahrnuje dodávku předepsaného kameniva, mimostaveništní a vnitrostaveništní dopravu a jeho uložení
není-li v zadávací dokumentaci uvedeno jinak, jedná se o nakupovaný materiál</t>
  </si>
  <si>
    <t>Změna č.2 z 1.11.2019</t>
  </si>
  <si>
    <t>Změna č.1 z 22.10.2019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</si>
</sst>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>
      <alignment vertical="center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4"/>
  <sheetViews>
    <sheetView tabSelected="1" topLeftCell="B1" zoomScaleNormal="100" workbookViewId="0">
      <pane ySplit="7" topLeftCell="A8" activePane="bottomLeft" state="frozen"/>
      <selection pane="bottomLeft" activeCell="G139" sqref="G139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210</v>
      </c>
      <c r="B1" s="23"/>
      <c r="C1" s="23"/>
      <c r="D1" s="23"/>
      <c r="E1" s="23" t="s">
        <v>209</v>
      </c>
      <c r="F1" s="23"/>
      <c r="G1" s="23"/>
      <c r="H1" s="29" t="s">
        <v>218</v>
      </c>
      <c r="I1" s="23"/>
      <c r="P1" t="s">
        <v>102</v>
      </c>
    </row>
    <row r="2" spans="1:18" ht="24.95" customHeight="1" x14ac:dyDescent="0.2">
      <c r="B2" s="23"/>
      <c r="C2" s="23"/>
      <c r="D2" s="23"/>
      <c r="E2" s="26" t="s">
        <v>208</v>
      </c>
      <c r="F2" s="23"/>
      <c r="G2" s="23"/>
      <c r="H2" s="29" t="s">
        <v>217</v>
      </c>
      <c r="I2" s="12"/>
      <c r="O2">
        <f>0+O8+O33+O58+O83+O96+O109+O126</f>
        <v>0</v>
      </c>
      <c r="P2" t="s">
        <v>102</v>
      </c>
    </row>
    <row r="3" spans="1:18" ht="15" customHeight="1" x14ac:dyDescent="0.2">
      <c r="A3" t="s">
        <v>207</v>
      </c>
      <c r="B3" s="25" t="s">
        <v>206</v>
      </c>
      <c r="C3" s="35" t="s">
        <v>205</v>
      </c>
      <c r="D3" s="36"/>
      <c r="E3" s="24" t="s">
        <v>204</v>
      </c>
      <c r="F3" s="23"/>
      <c r="G3" s="22"/>
      <c r="H3" s="28" t="s">
        <v>212</v>
      </c>
      <c r="I3" s="21">
        <f>0+I8+I33+I58+I83+I96+I109+I126</f>
        <v>0</v>
      </c>
      <c r="O3" t="s">
        <v>203</v>
      </c>
      <c r="P3" t="s">
        <v>6</v>
      </c>
    </row>
    <row r="4" spans="1:18" ht="15" customHeight="1" x14ac:dyDescent="0.2">
      <c r="A4" t="s">
        <v>202</v>
      </c>
      <c r="B4" s="20" t="s">
        <v>201</v>
      </c>
      <c r="C4" s="37" t="s">
        <v>200</v>
      </c>
      <c r="D4" s="38"/>
      <c r="E4" s="19" t="s">
        <v>199</v>
      </c>
      <c r="F4" s="12"/>
      <c r="G4" s="12"/>
      <c r="H4" s="16"/>
      <c r="I4" s="16"/>
      <c r="O4" t="s">
        <v>198</v>
      </c>
      <c r="P4" t="s">
        <v>6</v>
      </c>
    </row>
    <row r="5" spans="1:18" ht="12.75" customHeight="1" x14ac:dyDescent="0.2">
      <c r="A5" s="34" t="s">
        <v>197</v>
      </c>
      <c r="B5" s="34" t="s">
        <v>196</v>
      </c>
      <c r="C5" s="34" t="s">
        <v>195</v>
      </c>
      <c r="D5" s="34" t="s">
        <v>194</v>
      </c>
      <c r="E5" s="34" t="s">
        <v>193</v>
      </c>
      <c r="F5" s="34" t="s">
        <v>192</v>
      </c>
      <c r="G5" s="34" t="s">
        <v>191</v>
      </c>
      <c r="H5" s="34" t="s">
        <v>190</v>
      </c>
      <c r="I5" s="34"/>
      <c r="O5" t="s">
        <v>189</v>
      </c>
      <c r="P5" t="s">
        <v>6</v>
      </c>
    </row>
    <row r="6" spans="1:18" ht="12.75" customHeight="1" x14ac:dyDescent="0.2">
      <c r="A6" s="34"/>
      <c r="B6" s="34"/>
      <c r="C6" s="34"/>
      <c r="D6" s="34"/>
      <c r="E6" s="34"/>
      <c r="F6" s="34"/>
      <c r="G6" s="34"/>
      <c r="H6" s="18" t="s">
        <v>188</v>
      </c>
      <c r="I6" s="18" t="s">
        <v>187</v>
      </c>
    </row>
    <row r="7" spans="1:18" ht="12.75" customHeight="1" x14ac:dyDescent="0.2">
      <c r="A7" s="18" t="s">
        <v>186</v>
      </c>
      <c r="B7" s="18" t="s">
        <v>160</v>
      </c>
      <c r="C7" s="18" t="s">
        <v>6</v>
      </c>
      <c r="D7" s="18" t="s">
        <v>102</v>
      </c>
      <c r="E7" s="18" t="s">
        <v>86</v>
      </c>
      <c r="F7" s="18" t="s">
        <v>170</v>
      </c>
      <c r="G7" s="18" t="s">
        <v>166</v>
      </c>
      <c r="H7" s="18" t="s">
        <v>47</v>
      </c>
      <c r="I7" s="18" t="s">
        <v>145</v>
      </c>
    </row>
    <row r="8" spans="1:18" ht="12.75" customHeight="1" x14ac:dyDescent="0.2">
      <c r="A8" s="16" t="s">
        <v>48</v>
      </c>
      <c r="B8" s="16"/>
      <c r="C8" s="17" t="s">
        <v>186</v>
      </c>
      <c r="D8" s="16"/>
      <c r="E8" s="13" t="s">
        <v>185</v>
      </c>
      <c r="F8" s="16"/>
      <c r="G8" s="16"/>
      <c r="H8" s="16"/>
      <c r="I8" s="15">
        <f>0+Q8</f>
        <v>0</v>
      </c>
      <c r="O8">
        <f>0+R8</f>
        <v>0</v>
      </c>
      <c r="Q8">
        <f>0+I9+I13+I17+I21+I25+I29</f>
        <v>0</v>
      </c>
      <c r="R8">
        <f>0+O9+O13+O17+O21+O25+O29</f>
        <v>0</v>
      </c>
    </row>
    <row r="9" spans="1:18" x14ac:dyDescent="0.2">
      <c r="A9" s="9" t="s">
        <v>12</v>
      </c>
      <c r="B9" s="10" t="s">
        <v>160</v>
      </c>
      <c r="C9" s="10" t="s">
        <v>184</v>
      </c>
      <c r="D9" s="9" t="s">
        <v>9</v>
      </c>
      <c r="E9" s="8" t="s">
        <v>183</v>
      </c>
      <c r="F9" s="7" t="s">
        <v>14</v>
      </c>
      <c r="G9" s="6">
        <v>1.9990000000000001</v>
      </c>
      <c r="H9" s="5">
        <v>0</v>
      </c>
      <c r="I9" s="5">
        <f>ROUND(ROUND(H9,2)*ROUND(G9,3),2)</f>
        <v>0</v>
      </c>
      <c r="O9">
        <f>(I9*21)/100</f>
        <v>0</v>
      </c>
      <c r="P9" t="s">
        <v>6</v>
      </c>
    </row>
    <row r="10" spans="1:18" x14ac:dyDescent="0.2">
      <c r="A10" s="4" t="s">
        <v>5</v>
      </c>
      <c r="E10" s="27" t="s">
        <v>211</v>
      </c>
    </row>
    <row r="11" spans="1:18" ht="38.25" x14ac:dyDescent="0.2">
      <c r="A11" s="3" t="s">
        <v>3</v>
      </c>
      <c r="E11" s="2" t="s">
        <v>182</v>
      </c>
    </row>
    <row r="12" spans="1:18" ht="25.5" x14ac:dyDescent="0.2">
      <c r="A12" t="s">
        <v>1</v>
      </c>
      <c r="E12" s="1" t="s">
        <v>181</v>
      </c>
    </row>
    <row r="13" spans="1:18" ht="25.5" x14ac:dyDescent="0.2">
      <c r="A13" s="9" t="s">
        <v>12</v>
      </c>
      <c r="B13" s="10" t="s">
        <v>6</v>
      </c>
      <c r="C13" s="10" t="s">
        <v>180</v>
      </c>
      <c r="D13" s="9" t="s">
        <v>9</v>
      </c>
      <c r="E13" s="8" t="s">
        <v>179</v>
      </c>
      <c r="F13" s="7" t="s">
        <v>14</v>
      </c>
      <c r="G13" s="6">
        <v>426.6</v>
      </c>
      <c r="H13" s="5">
        <v>0</v>
      </c>
      <c r="I13" s="5">
        <f>ROUND(ROUND(H13,2)*ROUND(G13,3),2)</f>
        <v>0</v>
      </c>
      <c r="O13">
        <f>(I13*21)/100</f>
        <v>0</v>
      </c>
      <c r="P13" t="s">
        <v>6</v>
      </c>
    </row>
    <row r="14" spans="1:18" x14ac:dyDescent="0.2">
      <c r="A14" s="4" t="s">
        <v>5</v>
      </c>
      <c r="E14" s="1" t="s">
        <v>9</v>
      </c>
    </row>
    <row r="15" spans="1:18" x14ac:dyDescent="0.2">
      <c r="A15" s="3" t="s">
        <v>3</v>
      </c>
      <c r="E15" s="2" t="s">
        <v>178</v>
      </c>
    </row>
    <row r="16" spans="1:18" ht="140.25" x14ac:dyDescent="0.2">
      <c r="A16" t="s">
        <v>1</v>
      </c>
      <c r="E16" s="1" t="s">
        <v>171</v>
      </c>
    </row>
    <row r="17" spans="1:16" ht="25.5" x14ac:dyDescent="0.2">
      <c r="A17" s="9" t="s">
        <v>12</v>
      </c>
      <c r="B17" s="10" t="s">
        <v>102</v>
      </c>
      <c r="C17" s="10" t="s">
        <v>177</v>
      </c>
      <c r="D17" s="9" t="s">
        <v>9</v>
      </c>
      <c r="E17" s="8" t="s">
        <v>176</v>
      </c>
      <c r="F17" s="7" t="s">
        <v>14</v>
      </c>
      <c r="G17" s="6">
        <v>102.03</v>
      </c>
      <c r="H17" s="5">
        <v>0</v>
      </c>
      <c r="I17" s="5">
        <f>ROUND(ROUND(H17,2)*ROUND(G17,3),2)</f>
        <v>0</v>
      </c>
      <c r="O17">
        <f>(I17*21)/100</f>
        <v>0</v>
      </c>
      <c r="P17" t="s">
        <v>6</v>
      </c>
    </row>
    <row r="18" spans="1:16" x14ac:dyDescent="0.2">
      <c r="A18" s="4" t="s">
        <v>5</v>
      </c>
      <c r="E18" s="1" t="s">
        <v>9</v>
      </c>
    </row>
    <row r="19" spans="1:16" ht="38.25" x14ac:dyDescent="0.2">
      <c r="A19" s="3" t="s">
        <v>3</v>
      </c>
      <c r="E19" s="2" t="s">
        <v>175</v>
      </c>
    </row>
    <row r="20" spans="1:16" ht="140.25" x14ac:dyDescent="0.2">
      <c r="A20" t="s">
        <v>1</v>
      </c>
      <c r="E20" s="1" t="s">
        <v>171</v>
      </c>
    </row>
    <row r="21" spans="1:16" ht="25.5" x14ac:dyDescent="0.2">
      <c r="A21" s="9" t="s">
        <v>12</v>
      </c>
      <c r="B21" s="10" t="s">
        <v>86</v>
      </c>
      <c r="C21" s="10" t="s">
        <v>174</v>
      </c>
      <c r="D21" s="9" t="s">
        <v>9</v>
      </c>
      <c r="E21" s="8" t="s">
        <v>173</v>
      </c>
      <c r="F21" s="7" t="s">
        <v>14</v>
      </c>
      <c r="G21" s="6">
        <v>4.9550000000000001</v>
      </c>
      <c r="H21" s="5">
        <v>0</v>
      </c>
      <c r="I21" s="5">
        <f>ROUND(ROUND(H21,2)*ROUND(G21,3),2)</f>
        <v>0</v>
      </c>
      <c r="O21">
        <f>(I21*21)/100</f>
        <v>0</v>
      </c>
      <c r="P21" t="s">
        <v>6</v>
      </c>
    </row>
    <row r="22" spans="1:16" x14ac:dyDescent="0.2">
      <c r="A22" s="4" t="s">
        <v>5</v>
      </c>
      <c r="E22" s="1" t="s">
        <v>9</v>
      </c>
    </row>
    <row r="23" spans="1:16" ht="38.25" x14ac:dyDescent="0.2">
      <c r="A23" s="3" t="s">
        <v>3</v>
      </c>
      <c r="E23" s="2" t="s">
        <v>172</v>
      </c>
    </row>
    <row r="24" spans="1:16" ht="140.25" x14ac:dyDescent="0.2">
      <c r="A24" t="s">
        <v>1</v>
      </c>
      <c r="E24" s="1" t="s">
        <v>171</v>
      </c>
    </row>
    <row r="25" spans="1:16" x14ac:dyDescent="0.2">
      <c r="A25" s="9" t="s">
        <v>12</v>
      </c>
      <c r="B25" s="10" t="s">
        <v>170</v>
      </c>
      <c r="C25" s="10" t="s">
        <v>169</v>
      </c>
      <c r="D25" s="9" t="s">
        <v>9</v>
      </c>
      <c r="E25" s="8" t="s">
        <v>168</v>
      </c>
      <c r="F25" s="7" t="s">
        <v>167</v>
      </c>
      <c r="G25" s="6">
        <v>1</v>
      </c>
      <c r="H25" s="5">
        <v>0</v>
      </c>
      <c r="I25" s="5">
        <f>ROUND(ROUND(H25,2)*ROUND(G25,3),2)</f>
        <v>0</v>
      </c>
      <c r="O25">
        <f>(I25*21)/100</f>
        <v>0</v>
      </c>
      <c r="P25" t="s">
        <v>6</v>
      </c>
    </row>
    <row r="26" spans="1:16" x14ac:dyDescent="0.2">
      <c r="A26" s="4" t="s">
        <v>5</v>
      </c>
      <c r="E26" s="1" t="s">
        <v>9</v>
      </c>
    </row>
    <row r="27" spans="1:16" x14ac:dyDescent="0.2">
      <c r="A27" s="3" t="s">
        <v>3</v>
      </c>
      <c r="E27" s="2" t="s">
        <v>9</v>
      </c>
    </row>
    <row r="28" spans="1:16" x14ac:dyDescent="0.2">
      <c r="A28" t="s">
        <v>1</v>
      </c>
      <c r="E28" s="1" t="s">
        <v>161</v>
      </c>
    </row>
    <row r="29" spans="1:16" x14ac:dyDescent="0.2">
      <c r="A29" s="9" t="s">
        <v>12</v>
      </c>
      <c r="B29" s="10" t="s">
        <v>166</v>
      </c>
      <c r="C29" s="10" t="s">
        <v>165</v>
      </c>
      <c r="D29" s="9" t="s">
        <v>9</v>
      </c>
      <c r="E29" s="8" t="s">
        <v>164</v>
      </c>
      <c r="F29" s="7" t="s">
        <v>163</v>
      </c>
      <c r="G29" s="6">
        <v>24</v>
      </c>
      <c r="H29" s="5">
        <v>0</v>
      </c>
      <c r="I29" s="5">
        <f>ROUND(ROUND(H29,2)*ROUND(G29,3),2)</f>
        <v>0</v>
      </c>
      <c r="O29">
        <f>(I29*21)/100</f>
        <v>0</v>
      </c>
      <c r="P29" t="s">
        <v>6</v>
      </c>
    </row>
    <row r="30" spans="1:16" x14ac:dyDescent="0.2">
      <c r="A30" s="4" t="s">
        <v>5</v>
      </c>
      <c r="E30" s="1" t="s">
        <v>9</v>
      </c>
    </row>
    <row r="31" spans="1:16" x14ac:dyDescent="0.2">
      <c r="A31" s="3" t="s">
        <v>3</v>
      </c>
      <c r="E31" s="2" t="s">
        <v>162</v>
      </c>
    </row>
    <row r="32" spans="1:16" x14ac:dyDescent="0.2">
      <c r="A32" t="s">
        <v>1</v>
      </c>
      <c r="E32" s="1" t="s">
        <v>161</v>
      </c>
    </row>
    <row r="33" spans="1:18" ht="12.75" customHeight="1" x14ac:dyDescent="0.2">
      <c r="A33" s="12" t="s">
        <v>48</v>
      </c>
      <c r="B33" s="12"/>
      <c r="C33" s="14" t="s">
        <v>160</v>
      </c>
      <c r="D33" s="12"/>
      <c r="E33" s="13" t="s">
        <v>159</v>
      </c>
      <c r="F33" s="12"/>
      <c r="G33" s="12"/>
      <c r="H33" s="12"/>
      <c r="I33" s="11">
        <f>0+Q33</f>
        <v>0</v>
      </c>
      <c r="O33">
        <f>0+R33</f>
        <v>0</v>
      </c>
      <c r="Q33">
        <f>0+I34+I38+I42+I46+I50+I54</f>
        <v>0</v>
      </c>
      <c r="R33">
        <f>0+O34+O38+O42+O46+O50+O54</f>
        <v>0</v>
      </c>
    </row>
    <row r="34" spans="1:18" x14ac:dyDescent="0.2">
      <c r="A34" s="9" t="s">
        <v>12</v>
      </c>
      <c r="B34" s="10" t="s">
        <v>68</v>
      </c>
      <c r="C34" s="10" t="s">
        <v>158</v>
      </c>
      <c r="D34" s="9" t="s">
        <v>9</v>
      </c>
      <c r="E34" s="8" t="s">
        <v>157</v>
      </c>
      <c r="F34" s="7" t="s">
        <v>7</v>
      </c>
      <c r="G34" s="6">
        <v>77.19</v>
      </c>
      <c r="H34" s="5">
        <v>0</v>
      </c>
      <c r="I34" s="5">
        <f>ROUND(ROUND(H34,2)*ROUND(G34,3),2)</f>
        <v>0</v>
      </c>
      <c r="O34">
        <f>(I34*21)/100</f>
        <v>0</v>
      </c>
      <c r="P34" t="s">
        <v>6</v>
      </c>
    </row>
    <row r="35" spans="1:18" x14ac:dyDescent="0.2">
      <c r="A35" s="4" t="s">
        <v>5</v>
      </c>
      <c r="E35" s="1" t="s">
        <v>9</v>
      </c>
    </row>
    <row r="36" spans="1:18" x14ac:dyDescent="0.2">
      <c r="A36" s="3" t="s">
        <v>3</v>
      </c>
      <c r="E36" s="2" t="s">
        <v>156</v>
      </c>
    </row>
    <row r="37" spans="1:18" ht="38.25" x14ac:dyDescent="0.2">
      <c r="A37" t="s">
        <v>1</v>
      </c>
      <c r="E37" s="1" t="s">
        <v>155</v>
      </c>
    </row>
    <row r="38" spans="1:18" x14ac:dyDescent="0.2">
      <c r="A38" s="9" t="s">
        <v>12</v>
      </c>
      <c r="B38" s="10" t="s">
        <v>154</v>
      </c>
      <c r="C38" s="10" t="s">
        <v>153</v>
      </c>
      <c r="D38" s="9" t="s">
        <v>9</v>
      </c>
      <c r="E38" s="8" t="s">
        <v>152</v>
      </c>
      <c r="F38" s="7" t="s">
        <v>26</v>
      </c>
      <c r="G38" s="6">
        <v>40</v>
      </c>
      <c r="H38" s="5">
        <v>0</v>
      </c>
      <c r="I38" s="5">
        <f>ROUND(ROUND(H38,2)*ROUND(G38,3),2)</f>
        <v>0</v>
      </c>
      <c r="O38">
        <f>(I38*21)/100</f>
        <v>0</v>
      </c>
      <c r="P38" t="s">
        <v>6</v>
      </c>
    </row>
    <row r="39" spans="1:18" x14ac:dyDescent="0.2">
      <c r="A39" s="4" t="s">
        <v>5</v>
      </c>
      <c r="E39" s="1" t="s">
        <v>9</v>
      </c>
    </row>
    <row r="40" spans="1:18" x14ac:dyDescent="0.2">
      <c r="A40" s="3" t="s">
        <v>3</v>
      </c>
      <c r="E40" s="2" t="s">
        <v>151</v>
      </c>
    </row>
    <row r="41" spans="1:18" ht="306" x14ac:dyDescent="0.2">
      <c r="A41" t="s">
        <v>1</v>
      </c>
      <c r="E41" s="1" t="s">
        <v>150</v>
      </c>
    </row>
    <row r="42" spans="1:18" x14ac:dyDescent="0.2">
      <c r="A42" s="9" t="s">
        <v>12</v>
      </c>
      <c r="B42" s="10" t="s">
        <v>47</v>
      </c>
      <c r="C42" s="10" t="s">
        <v>149</v>
      </c>
      <c r="D42" s="9" t="s">
        <v>9</v>
      </c>
      <c r="E42" s="8" t="s">
        <v>148</v>
      </c>
      <c r="F42" s="7" t="s">
        <v>26</v>
      </c>
      <c r="G42" s="6">
        <v>277</v>
      </c>
      <c r="H42" s="5">
        <v>0</v>
      </c>
      <c r="I42" s="5">
        <f>ROUND(ROUND(H42,2)*ROUND(G42,3),2)</f>
        <v>0</v>
      </c>
      <c r="O42">
        <f>(I42*21)/100</f>
        <v>0</v>
      </c>
      <c r="P42" t="s">
        <v>6</v>
      </c>
    </row>
    <row r="43" spans="1:18" x14ac:dyDescent="0.2">
      <c r="A43" s="4" t="s">
        <v>5</v>
      </c>
      <c r="E43" s="1" t="s">
        <v>147</v>
      </c>
    </row>
    <row r="44" spans="1:18" x14ac:dyDescent="0.2">
      <c r="A44" s="3" t="s">
        <v>3</v>
      </c>
      <c r="E44" s="2" t="s">
        <v>131</v>
      </c>
    </row>
    <row r="45" spans="1:18" ht="318.75" x14ac:dyDescent="0.2">
      <c r="A45" t="s">
        <v>1</v>
      </c>
      <c r="E45" s="1" t="s">
        <v>146</v>
      </c>
    </row>
    <row r="46" spans="1:18" x14ac:dyDescent="0.2">
      <c r="A46" s="9" t="s">
        <v>12</v>
      </c>
      <c r="B46" s="10" t="s">
        <v>145</v>
      </c>
      <c r="C46" s="10" t="s">
        <v>144</v>
      </c>
      <c r="D46" s="9" t="s">
        <v>9</v>
      </c>
      <c r="E46" s="8" t="s">
        <v>143</v>
      </c>
      <c r="F46" s="7" t="s">
        <v>142</v>
      </c>
      <c r="G46" s="31">
        <v>3555</v>
      </c>
      <c r="H46" s="5">
        <v>0</v>
      </c>
      <c r="I46" s="5">
        <f>ROUND(ROUND(H46,2)*ROUND(G46,3),2)</f>
        <v>0</v>
      </c>
      <c r="O46">
        <f>(I46*21)/100</f>
        <v>0</v>
      </c>
      <c r="P46" t="s">
        <v>6</v>
      </c>
    </row>
    <row r="47" spans="1:18" x14ac:dyDescent="0.2">
      <c r="A47" s="4" t="s">
        <v>5</v>
      </c>
      <c r="E47" s="30" t="s">
        <v>213</v>
      </c>
    </row>
    <row r="48" spans="1:18" x14ac:dyDescent="0.2">
      <c r="A48" s="3" t="s">
        <v>3</v>
      </c>
      <c r="E48" s="2" t="s">
        <v>214</v>
      </c>
    </row>
    <row r="49" spans="1:18" ht="25.5" x14ac:dyDescent="0.2">
      <c r="A49" t="s">
        <v>1</v>
      </c>
      <c r="E49" s="1" t="s">
        <v>141</v>
      </c>
    </row>
    <row r="50" spans="1:18" x14ac:dyDescent="0.2">
      <c r="A50" s="9" t="s">
        <v>12</v>
      </c>
      <c r="B50" s="10" t="s">
        <v>140</v>
      </c>
      <c r="C50" s="10" t="s">
        <v>139</v>
      </c>
      <c r="D50" s="9" t="s">
        <v>9</v>
      </c>
      <c r="E50" s="8" t="s">
        <v>138</v>
      </c>
      <c r="F50" s="7" t="s">
        <v>26</v>
      </c>
      <c r="G50" s="6">
        <v>40</v>
      </c>
      <c r="H50" s="5">
        <v>0</v>
      </c>
      <c r="I50" s="5">
        <f>ROUND(ROUND(H50,2)*ROUND(G50,3),2)</f>
        <v>0</v>
      </c>
      <c r="O50">
        <f>(I50*21)/100</f>
        <v>0</v>
      </c>
      <c r="P50" t="s">
        <v>6</v>
      </c>
    </row>
    <row r="51" spans="1:18" x14ac:dyDescent="0.2">
      <c r="A51" s="4" t="s">
        <v>5</v>
      </c>
      <c r="E51" s="1" t="s">
        <v>137</v>
      </c>
    </row>
    <row r="52" spans="1:18" x14ac:dyDescent="0.2">
      <c r="A52" s="3" t="s">
        <v>3</v>
      </c>
      <c r="E52" s="2" t="s">
        <v>136</v>
      </c>
    </row>
    <row r="53" spans="1:18" ht="267.75" x14ac:dyDescent="0.2">
      <c r="A53" t="s">
        <v>1</v>
      </c>
      <c r="E53" s="1" t="s">
        <v>135</v>
      </c>
    </row>
    <row r="54" spans="1:18" x14ac:dyDescent="0.2">
      <c r="A54" s="9" t="s">
        <v>12</v>
      </c>
      <c r="B54" s="10" t="s">
        <v>134</v>
      </c>
      <c r="C54" s="10" t="s">
        <v>133</v>
      </c>
      <c r="D54" s="9" t="s">
        <v>9</v>
      </c>
      <c r="E54" s="8" t="s">
        <v>132</v>
      </c>
      <c r="F54" s="7" t="s">
        <v>26</v>
      </c>
      <c r="G54" s="6">
        <v>277</v>
      </c>
      <c r="H54" s="5">
        <v>0</v>
      </c>
      <c r="I54" s="5">
        <f>ROUND(ROUND(H54,2)*ROUND(G54,3),2)</f>
        <v>0</v>
      </c>
      <c r="O54">
        <f>(I54*21)/100</f>
        <v>0</v>
      </c>
      <c r="P54" t="s">
        <v>6</v>
      </c>
    </row>
    <row r="55" spans="1:18" x14ac:dyDescent="0.2">
      <c r="A55" s="4" t="s">
        <v>5</v>
      </c>
      <c r="E55" s="1" t="s">
        <v>9</v>
      </c>
    </row>
    <row r="56" spans="1:18" x14ac:dyDescent="0.2">
      <c r="A56" s="3" t="s">
        <v>3</v>
      </c>
      <c r="E56" s="2" t="s">
        <v>131</v>
      </c>
    </row>
    <row r="57" spans="1:18" ht="191.25" x14ac:dyDescent="0.2">
      <c r="A57" t="s">
        <v>1</v>
      </c>
      <c r="E57" s="1" t="s">
        <v>130</v>
      </c>
    </row>
    <row r="58" spans="1:18" ht="12.75" customHeight="1" x14ac:dyDescent="0.2">
      <c r="A58" s="12" t="s">
        <v>48</v>
      </c>
      <c r="B58" s="12"/>
      <c r="C58" s="14" t="s">
        <v>6</v>
      </c>
      <c r="D58" s="12"/>
      <c r="E58" s="13" t="s">
        <v>129</v>
      </c>
      <c r="F58" s="12"/>
      <c r="G58" s="12"/>
      <c r="H58" s="12"/>
      <c r="I58" s="11">
        <f>0+Q58</f>
        <v>0</v>
      </c>
      <c r="O58">
        <f>0+R58</f>
        <v>0</v>
      </c>
      <c r="Q58">
        <f>0+I59+I63+I67+I71+I75+I79</f>
        <v>0</v>
      </c>
      <c r="R58">
        <f>0+O59+O63+O67+O71+O75+O79</f>
        <v>0</v>
      </c>
    </row>
    <row r="59" spans="1:18" x14ac:dyDescent="0.2">
      <c r="A59" s="9" t="s">
        <v>12</v>
      </c>
      <c r="B59" s="10" t="s">
        <v>128</v>
      </c>
      <c r="C59" s="10" t="s">
        <v>127</v>
      </c>
      <c r="D59" s="9" t="s">
        <v>9</v>
      </c>
      <c r="E59" s="8" t="s">
        <v>126</v>
      </c>
      <c r="F59" s="7" t="s">
        <v>14</v>
      </c>
      <c r="G59" s="6">
        <v>6.5220000000000002</v>
      </c>
      <c r="H59" s="5">
        <v>0</v>
      </c>
      <c r="I59" s="5">
        <f>ROUND(ROUND(H59,2)*ROUND(G59,3),2)</f>
        <v>0</v>
      </c>
      <c r="O59">
        <f>(I59*21)/100</f>
        <v>0</v>
      </c>
      <c r="P59" t="s">
        <v>6</v>
      </c>
    </row>
    <row r="60" spans="1:18" x14ac:dyDescent="0.2">
      <c r="A60" s="4" t="s">
        <v>5</v>
      </c>
      <c r="E60" s="1" t="s">
        <v>9</v>
      </c>
    </row>
    <row r="61" spans="1:18" ht="38.25" x14ac:dyDescent="0.2">
      <c r="A61" s="3" t="s">
        <v>3</v>
      </c>
      <c r="E61" s="2" t="s">
        <v>125</v>
      </c>
    </row>
    <row r="62" spans="1:18" ht="38.25" x14ac:dyDescent="0.2">
      <c r="A62" t="s">
        <v>1</v>
      </c>
      <c r="E62" s="1" t="s">
        <v>124</v>
      </c>
    </row>
    <row r="63" spans="1:18" x14ac:dyDescent="0.2">
      <c r="A63" s="9" t="s">
        <v>12</v>
      </c>
      <c r="B63" s="10" t="s">
        <v>123</v>
      </c>
      <c r="C63" s="10" t="s">
        <v>122</v>
      </c>
      <c r="D63" s="9" t="s">
        <v>9</v>
      </c>
      <c r="E63" s="8" t="s">
        <v>121</v>
      </c>
      <c r="F63" s="7" t="s">
        <v>26</v>
      </c>
      <c r="G63" s="6">
        <v>1.83</v>
      </c>
      <c r="H63" s="5">
        <v>0</v>
      </c>
      <c r="I63" s="5">
        <f>ROUND(ROUND(H63,2)*ROUND(G63,3),2)</f>
        <v>0</v>
      </c>
      <c r="O63">
        <f>(I63*21)/100</f>
        <v>0</v>
      </c>
      <c r="P63" t="s">
        <v>6</v>
      </c>
    </row>
    <row r="64" spans="1:18" x14ac:dyDescent="0.2">
      <c r="A64" s="4" t="s">
        <v>5</v>
      </c>
      <c r="E64" s="1" t="s">
        <v>9</v>
      </c>
    </row>
    <row r="65" spans="1:16" x14ac:dyDescent="0.2">
      <c r="A65" s="3" t="s">
        <v>3</v>
      </c>
      <c r="E65" s="2" t="s">
        <v>120</v>
      </c>
    </row>
    <row r="66" spans="1:16" ht="25.5" x14ac:dyDescent="0.2">
      <c r="A66" t="s">
        <v>1</v>
      </c>
      <c r="E66" s="1" t="s">
        <v>119</v>
      </c>
    </row>
    <row r="67" spans="1:16" x14ac:dyDescent="0.2">
      <c r="A67" s="9" t="s">
        <v>12</v>
      </c>
      <c r="B67" s="10" t="s">
        <v>118</v>
      </c>
      <c r="C67" s="10" t="s">
        <v>117</v>
      </c>
      <c r="D67" s="9" t="s">
        <v>9</v>
      </c>
      <c r="E67" s="8" t="s">
        <v>116</v>
      </c>
      <c r="F67" s="7" t="s">
        <v>38</v>
      </c>
      <c r="G67" s="6">
        <v>16</v>
      </c>
      <c r="H67" s="5">
        <v>0</v>
      </c>
      <c r="I67" s="5">
        <f>ROUND(ROUND(H67,2)*ROUND(G67,3),2)</f>
        <v>0</v>
      </c>
      <c r="O67">
        <f>(I67*21)/100</f>
        <v>0</v>
      </c>
      <c r="P67" t="s">
        <v>6</v>
      </c>
    </row>
    <row r="68" spans="1:16" x14ac:dyDescent="0.2">
      <c r="A68" s="4" t="s">
        <v>5</v>
      </c>
      <c r="E68" s="1" t="s">
        <v>9</v>
      </c>
    </row>
    <row r="69" spans="1:16" x14ac:dyDescent="0.2">
      <c r="A69" s="3" t="s">
        <v>3</v>
      </c>
      <c r="E69" s="2" t="s">
        <v>115</v>
      </c>
    </row>
    <row r="70" spans="1:16" x14ac:dyDescent="0.2">
      <c r="A70" t="s">
        <v>1</v>
      </c>
      <c r="E70" s="1" t="s">
        <v>114</v>
      </c>
    </row>
    <row r="71" spans="1:16" x14ac:dyDescent="0.2">
      <c r="A71" s="9" t="s">
        <v>12</v>
      </c>
      <c r="B71" s="10" t="s">
        <v>113</v>
      </c>
      <c r="C71" s="32">
        <v>27157</v>
      </c>
      <c r="D71" s="9" t="s">
        <v>9</v>
      </c>
      <c r="E71" s="33" t="s">
        <v>215</v>
      </c>
      <c r="F71" s="7" t="s">
        <v>26</v>
      </c>
      <c r="G71" s="6">
        <v>14.712999999999999</v>
      </c>
      <c r="H71" s="5">
        <v>0</v>
      </c>
      <c r="I71" s="5">
        <f>ROUND(ROUND(H71,2)*ROUND(G71,3),2)</f>
        <v>0</v>
      </c>
      <c r="O71">
        <f>(I71*21)/100</f>
        <v>0</v>
      </c>
      <c r="P71" t="s">
        <v>6</v>
      </c>
    </row>
    <row r="72" spans="1:16" x14ac:dyDescent="0.2">
      <c r="A72" s="4" t="s">
        <v>5</v>
      </c>
      <c r="E72" s="1" t="s">
        <v>9</v>
      </c>
    </row>
    <row r="73" spans="1:16" x14ac:dyDescent="0.2">
      <c r="A73" s="3" t="s">
        <v>3</v>
      </c>
      <c r="E73" s="2" t="s">
        <v>112</v>
      </c>
    </row>
    <row r="74" spans="1:16" ht="38.25" x14ac:dyDescent="0.2">
      <c r="A74" t="s">
        <v>1</v>
      </c>
      <c r="E74" s="27" t="s">
        <v>216</v>
      </c>
    </row>
    <row r="75" spans="1:16" x14ac:dyDescent="0.2">
      <c r="A75" s="9" t="s">
        <v>12</v>
      </c>
      <c r="B75" s="10" t="s">
        <v>111</v>
      </c>
      <c r="C75" s="10" t="s">
        <v>110</v>
      </c>
      <c r="D75" s="9" t="s">
        <v>9</v>
      </c>
      <c r="E75" s="8" t="s">
        <v>109</v>
      </c>
      <c r="F75" s="7" t="s">
        <v>26</v>
      </c>
      <c r="G75" s="6">
        <v>10.569000000000001</v>
      </c>
      <c r="H75" s="5">
        <v>0</v>
      </c>
      <c r="I75" s="5">
        <f>ROUND(ROUND(H75,2)*ROUND(G75,3),2)</f>
        <v>0</v>
      </c>
      <c r="O75">
        <f>(I75*21)/100</f>
        <v>0</v>
      </c>
      <c r="P75" t="s">
        <v>6</v>
      </c>
    </row>
    <row r="76" spans="1:16" x14ac:dyDescent="0.2">
      <c r="A76" s="4" t="s">
        <v>5</v>
      </c>
      <c r="E76" s="1" t="s">
        <v>9</v>
      </c>
    </row>
    <row r="77" spans="1:16" ht="51" x14ac:dyDescent="0.2">
      <c r="A77" s="3" t="s">
        <v>3</v>
      </c>
      <c r="E77" s="2" t="s">
        <v>108</v>
      </c>
    </row>
    <row r="78" spans="1:16" ht="369.75" x14ac:dyDescent="0.2">
      <c r="A78" t="s">
        <v>1</v>
      </c>
      <c r="E78" s="1" t="s">
        <v>107</v>
      </c>
    </row>
    <row r="79" spans="1:16" x14ac:dyDescent="0.2">
      <c r="A79" s="9" t="s">
        <v>12</v>
      </c>
      <c r="B79" s="10" t="s">
        <v>106</v>
      </c>
      <c r="C79" s="10" t="s">
        <v>105</v>
      </c>
      <c r="D79" s="9" t="s">
        <v>9</v>
      </c>
      <c r="E79" s="8" t="s">
        <v>104</v>
      </c>
      <c r="F79" s="7" t="s">
        <v>14</v>
      </c>
      <c r="G79" s="6">
        <v>0.32400000000000001</v>
      </c>
      <c r="H79" s="5">
        <v>0</v>
      </c>
      <c r="I79" s="5">
        <f>ROUND(ROUND(H79,2)*ROUND(G79,3),2)</f>
        <v>0</v>
      </c>
      <c r="O79">
        <f>(I79*21)/100</f>
        <v>0</v>
      </c>
      <c r="P79" t="s">
        <v>6</v>
      </c>
    </row>
    <row r="80" spans="1:16" x14ac:dyDescent="0.2">
      <c r="A80" s="4" t="s">
        <v>5</v>
      </c>
      <c r="E80" s="1" t="s">
        <v>9</v>
      </c>
    </row>
    <row r="81" spans="1:18" x14ac:dyDescent="0.2">
      <c r="A81" s="3" t="s">
        <v>3</v>
      </c>
      <c r="E81" s="2" t="s">
        <v>103</v>
      </c>
    </row>
    <row r="82" spans="1:18" ht="267.75" x14ac:dyDescent="0.2">
      <c r="A82" t="s">
        <v>1</v>
      </c>
      <c r="E82" s="1" t="s">
        <v>87</v>
      </c>
    </row>
    <row r="83" spans="1:18" ht="12.75" customHeight="1" x14ac:dyDescent="0.2">
      <c r="A83" s="12" t="s">
        <v>48</v>
      </c>
      <c r="B83" s="12"/>
      <c r="C83" s="14" t="s">
        <v>102</v>
      </c>
      <c r="D83" s="12"/>
      <c r="E83" s="13" t="s">
        <v>101</v>
      </c>
      <c r="F83" s="12"/>
      <c r="G83" s="12"/>
      <c r="H83" s="12"/>
      <c r="I83" s="11">
        <f>0+Q83</f>
        <v>0</v>
      </c>
      <c r="O83">
        <f>0+R83</f>
        <v>0</v>
      </c>
      <c r="Q83">
        <f>0+I84+I88+I92</f>
        <v>0</v>
      </c>
      <c r="R83">
        <f>0+O84+O88+O92</f>
        <v>0</v>
      </c>
    </row>
    <row r="84" spans="1:18" x14ac:dyDescent="0.2">
      <c r="A84" s="9" t="s">
        <v>12</v>
      </c>
      <c r="B84" s="10" t="s">
        <v>100</v>
      </c>
      <c r="C84" s="10" t="s">
        <v>99</v>
      </c>
      <c r="D84" s="9" t="s">
        <v>9</v>
      </c>
      <c r="E84" s="8" t="s">
        <v>98</v>
      </c>
      <c r="F84" s="7" t="s">
        <v>26</v>
      </c>
      <c r="G84" s="6">
        <v>7.45</v>
      </c>
      <c r="H84" s="5">
        <v>0</v>
      </c>
      <c r="I84" s="5">
        <f>ROUND(ROUND(H84,2)*ROUND(G84,3),2)</f>
        <v>0</v>
      </c>
      <c r="O84">
        <f>(I84*21)/100</f>
        <v>0</v>
      </c>
      <c r="P84" t="s">
        <v>6</v>
      </c>
    </row>
    <row r="85" spans="1:18" x14ac:dyDescent="0.2">
      <c r="A85" s="4" t="s">
        <v>5</v>
      </c>
      <c r="E85" s="1" t="s">
        <v>9</v>
      </c>
    </row>
    <row r="86" spans="1:18" x14ac:dyDescent="0.2">
      <c r="A86" s="3" t="s">
        <v>3</v>
      </c>
      <c r="E86" s="2" t="s">
        <v>97</v>
      </c>
    </row>
    <row r="87" spans="1:18" ht="369.75" x14ac:dyDescent="0.2">
      <c r="A87" t="s">
        <v>1</v>
      </c>
      <c r="E87" s="1" t="s">
        <v>96</v>
      </c>
    </row>
    <row r="88" spans="1:18" x14ac:dyDescent="0.2">
      <c r="A88" s="9" t="s">
        <v>12</v>
      </c>
      <c r="B88" s="10" t="s">
        <v>95</v>
      </c>
      <c r="C88" s="10" t="s">
        <v>94</v>
      </c>
      <c r="D88" s="9" t="s">
        <v>9</v>
      </c>
      <c r="E88" s="8" t="s">
        <v>93</v>
      </c>
      <c r="F88" s="7" t="s">
        <v>14</v>
      </c>
      <c r="G88" s="6">
        <v>0.68400000000000005</v>
      </c>
      <c r="H88" s="5">
        <v>0</v>
      </c>
      <c r="I88" s="5">
        <f>ROUND(ROUND(H88,2)*ROUND(G88,3),2)</f>
        <v>0</v>
      </c>
      <c r="O88">
        <f>(I88*21)/100</f>
        <v>0</v>
      </c>
      <c r="P88" t="s">
        <v>6</v>
      </c>
    </row>
    <row r="89" spans="1:18" x14ac:dyDescent="0.2">
      <c r="A89" s="4" t="s">
        <v>5</v>
      </c>
      <c r="E89" s="1" t="s">
        <v>9</v>
      </c>
    </row>
    <row r="90" spans="1:18" x14ac:dyDescent="0.2">
      <c r="A90" s="3" t="s">
        <v>3</v>
      </c>
      <c r="E90" s="2" t="s">
        <v>92</v>
      </c>
    </row>
    <row r="91" spans="1:18" ht="267.75" x14ac:dyDescent="0.2">
      <c r="A91" t="s">
        <v>1</v>
      </c>
      <c r="E91" s="1" t="s">
        <v>87</v>
      </c>
    </row>
    <row r="92" spans="1:18" x14ac:dyDescent="0.2">
      <c r="A92" s="9" t="s">
        <v>12</v>
      </c>
      <c r="B92" s="10" t="s">
        <v>91</v>
      </c>
      <c r="C92" s="10" t="s">
        <v>90</v>
      </c>
      <c r="D92" s="9" t="s">
        <v>9</v>
      </c>
      <c r="E92" s="8" t="s">
        <v>89</v>
      </c>
      <c r="F92" s="7" t="s">
        <v>14</v>
      </c>
      <c r="G92" s="6">
        <v>6.5000000000000002E-2</v>
      </c>
      <c r="H92" s="5">
        <v>0</v>
      </c>
      <c r="I92" s="5">
        <f>ROUND(ROUND(H92,2)*ROUND(G92,3),2)</f>
        <v>0</v>
      </c>
      <c r="O92">
        <f>(I92*21)/100</f>
        <v>0</v>
      </c>
      <c r="P92" t="s">
        <v>6</v>
      </c>
    </row>
    <row r="93" spans="1:18" x14ac:dyDescent="0.2">
      <c r="A93" s="4" t="s">
        <v>5</v>
      </c>
      <c r="E93" s="1" t="s">
        <v>9</v>
      </c>
    </row>
    <row r="94" spans="1:18" x14ac:dyDescent="0.2">
      <c r="A94" s="3" t="s">
        <v>3</v>
      </c>
      <c r="E94" s="2" t="s">
        <v>88</v>
      </c>
    </row>
    <row r="95" spans="1:18" ht="267.75" x14ac:dyDescent="0.2">
      <c r="A95" t="s">
        <v>1</v>
      </c>
      <c r="E95" s="1" t="s">
        <v>87</v>
      </c>
    </row>
    <row r="96" spans="1:18" ht="12.75" customHeight="1" x14ac:dyDescent="0.2">
      <c r="A96" s="12" t="s">
        <v>48</v>
      </c>
      <c r="B96" s="12"/>
      <c r="C96" s="14" t="s">
        <v>86</v>
      </c>
      <c r="D96" s="12"/>
      <c r="E96" s="13" t="s">
        <v>85</v>
      </c>
      <c r="F96" s="12"/>
      <c r="G96" s="12"/>
      <c r="H96" s="12"/>
      <c r="I96" s="11">
        <f>0+Q96</f>
        <v>0</v>
      </c>
      <c r="O96">
        <f>0+R96</f>
        <v>0</v>
      </c>
      <c r="Q96">
        <f>0+I97+I101+I105</f>
        <v>0</v>
      </c>
      <c r="R96">
        <f>0+O97+O101+O105</f>
        <v>0</v>
      </c>
    </row>
    <row r="97" spans="1:18" x14ac:dyDescent="0.2">
      <c r="A97" s="9" t="s">
        <v>12</v>
      </c>
      <c r="B97" s="10" t="s">
        <v>84</v>
      </c>
      <c r="C97" s="10" t="s">
        <v>83</v>
      </c>
      <c r="D97" s="9" t="s">
        <v>9</v>
      </c>
      <c r="E97" s="8" t="s">
        <v>82</v>
      </c>
      <c r="F97" s="7" t="s">
        <v>26</v>
      </c>
      <c r="G97" s="6">
        <v>5.6909999999999998</v>
      </c>
      <c r="H97" s="5">
        <v>0</v>
      </c>
      <c r="I97" s="5">
        <f>ROUND(ROUND(H97,2)*ROUND(G97,3),2)</f>
        <v>0</v>
      </c>
      <c r="O97">
        <f>(I97*21)/100</f>
        <v>0</v>
      </c>
      <c r="P97" t="s">
        <v>6</v>
      </c>
    </row>
    <row r="98" spans="1:18" x14ac:dyDescent="0.2">
      <c r="A98" s="4" t="s">
        <v>5</v>
      </c>
      <c r="E98" s="1" t="s">
        <v>81</v>
      </c>
    </row>
    <row r="99" spans="1:18" ht="38.25" x14ac:dyDescent="0.2">
      <c r="A99" s="3" t="s">
        <v>3</v>
      </c>
      <c r="E99" s="2" t="s">
        <v>80</v>
      </c>
    </row>
    <row r="100" spans="1:18" ht="369.75" x14ac:dyDescent="0.2">
      <c r="A100" t="s">
        <v>1</v>
      </c>
      <c r="E100" s="1" t="s">
        <v>79</v>
      </c>
    </row>
    <row r="101" spans="1:18" x14ac:dyDescent="0.2">
      <c r="A101" s="9" t="s">
        <v>12</v>
      </c>
      <c r="B101" s="10" t="s">
        <v>78</v>
      </c>
      <c r="C101" s="10" t="s">
        <v>77</v>
      </c>
      <c r="D101" s="9" t="s">
        <v>9</v>
      </c>
      <c r="E101" s="8" t="s">
        <v>76</v>
      </c>
      <c r="F101" s="7" t="s">
        <v>26</v>
      </c>
      <c r="G101" s="6">
        <v>85.195999999999998</v>
      </c>
      <c r="H101" s="5">
        <v>0</v>
      </c>
      <c r="I101" s="5">
        <f>ROUND(ROUND(H101,2)*ROUND(G101,3),2)</f>
        <v>0</v>
      </c>
      <c r="O101">
        <f>(I101*21)/100</f>
        <v>0</v>
      </c>
      <c r="P101" t="s">
        <v>6</v>
      </c>
    </row>
    <row r="102" spans="1:18" x14ac:dyDescent="0.2">
      <c r="A102" s="4" t="s">
        <v>5</v>
      </c>
      <c r="E102" s="1" t="s">
        <v>9</v>
      </c>
    </row>
    <row r="103" spans="1:18" x14ac:dyDescent="0.2">
      <c r="A103" s="3" t="s">
        <v>3</v>
      </c>
      <c r="E103" s="2" t="s">
        <v>75</v>
      </c>
    </row>
    <row r="104" spans="1:18" ht="38.25" x14ac:dyDescent="0.2">
      <c r="A104" t="s">
        <v>1</v>
      </c>
      <c r="E104" s="1" t="s">
        <v>74</v>
      </c>
    </row>
    <row r="105" spans="1:18" x14ac:dyDescent="0.2">
      <c r="A105" s="9" t="s">
        <v>12</v>
      </c>
      <c r="B105" s="10" t="s">
        <v>73</v>
      </c>
      <c r="C105" s="10" t="s">
        <v>72</v>
      </c>
      <c r="D105" s="9" t="s">
        <v>9</v>
      </c>
      <c r="E105" s="8" t="s">
        <v>71</v>
      </c>
      <c r="F105" s="7" t="s">
        <v>26</v>
      </c>
      <c r="G105" s="6">
        <v>7.0650000000000004</v>
      </c>
      <c r="H105" s="5">
        <v>0</v>
      </c>
      <c r="I105" s="5">
        <f>ROUND(ROUND(H105,2)*ROUND(G105,3),2)</f>
        <v>0</v>
      </c>
      <c r="O105">
        <f>(I105*21)/100</f>
        <v>0</v>
      </c>
      <c r="P105" t="s">
        <v>6</v>
      </c>
    </row>
    <row r="106" spans="1:18" x14ac:dyDescent="0.2">
      <c r="A106" s="4" t="s">
        <v>5</v>
      </c>
      <c r="E106" s="1" t="s">
        <v>9</v>
      </c>
    </row>
    <row r="107" spans="1:18" ht="38.25" x14ac:dyDescent="0.2">
      <c r="A107" s="3" t="s">
        <v>3</v>
      </c>
      <c r="E107" s="2" t="s">
        <v>70</v>
      </c>
    </row>
    <row r="108" spans="1:18" ht="102" x14ac:dyDescent="0.2">
      <c r="A108" t="s">
        <v>1</v>
      </c>
      <c r="E108" s="1" t="s">
        <v>69</v>
      </c>
    </row>
    <row r="109" spans="1:18" ht="12.75" customHeight="1" x14ac:dyDescent="0.2">
      <c r="A109" s="12" t="s">
        <v>48</v>
      </c>
      <c r="B109" s="12"/>
      <c r="C109" s="14" t="s">
        <v>68</v>
      </c>
      <c r="D109" s="12"/>
      <c r="E109" s="13" t="s">
        <v>67</v>
      </c>
      <c r="F109" s="12"/>
      <c r="G109" s="12"/>
      <c r="H109" s="12"/>
      <c r="I109" s="11">
        <f>0+Q109</f>
        <v>0</v>
      </c>
      <c r="O109">
        <f>0+R109</f>
        <v>0</v>
      </c>
      <c r="Q109">
        <f>0+I110+I114+I118+I122</f>
        <v>0</v>
      </c>
      <c r="R109">
        <f>0+O110+O114+O118+O122</f>
        <v>0</v>
      </c>
    </row>
    <row r="110" spans="1:18" ht="25.5" x14ac:dyDescent="0.2">
      <c r="A110" s="9" t="s">
        <v>12</v>
      </c>
      <c r="B110" s="10" t="s">
        <v>66</v>
      </c>
      <c r="C110" s="10" t="s">
        <v>65</v>
      </c>
      <c r="D110" s="9" t="s">
        <v>9</v>
      </c>
      <c r="E110" s="8" t="s">
        <v>64</v>
      </c>
      <c r="F110" s="7" t="s">
        <v>7</v>
      </c>
      <c r="G110" s="6">
        <v>67.77</v>
      </c>
      <c r="H110" s="5">
        <v>0</v>
      </c>
      <c r="I110" s="5">
        <f>ROUND(ROUND(H110,2)*ROUND(G110,3),2)</f>
        <v>0</v>
      </c>
      <c r="O110">
        <f>(I110*21)/100</f>
        <v>0</v>
      </c>
      <c r="P110" t="s">
        <v>6</v>
      </c>
    </row>
    <row r="111" spans="1:18" x14ac:dyDescent="0.2">
      <c r="A111" s="4" t="s">
        <v>5</v>
      </c>
      <c r="E111" s="1" t="s">
        <v>9</v>
      </c>
    </row>
    <row r="112" spans="1:18" x14ac:dyDescent="0.2">
      <c r="A112" s="3" t="s">
        <v>3</v>
      </c>
      <c r="E112" s="2" t="s">
        <v>50</v>
      </c>
    </row>
    <row r="113" spans="1:18" ht="191.25" x14ac:dyDescent="0.2">
      <c r="A113" t="s">
        <v>1</v>
      </c>
      <c r="E113" s="1" t="s">
        <v>59</v>
      </c>
    </row>
    <row r="114" spans="1:18" ht="25.5" x14ac:dyDescent="0.2">
      <c r="A114" s="9" t="s">
        <v>12</v>
      </c>
      <c r="B114" s="10" t="s">
        <v>63</v>
      </c>
      <c r="C114" s="10" t="s">
        <v>62</v>
      </c>
      <c r="D114" s="9" t="s">
        <v>9</v>
      </c>
      <c r="E114" s="8" t="s">
        <v>61</v>
      </c>
      <c r="F114" s="7" t="s">
        <v>7</v>
      </c>
      <c r="G114" s="6">
        <v>28.835000000000001</v>
      </c>
      <c r="H114" s="5">
        <v>0</v>
      </c>
      <c r="I114" s="5">
        <f>ROUND(ROUND(H114,2)*ROUND(G114,3),2)</f>
        <v>0</v>
      </c>
      <c r="O114">
        <f>(I114*21)/100</f>
        <v>0</v>
      </c>
      <c r="P114" t="s">
        <v>6</v>
      </c>
    </row>
    <row r="115" spans="1:18" x14ac:dyDescent="0.2">
      <c r="A115" s="4" t="s">
        <v>5</v>
      </c>
      <c r="E115" s="1" t="s">
        <v>9</v>
      </c>
    </row>
    <row r="116" spans="1:18" ht="51" x14ac:dyDescent="0.2">
      <c r="A116" s="3" t="s">
        <v>3</v>
      </c>
      <c r="E116" s="2" t="s">
        <v>60</v>
      </c>
    </row>
    <row r="117" spans="1:18" ht="191.25" x14ac:dyDescent="0.2">
      <c r="A117" t="s">
        <v>1</v>
      </c>
      <c r="E117" s="1" t="s">
        <v>59</v>
      </c>
    </row>
    <row r="118" spans="1:18" x14ac:dyDescent="0.2">
      <c r="A118" s="9" t="s">
        <v>12</v>
      </c>
      <c r="B118" s="10" t="s">
        <v>58</v>
      </c>
      <c r="C118" s="10" t="s">
        <v>57</v>
      </c>
      <c r="D118" s="9" t="s">
        <v>9</v>
      </c>
      <c r="E118" s="8" t="s">
        <v>56</v>
      </c>
      <c r="F118" s="7" t="s">
        <v>7</v>
      </c>
      <c r="G118" s="6">
        <v>28.835000000000001</v>
      </c>
      <c r="H118" s="5">
        <v>0</v>
      </c>
      <c r="I118" s="5">
        <f>ROUND(ROUND(H118,2)*ROUND(G118,3),2)</f>
        <v>0</v>
      </c>
      <c r="O118">
        <f>(I118*21)/100</f>
        <v>0</v>
      </c>
      <c r="P118" t="s">
        <v>6</v>
      </c>
    </row>
    <row r="119" spans="1:18" x14ac:dyDescent="0.2">
      <c r="A119" s="4" t="s">
        <v>5</v>
      </c>
      <c r="E119" s="1" t="s">
        <v>55</v>
      </c>
    </row>
    <row r="120" spans="1:18" ht="51" x14ac:dyDescent="0.2">
      <c r="A120" s="3" t="s">
        <v>3</v>
      </c>
      <c r="E120" s="2" t="s">
        <v>54</v>
      </c>
    </row>
    <row r="121" spans="1:18" ht="38.25" x14ac:dyDescent="0.2">
      <c r="A121" t="s">
        <v>1</v>
      </c>
      <c r="E121" s="1" t="s">
        <v>49</v>
      </c>
    </row>
    <row r="122" spans="1:18" x14ac:dyDescent="0.2">
      <c r="A122" s="9" t="s">
        <v>12</v>
      </c>
      <c r="B122" s="10" t="s">
        <v>53</v>
      </c>
      <c r="C122" s="10" t="s">
        <v>52</v>
      </c>
      <c r="D122" s="9" t="s">
        <v>9</v>
      </c>
      <c r="E122" s="8" t="s">
        <v>51</v>
      </c>
      <c r="F122" s="7" t="s">
        <v>7</v>
      </c>
      <c r="G122" s="6">
        <v>67.77</v>
      </c>
      <c r="H122" s="5">
        <v>0</v>
      </c>
      <c r="I122" s="5">
        <f>ROUND(ROUND(H122,2)*ROUND(G122,3),2)</f>
        <v>0</v>
      </c>
      <c r="O122">
        <f>(I122*21)/100</f>
        <v>0</v>
      </c>
      <c r="P122" t="s">
        <v>6</v>
      </c>
    </row>
    <row r="123" spans="1:18" x14ac:dyDescent="0.2">
      <c r="A123" s="4" t="s">
        <v>5</v>
      </c>
      <c r="E123" s="1" t="s">
        <v>9</v>
      </c>
    </row>
    <row r="124" spans="1:18" x14ac:dyDescent="0.2">
      <c r="A124" s="3" t="s">
        <v>3</v>
      </c>
      <c r="E124" s="2" t="s">
        <v>50</v>
      </c>
    </row>
    <row r="125" spans="1:18" ht="38.25" x14ac:dyDescent="0.2">
      <c r="A125" t="s">
        <v>1</v>
      </c>
      <c r="E125" s="1" t="s">
        <v>49</v>
      </c>
    </row>
    <row r="126" spans="1:18" ht="12.75" customHeight="1" x14ac:dyDescent="0.2">
      <c r="A126" s="12" t="s">
        <v>48</v>
      </c>
      <c r="B126" s="12"/>
      <c r="C126" s="14" t="s">
        <v>47</v>
      </c>
      <c r="D126" s="12"/>
      <c r="E126" s="13" t="s">
        <v>46</v>
      </c>
      <c r="F126" s="12"/>
      <c r="G126" s="12"/>
      <c r="H126" s="12"/>
      <c r="I126" s="11">
        <f>0+Q126</f>
        <v>0</v>
      </c>
      <c r="O126">
        <f>0+R126</f>
        <v>0</v>
      </c>
      <c r="Q126">
        <f>0+I127+I131+I135+I139+I143+I147+I151</f>
        <v>0</v>
      </c>
      <c r="R126">
        <f>0+O127+O131+O135+O139+O143+O147+O151</f>
        <v>0</v>
      </c>
    </row>
    <row r="127" spans="1:18" x14ac:dyDescent="0.2">
      <c r="A127" s="9" t="s">
        <v>12</v>
      </c>
      <c r="B127" s="10" t="s">
        <v>45</v>
      </c>
      <c r="C127" s="10" t="s">
        <v>44</v>
      </c>
      <c r="D127" s="9" t="s">
        <v>9</v>
      </c>
      <c r="E127" s="8" t="s">
        <v>43</v>
      </c>
      <c r="F127" s="7" t="s">
        <v>38</v>
      </c>
      <c r="G127" s="6">
        <v>2</v>
      </c>
      <c r="H127" s="5">
        <v>0</v>
      </c>
      <c r="I127" s="5">
        <f>ROUND(ROUND(H127,2)*ROUND(G127,3),2)</f>
        <v>0</v>
      </c>
      <c r="O127">
        <f>(I127*21)/100</f>
        <v>0</v>
      </c>
      <c r="P127" t="s">
        <v>6</v>
      </c>
    </row>
    <row r="128" spans="1:18" x14ac:dyDescent="0.2">
      <c r="A128" s="4" t="s">
        <v>5</v>
      </c>
      <c r="E128" s="1" t="s">
        <v>9</v>
      </c>
    </row>
    <row r="129" spans="1:16" x14ac:dyDescent="0.2">
      <c r="A129" s="3" t="s">
        <v>3</v>
      </c>
      <c r="E129" s="2" t="s">
        <v>37</v>
      </c>
    </row>
    <row r="130" spans="1:16" ht="38.25" x14ac:dyDescent="0.2">
      <c r="A130" t="s">
        <v>1</v>
      </c>
      <c r="E130" s="1" t="s">
        <v>42</v>
      </c>
    </row>
    <row r="131" spans="1:16" x14ac:dyDescent="0.2">
      <c r="A131" s="9" t="s">
        <v>12</v>
      </c>
      <c r="B131" s="10" t="s">
        <v>41</v>
      </c>
      <c r="C131" s="10" t="s">
        <v>40</v>
      </c>
      <c r="D131" s="9" t="s">
        <v>9</v>
      </c>
      <c r="E131" s="8" t="s">
        <v>39</v>
      </c>
      <c r="F131" s="7" t="s">
        <v>38</v>
      </c>
      <c r="G131" s="6">
        <v>2</v>
      </c>
      <c r="H131" s="5">
        <v>0</v>
      </c>
      <c r="I131" s="5">
        <f>ROUND(ROUND(H131,2)*ROUND(G131,3),2)</f>
        <v>0</v>
      </c>
      <c r="O131">
        <f>(I131*21)/100</f>
        <v>0</v>
      </c>
      <c r="P131" t="s">
        <v>6</v>
      </c>
    </row>
    <row r="132" spans="1:16" x14ac:dyDescent="0.2">
      <c r="A132" s="4" t="s">
        <v>5</v>
      </c>
      <c r="E132" s="1" t="s">
        <v>9</v>
      </c>
    </row>
    <row r="133" spans="1:16" x14ac:dyDescent="0.2">
      <c r="A133" s="3" t="s">
        <v>3</v>
      </c>
      <c r="E133" s="2" t="s">
        <v>37</v>
      </c>
    </row>
    <row r="134" spans="1:16" ht="25.5" x14ac:dyDescent="0.2">
      <c r="A134" t="s">
        <v>1</v>
      </c>
      <c r="E134" s="1" t="s">
        <v>36</v>
      </c>
    </row>
    <row r="135" spans="1:16" x14ac:dyDescent="0.2">
      <c r="A135" s="9" t="s">
        <v>12</v>
      </c>
      <c r="B135" s="10" t="s">
        <v>35</v>
      </c>
      <c r="C135" s="10" t="s">
        <v>34</v>
      </c>
      <c r="D135" s="9" t="s">
        <v>9</v>
      </c>
      <c r="E135" s="8" t="s">
        <v>33</v>
      </c>
      <c r="F135" s="7" t="s">
        <v>32</v>
      </c>
      <c r="G135" s="6">
        <v>12.55</v>
      </c>
      <c r="H135" s="5">
        <v>0</v>
      </c>
      <c r="I135" s="5">
        <f>ROUND(ROUND(H135,2)*ROUND(G135,3),2)</f>
        <v>0</v>
      </c>
      <c r="O135">
        <f>(I135*21)/100</f>
        <v>0</v>
      </c>
      <c r="P135" t="s">
        <v>6</v>
      </c>
    </row>
    <row r="136" spans="1:16" x14ac:dyDescent="0.2">
      <c r="A136" s="4" t="s">
        <v>5</v>
      </c>
      <c r="E136" s="1" t="s">
        <v>9</v>
      </c>
    </row>
    <row r="137" spans="1:16" x14ac:dyDescent="0.2">
      <c r="A137" s="3" t="s">
        <v>3</v>
      </c>
      <c r="E137" s="2" t="s">
        <v>31</v>
      </c>
    </row>
    <row r="138" spans="1:16" ht="63.75" x14ac:dyDescent="0.2">
      <c r="A138" t="s">
        <v>1</v>
      </c>
      <c r="E138" s="1" t="s">
        <v>30</v>
      </c>
    </row>
    <row r="139" spans="1:16" x14ac:dyDescent="0.2">
      <c r="A139" s="9" t="s">
        <v>12</v>
      </c>
      <c r="B139" s="10" t="s">
        <v>29</v>
      </c>
      <c r="C139" s="10" t="s">
        <v>28</v>
      </c>
      <c r="D139" s="9" t="s">
        <v>9</v>
      </c>
      <c r="E139" s="8" t="s">
        <v>27</v>
      </c>
      <c r="F139" s="7" t="s">
        <v>26</v>
      </c>
      <c r="G139" s="31">
        <v>40.811999999999998</v>
      </c>
      <c r="H139" s="5">
        <v>0</v>
      </c>
      <c r="I139" s="5">
        <f>ROUND(ROUND(H139,2)*ROUND(G139,3),2)</f>
        <v>0</v>
      </c>
      <c r="O139">
        <f>(I139*21)/100</f>
        <v>0</v>
      </c>
      <c r="P139" t="s">
        <v>6</v>
      </c>
    </row>
    <row r="140" spans="1:16" x14ac:dyDescent="0.2">
      <c r="A140" s="4" t="s">
        <v>5</v>
      </c>
      <c r="E140" s="1" t="s">
        <v>9</v>
      </c>
    </row>
    <row r="141" spans="1:16" ht="38.25" x14ac:dyDescent="0.2">
      <c r="A141" s="3" t="s">
        <v>3</v>
      </c>
      <c r="E141" s="2" t="s">
        <v>25</v>
      </c>
    </row>
    <row r="142" spans="1:16" ht="114.75" x14ac:dyDescent="0.2">
      <c r="A142" t="s">
        <v>1</v>
      </c>
      <c r="E142" s="1" t="s">
        <v>24</v>
      </c>
    </row>
    <row r="143" spans="1:16" x14ac:dyDescent="0.2">
      <c r="A143" s="9" t="s">
        <v>12</v>
      </c>
      <c r="B143" s="10" t="s">
        <v>23</v>
      </c>
      <c r="C143" s="10" t="s">
        <v>22</v>
      </c>
      <c r="D143" s="9" t="s">
        <v>9</v>
      </c>
      <c r="E143" s="8" t="s">
        <v>21</v>
      </c>
      <c r="F143" s="7" t="s">
        <v>20</v>
      </c>
      <c r="G143" s="31">
        <v>2550.75</v>
      </c>
      <c r="H143" s="5">
        <v>0</v>
      </c>
      <c r="I143" s="5">
        <f>ROUND(ROUND(H143,2)*ROUND(G143,3),2)</f>
        <v>0</v>
      </c>
      <c r="O143">
        <f>(I143*21)/100</f>
        <v>0</v>
      </c>
      <c r="P143" t="s">
        <v>6</v>
      </c>
    </row>
    <row r="144" spans="1:16" x14ac:dyDescent="0.2">
      <c r="A144" s="4" t="s">
        <v>5</v>
      </c>
      <c r="E144" s="1" t="s">
        <v>9</v>
      </c>
    </row>
    <row r="145" spans="1:16" ht="51" x14ac:dyDescent="0.2">
      <c r="A145" s="3" t="s">
        <v>3</v>
      </c>
      <c r="E145" s="2" t="s">
        <v>19</v>
      </c>
    </row>
    <row r="146" spans="1:16" ht="25.5" x14ac:dyDescent="0.2">
      <c r="A146" t="s">
        <v>1</v>
      </c>
      <c r="E146" s="1" t="s">
        <v>18</v>
      </c>
    </row>
    <row r="147" spans="1:16" x14ac:dyDescent="0.2">
      <c r="A147" s="9" t="s">
        <v>12</v>
      </c>
      <c r="B147" s="10" t="s">
        <v>17</v>
      </c>
      <c r="C147" s="10" t="s">
        <v>16</v>
      </c>
      <c r="D147" s="9" t="s">
        <v>9</v>
      </c>
      <c r="E147" s="8" t="s">
        <v>15</v>
      </c>
      <c r="F147" s="7" t="s">
        <v>14</v>
      </c>
      <c r="G147" s="6">
        <v>0.1182</v>
      </c>
      <c r="H147" s="5">
        <v>0</v>
      </c>
      <c r="I147" s="5">
        <f>ROUND(ROUND(H147,2)*ROUND(G147,3),2)</f>
        <v>0</v>
      </c>
      <c r="O147">
        <f>(I147*21)/100</f>
        <v>0</v>
      </c>
      <c r="P147" t="s">
        <v>6</v>
      </c>
    </row>
    <row r="148" spans="1:16" x14ac:dyDescent="0.2">
      <c r="A148" s="4" t="s">
        <v>5</v>
      </c>
      <c r="E148" s="1" t="s">
        <v>9</v>
      </c>
    </row>
    <row r="149" spans="1:16" x14ac:dyDescent="0.2">
      <c r="A149" s="3" t="s">
        <v>3</v>
      </c>
      <c r="E149" s="2" t="s">
        <v>13</v>
      </c>
    </row>
    <row r="150" spans="1:16" ht="89.25" x14ac:dyDescent="0.2">
      <c r="A150" t="s">
        <v>1</v>
      </c>
      <c r="E150" s="1" t="s">
        <v>0</v>
      </c>
    </row>
    <row r="151" spans="1:16" x14ac:dyDescent="0.2">
      <c r="A151" s="9" t="s">
        <v>12</v>
      </c>
      <c r="B151" s="10" t="s">
        <v>11</v>
      </c>
      <c r="C151" s="10" t="s">
        <v>10</v>
      </c>
      <c r="D151" s="9" t="s">
        <v>9</v>
      </c>
      <c r="E151" s="8" t="s">
        <v>8</v>
      </c>
      <c r="F151" s="7" t="s">
        <v>7</v>
      </c>
      <c r="G151" s="6">
        <v>74.2</v>
      </c>
      <c r="H151" s="5">
        <v>0</v>
      </c>
      <c r="I151" s="5">
        <f>ROUND(ROUND(H151,2)*ROUND(G151,3),2)</f>
        <v>0</v>
      </c>
      <c r="O151">
        <f>(I151*21)/100</f>
        <v>0</v>
      </c>
      <c r="P151" t="s">
        <v>6</v>
      </c>
    </row>
    <row r="152" spans="1:16" x14ac:dyDescent="0.2">
      <c r="A152" s="4" t="s">
        <v>5</v>
      </c>
      <c r="E152" s="1" t="s">
        <v>4</v>
      </c>
    </row>
    <row r="153" spans="1:16" ht="38.25" x14ac:dyDescent="0.2">
      <c r="A153" s="3" t="s">
        <v>3</v>
      </c>
      <c r="E153" s="2" t="s">
        <v>2</v>
      </c>
    </row>
    <row r="154" spans="1:16" ht="89.25" x14ac:dyDescent="0.2">
      <c r="A154" t="s">
        <v>1</v>
      </c>
      <c r="E154" s="1" t="s">
        <v>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02-16-01.1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2019-09-03T13:31:38Z</dcterms:created>
  <dcterms:modified xsi:type="dcterms:W3CDTF">2019-11-05T11:57:51Z</dcterms:modified>
</cp:coreProperties>
</file>