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05-Vysvětlení č.5\Přílohy\"/>
    </mc:Choice>
  </mc:AlternateContent>
  <bookViews>
    <workbookView xWindow="0" yWindow="0" windowWidth="19200" windowHeight="11595"/>
  </bookViews>
  <sheets>
    <sheet name="SO 02-19-0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O9" i="1"/>
  <c r="I13" i="1"/>
  <c r="O13" i="1" s="1"/>
  <c r="R8" i="1" s="1"/>
  <c r="O8" i="1" s="1"/>
  <c r="I17" i="1"/>
  <c r="O17" i="1"/>
  <c r="I21" i="1"/>
  <c r="Q8" i="1" s="1"/>
  <c r="I8" i="1" s="1"/>
  <c r="O21" i="1"/>
  <c r="I25" i="1"/>
  <c r="O25" i="1"/>
  <c r="I29" i="1"/>
  <c r="O29" i="1" s="1"/>
  <c r="I33" i="1"/>
  <c r="O33" i="1"/>
  <c r="I37" i="1"/>
  <c r="O37" i="1"/>
  <c r="I41" i="1"/>
  <c r="O41" i="1"/>
  <c r="I45" i="1"/>
  <c r="O45" i="1" s="1"/>
  <c r="I49" i="1"/>
  <c r="O49" i="1"/>
  <c r="I53" i="1"/>
  <c r="O53" i="1"/>
  <c r="I57" i="1"/>
  <c r="O57" i="1"/>
  <c r="I62" i="1"/>
  <c r="Q61" i="1" s="1"/>
  <c r="I61" i="1" s="1"/>
  <c r="O62" i="1"/>
  <c r="I66" i="1"/>
  <c r="O66" i="1"/>
  <c r="I70" i="1"/>
  <c r="O70" i="1" s="1"/>
  <c r="I74" i="1"/>
  <c r="O74" i="1"/>
  <c r="I78" i="1"/>
  <c r="O78" i="1"/>
  <c r="I82" i="1"/>
  <c r="O82" i="1"/>
  <c r="I86" i="1"/>
  <c r="O86" i="1" s="1"/>
  <c r="I90" i="1"/>
  <c r="O90" i="1"/>
  <c r="I94" i="1"/>
  <c r="O94" i="1"/>
  <c r="I99" i="1"/>
  <c r="O99" i="1"/>
  <c r="I103" i="1"/>
  <c r="O103" i="1"/>
  <c r="I107" i="1"/>
  <c r="O107" i="1" s="1"/>
  <c r="I111" i="1"/>
  <c r="O111" i="1" s="1"/>
  <c r="I116" i="1"/>
  <c r="O116" i="1"/>
  <c r="I120" i="1"/>
  <c r="O120" i="1" s="1"/>
  <c r="I124" i="1"/>
  <c r="O124" i="1"/>
  <c r="I128" i="1"/>
  <c r="Q115" i="1" s="1"/>
  <c r="I115" i="1" s="1"/>
  <c r="O128" i="1"/>
  <c r="I132" i="1"/>
  <c r="O132" i="1"/>
  <c r="I136" i="1"/>
  <c r="O136" i="1" s="1"/>
  <c r="Q140" i="1"/>
  <c r="I140" i="1" s="1"/>
  <c r="I141" i="1"/>
  <c r="O141" i="1"/>
  <c r="I145" i="1"/>
  <c r="O145" i="1" s="1"/>
  <c r="R140" i="1" s="1"/>
  <c r="O140" i="1" s="1"/>
  <c r="Q149" i="1"/>
  <c r="I149" i="1" s="1"/>
  <c r="I150" i="1"/>
  <c r="O150" i="1"/>
  <c r="I154" i="1"/>
  <c r="O154" i="1" s="1"/>
  <c r="R149" i="1" s="1"/>
  <c r="O149" i="1" s="1"/>
  <c r="I159" i="1"/>
  <c r="O159" i="1"/>
  <c r="I163" i="1"/>
  <c r="O163" i="1" s="1"/>
  <c r="R158" i="1" s="1"/>
  <c r="O158" i="1" s="1"/>
  <c r="I167" i="1"/>
  <c r="O167" i="1"/>
  <c r="I171" i="1"/>
  <c r="Q158" i="1" s="1"/>
  <c r="I158" i="1" s="1"/>
  <c r="O171" i="1"/>
  <c r="I175" i="1"/>
  <c r="O175" i="1"/>
  <c r="I180" i="1"/>
  <c r="Q179" i="1" s="1"/>
  <c r="I179" i="1" s="1"/>
  <c r="O180" i="1"/>
  <c r="R179" i="1" s="1"/>
  <c r="O179" i="1" s="1"/>
  <c r="I185" i="1"/>
  <c r="Q184" i="1" s="1"/>
  <c r="I184" i="1" s="1"/>
  <c r="O185" i="1"/>
  <c r="R184" i="1" s="1"/>
  <c r="O184" i="1" s="1"/>
  <c r="I189" i="1"/>
  <c r="Q189" i="1"/>
  <c r="I190" i="1"/>
  <c r="O190" i="1" s="1"/>
  <c r="R189" i="1" s="1"/>
  <c r="O189" i="1" s="1"/>
  <c r="I195" i="1"/>
  <c r="O195" i="1"/>
  <c r="I199" i="1"/>
  <c r="O199" i="1" s="1"/>
  <c r="R194" i="1" s="1"/>
  <c r="O194" i="1" s="1"/>
  <c r="I203" i="1"/>
  <c r="O203" i="1"/>
  <c r="I207" i="1"/>
  <c r="Q194" i="1" s="1"/>
  <c r="I194" i="1" s="1"/>
  <c r="O207" i="1"/>
  <c r="I212" i="1"/>
  <c r="Q211" i="1" s="1"/>
  <c r="I211" i="1" s="1"/>
  <c r="O212" i="1"/>
  <c r="I216" i="1"/>
  <c r="O216" i="1"/>
  <c r="I220" i="1"/>
  <c r="O220" i="1"/>
  <c r="I224" i="1"/>
  <c r="O224" i="1" s="1"/>
  <c r="I228" i="1"/>
  <c r="O228" i="1"/>
  <c r="I232" i="1"/>
  <c r="O232" i="1"/>
  <c r="I236" i="1"/>
  <c r="O236" i="1"/>
  <c r="I241" i="1"/>
  <c r="Q240" i="1" s="1"/>
  <c r="I240" i="1" s="1"/>
  <c r="O241" i="1"/>
  <c r="R240" i="1" s="1"/>
  <c r="O240" i="1" s="1"/>
  <c r="I246" i="1"/>
  <c r="Q245" i="1" s="1"/>
  <c r="I245" i="1" s="1"/>
  <c r="O246" i="1"/>
  <c r="R245" i="1" s="1"/>
  <c r="O245" i="1" s="1"/>
  <c r="I250" i="1"/>
  <c r="O250" i="1"/>
  <c r="Q98" i="1" l="1"/>
  <c r="I98" i="1" s="1"/>
  <c r="I3" i="1"/>
  <c r="R211" i="1"/>
  <c r="O211" i="1" s="1"/>
  <c r="R115" i="1"/>
  <c r="O115" i="1" s="1"/>
  <c r="R98" i="1"/>
  <c r="O98" i="1" s="1"/>
  <c r="R61" i="1"/>
  <c r="O61" i="1" s="1"/>
  <c r="O2" i="1" s="1"/>
</calcChain>
</file>

<file path=xl/sharedStrings.xml><?xml version="1.0" encoding="utf-8"?>
<sst xmlns="http://schemas.openxmlformats.org/spreadsheetml/2006/main" count="836" uniqueCount="328">
  <si>
    <t/>
  </si>
  <si>
    <t>TS</t>
  </si>
  <si>
    <t>VV</t>
  </si>
  <si>
    <t>Technická specifikace: zahrnuje veškeré náklady spojené s objednatelem požadovanými pracemi</t>
  </si>
  <si>
    <t>PP</t>
  </si>
  <si>
    <t>1</t>
  </si>
  <si>
    <t>KUS</t>
  </si>
  <si>
    <t>Ostatní požadavky - vypracování dokumentace</t>
  </si>
  <si>
    <t>R1_02940</t>
  </si>
  <si>
    <t>58</t>
  </si>
  <si>
    <t>P</t>
  </si>
  <si>
    <t>viz pol.1317361300*2.1=2 730,000 [A]</t>
  </si>
  <si>
    <t>Technická specifikace: 1. Položka obsahuje:  
 – veškeré poplatky provozovateli skládky, recyklační linky nebo jiného zařízení na zpracování nebo likvidaci odpadů související s převzetím, uložením, zpracováním nebo likvidací odpadu  
 – náklady spojené s dopravou odpadu z místa stavby na místo převzetí provozovatelem skládky, recyklační linky nebo jiného zařízení na zpracování nebo likvidaci odpadů  
 2. Způsob měření:  
Tunou se rozumí hmotnost odpadu vytříděného v souladu se zákonem č. 185/2001 Sb., o nakládání s odpady, v platném znění.</t>
  </si>
  <si>
    <t>T</t>
  </si>
  <si>
    <t>POPLATKY ZA LIKVIDACŮ ODPADŮ NEKONTAMINOVANÝCH - 17 05 04 VYTĚŽENÉ ZEMINY A HORNINY - možnost uložení zeminy na povrchu terénu, vč. dopravy odpadu</t>
  </si>
  <si>
    <t>R015111</t>
  </si>
  <si>
    <t>57</t>
  </si>
  <si>
    <t>Ostatné</t>
  </si>
  <si>
    <t>OST</t>
  </si>
  <si>
    <t>SD</t>
  </si>
  <si>
    <t>3=3,000 [A]</t>
  </si>
  <si>
    <t>Technická specifikace  
1. Položka obsahuje:  
– veškeré práce a materiál obsažený v názvu položky  
2. Položka neobsahuje:  
X  
3. Způsob měření:  
Udává se počet kusů kompletní konstrukce nebo práce.</t>
  </si>
  <si>
    <t>TRVALÁ ZAŘÍZENÍ PRO SLEDOVÁNÍ BLUDNÝCH PROUDŮ - VÝVODY Z VÝSTUŽE</t>
  </si>
  <si>
    <t>75Z240</t>
  </si>
  <si>
    <t>56</t>
  </si>
  <si>
    <t>Slaboprúd</t>
  </si>
  <si>
    <t>N00</t>
  </si>
  <si>
    <t>položka zahrnuje:  dodání zábradlí včetně předepsané povrchové úpravy  kotvení sloupků, t.j. kotevní desky, šrouby z nerez oceli, vrty a zálivku, pokud zadávací dokumentace nestanoví jinak  případné nivelační hmoty pod kotevní desky</t>
  </si>
  <si>
    <t>330=330,000 [A]</t>
  </si>
  <si>
    <t>ZÁBRADLÍ MOSTNÍ S VODOR MADLY - DODÁVKA A MONTÁŽ</t>
  </si>
  <si>
    <t>m</t>
  </si>
  <si>
    <t>MADLO OCELOVÉ - DODÁVKA A MONTÁŽ</t>
  </si>
  <si>
    <t>R9112A1</t>
  </si>
  <si>
    <t>55</t>
  </si>
  <si>
    <t>položka zahrnuje:  -dodávku a uložení dílců žlabu z předepsaného materiálu předepsaných rozměrů včetně mříže  - spárování, úpravy vtoku a výtoku  - nezahrnuje nutné zemní práce, předepsané lože, obetonování  - měří se v metrech běžných délky osy žlabu, odečítají se čistící kusy a vpustě</t>
  </si>
  <si>
    <t>vstup6+3=9,000 [A]</t>
  </si>
  <si>
    <t>ŽLABY Z DÍLCŮ Z BETONU SVĚTLÉ ŠÍŘKY DO 200MM VČETNĚ MŘÍŽÍ</t>
  </si>
  <si>
    <t>93553</t>
  </si>
  <si>
    <t>54</t>
  </si>
  <si>
    <t>podchod12=12,000 [A]</t>
  </si>
  <si>
    <t>ŽLABY Z DÍLCŮ Z POLYMERBETONU SVĚTLÉ ŠÍŘKY DO 200MM VČETNĚ MŘÍŽÍ</t>
  </si>
  <si>
    <t>93543</t>
  </si>
  <si>
    <t>53</t>
  </si>
  <si>
    <t>1. Položka obsahuje:   – všechny práce pro zřízení plně funkčního dlážděného bezpečnostního pásu s varovnými a vodicími prvky, tj. včetně lože, ukončení dlažby, její provedení do předepsaného tvaru a pohledové úpravy, výplně spar a otvorů apod.   – dodání dlažeb a lože v požadované kvalitě   – očištění podkladu, případně zřízení spojovací vrstvy   – uložení směsi, dlažby nebo dílců dle předepsaného technologického předpisu   – zřízení vrstvy bez rozlišení šířky, pokládání vrstvy po etapách, včetně pracovních spar a spojů   – úpravu napojení, ukončení a těsnění podél obrubníků, dilatačních zařízení, odvodňovacích proužků, odvodňovačů, vpustí, šachet ap.   – těsnění, tmelení a výplň spar a otvorů   – úpravu dilatačních spar a povrchu vrstvy  2. Položka neobsahuje:   – úpravu a hutnění podloží   – podkladní a konstrukční vrstvy  3. Způsob měření:  Měří se metr délkový.</t>
  </si>
  <si>
    <t>3.4=3,400 [A]</t>
  </si>
  <si>
    <t>NÁSTUPIŠTĚ - VAROVNÝ PÁS ŠÍŘKY 0,40 M Z DLAŽDIC S RELIEFNÍM POVRCHEM</t>
  </si>
  <si>
    <t>924912</t>
  </si>
  <si>
    <t>52</t>
  </si>
  <si>
    <t>1. Položka obsahuje:   – úpravy podkladu (odmaštění, odrezivění, odstranění starých nátěrů a nečistot) a jeho vyspravení   – provedení nátěru (i různobarevného) včetně základních nátěrů předepsaným postupem a při splnění všech požadavků daných technologickým předpisem  2. Položka neobsahuje:   X  3. Způsob měření:  Měří se plocha kompletního nátěru v metrech čtverečních.</t>
  </si>
  <si>
    <t>na schodech2*0.2*3=1,200 [A]</t>
  </si>
  <si>
    <t>ŠIKMÝ ŽLUTOČERNÝ BEZPEČNOSTNÍ NÁTĚR</t>
  </si>
  <si>
    <t>m2</t>
  </si>
  <si>
    <t>923890</t>
  </si>
  <si>
    <t>51</t>
  </si>
  <si>
    <t>Položka zahrnuje:  dodání a pokládku kamenných obrubníků o rozměrech předepsaných zadávací dokumentací  betonové lože i boční betonovou opěrku.</t>
  </si>
  <si>
    <t>26=26,000 [A]</t>
  </si>
  <si>
    <t>CHODNÍKOVÉ OBRUBY Z KAMENNÝCH OBRUBNÍKŮ ŠÍŘ 250MM</t>
  </si>
  <si>
    <t>917426</t>
  </si>
  <si>
    <t>50</t>
  </si>
  <si>
    <t>položka zahrnuje:  - dodání a osazení nivelační značky včetně nutných zemních prací  - vnitrostaveništní a mimostaveništní dopravu</t>
  </si>
  <si>
    <t>NIVELAČNÍ ZNAČKY KOVOVÉ</t>
  </si>
  <si>
    <t>91345</t>
  </si>
  <si>
    <t>49</t>
  </si>
  <si>
    <t>Ostatné konštrukcie a práce-búranie</t>
  </si>
  <si>
    <t>9</t>
  </si>
  <si>
    <t>Položka zahrnuje dodávku a osazení předepsané mříže včetně rámu</t>
  </si>
  <si>
    <t>OCELOVÝ POKLOP A15</t>
  </si>
  <si>
    <t>POKLOP NEREZ 600x600</t>
  </si>
  <si>
    <t>R89911H</t>
  </si>
  <si>
    <t>48</t>
  </si>
  <si>
    <t>položka zahrnuje:  - poklopy s rámem z předepsaného materiálu a tvaru  - předepsané plastové skruže, dno a není-li uvedeno jinak i podkladní vrstvu (z kameniva nebo betonu).  - výplň, těsnění a tmelení spár a spojů,  - očištění a ošetření úložných ploch,  - předepsané podkladní konstrukce</t>
  </si>
  <si>
    <t>1ks dl. 2m1=1,000 [A]</t>
  </si>
  <si>
    <t>ŠACHTY KANALIZAČNÍ PLASTOVÉ D 400MM</t>
  </si>
  <si>
    <t>894846</t>
  </si>
  <si>
    <t>47</t>
  </si>
  <si>
    <t>položky pro zhotovení potrubí platí bez ohledu na sklon  zahrnuje:  - výrobní dokumentaci (včetně technologického předpisu)  - dodání veškerého trubního a pomocného materiálu (trouby, trubky, tvarovky, spojovací a těsnící materiál a pod.), podpěrných, závěsných a upevňovacích prvků, včetně potřebných úprav  - úprava a příprava podkladu a podpěr, očištění a ošetření podkladu a podpěr  - zřízení plně funkčního potrubí, kompletní soustavy, podle příslušného technologického předpisu  - zřízení potrubí i jednotlivých částí po etapách, včetně pracovních spar a spojů, pracovního zaslepení konců a pod.  - úprava prostupů, průchodů šachtami a komorami, okolí podpěr a vyústění, zaústění, napojení, vyvedení a upevnění odpad. výustí  - ochrana potrubí nátěrem (vč. úpravy povrchu), případně izolací, nejsou-li tyto práce předmětem jiné položky  - úprava, očištění a ošetření prostoru kolem potrubí   včetně případně předepsaného utěsnění konců chrániček  - položky platí pro práce prováděné v prostoru zapaženém i nezapaženém a i v kolektorech, chráničkách</t>
  </si>
  <si>
    <t>CHRÁNIČKY Z TRUB PLAST DN DO 40MM</t>
  </si>
  <si>
    <t>87614</t>
  </si>
  <si>
    <t>46</t>
  </si>
  <si>
    <t>položky pro zhotovení potrubí platí bez ohledu na sklon  zahrnuje:  - výrobní dokumentaci (včetně technologického předpisu)  - dodání veškerého trubního a pomocného materiálu (trouby, trubky, tvarovky, spojovací a těsnící materiál a pod.), podpěrných, závěsných a upevňovacích prvků, včetně potřebných úprav  - úprava a příprava podkladu a podpěr, očištění a ošetření podkladu a podpěr  - zřízení plně funkčního potrubí, kompletní soustavy, podle příslušného technologického předpisu  - zřízení potrubí i jednotlivých částí po etapách, včetně pracovních spar a spojů, pracovního zaslepení konců a pod.  - úprava prostupů, průchodů šachtami a komorami, okolí podpěr a vyústění, zaústění, napojení, vyvedení a upevnění odpad. výustí  - ochrana potrubí nátěrem (vč. úpravy povrchu), případně izolací, nejsou-li tyto práce předmětem jiné položky  - úprava, očištění a ošetření prostoru kolem potrubí  - položky platí pro práce prováděné v prostoru zapaženém i nezapaženém a i v kolektorech, chráničkách  - položky zahrnují i práce spojené s nutnými obtoky, převáděním a čerpáním vody  nezahrnuje zkoušky vodotěsnosti a televizní prohlídku</t>
  </si>
  <si>
    <t>POTRUBÍ Z TRUB PLASTOVÝCH ODPADNÍCH DN DO 150MM</t>
  </si>
  <si>
    <t>87433</t>
  </si>
  <si>
    <t>45</t>
  </si>
  <si>
    <t>Rúrové vedenie</t>
  </si>
  <si>
    <t>8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</si>
  <si>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</si>
  <si>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570=570,000 [A]</t>
  </si>
  <si>
    <t>NÁTĚRY BETON KONSTR TYP S11 (OS-F)</t>
  </si>
  <si>
    <t>78387</t>
  </si>
  <si>
    <t>44</t>
  </si>
  <si>
    <t>Nátery</t>
  </si>
  <si>
    <t>783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</si>
  <si>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</si>
  <si>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zaděbnení vstupů do podchodu20*0.1=2,000 [A]</t>
  </si>
  <si>
    <t>STĚNY A PŘÍČKY Z ŘEZIVA</t>
  </si>
  <si>
    <t>M3</t>
  </si>
  <si>
    <t>76211</t>
  </si>
  <si>
    <t>43</t>
  </si>
  <si>
    <t>Konštrukcie tesárske</t>
  </si>
  <si>
    <t>762</t>
  </si>
  <si>
    <t>- výrobní dokumentaci (včetně technologického předpisu)  - dodání veškerého instalačního a pomocného materiálu (trouby, trubky, armatury, tvarové kusy, spojovací a těsnící materiál a pod.), podpěrných, závěsných, upevňovacích prvků, včetně potřebných úprav  - zednické výpomoci, jako je vysekávání kapes a rýh, jejich vyplnění a začištění  - úprava podkladu a osazení podpěr, osazení a očištění podkladu a podpěr  - zřízení plně funkční instalace, kompletní soustavy, podle příslušného technologického předpisu  - zřízení instalace i jednotlivých částí po etapách, včetně pracovních spar a spojů  - úprava a příprava prostupů, okolí podpěr, zaústění a napojení a upevnění odpadních výustek  - úprava, očištění a ošetření prostoru kolem instalace</t>
  </si>
  <si>
    <t>kalové čerpadlo nerez1=1,000 [A]</t>
  </si>
  <si>
    <t>ČERPADLA</t>
  </si>
  <si>
    <t>72410</t>
  </si>
  <si>
    <t>42</t>
  </si>
  <si>
    <t>Zdravotechnika - strojné vybavenie</t>
  </si>
  <si>
    <t>724</t>
  </si>
  <si>
    <t>položka zahrnuje:  - dodání předepsaného izolačního materiálu  - očištění a ošetření podkladu, zadávací dokumentace může zahrnout i případné vyspravení  - zřízení izolace jako kompletního povlaku, případně komplet. soustavy nebo systému podle příslušného technolog. předpisu  - zřízení izolace i jednotlivých vrstev po etapách, včetně pracovních spár a spojů  - úprava u okrajů, rohů, hran, dilatačních i pracovních spojů, kotev, obrubníků, dilatačních zařízení, odvodnění, otvorů, neizolovaných míst a pod.  - zajištění odvodnění povrchu izolace, včetně odvodnění nejnižších míst, pokud dokumentace pro zadání stavby nestanoví jinak  - ochrana izolace do doby zřízení definitivní ochranné vrstvy nebo konstrukce  - úprava, očištění a ošetření prostoru kolem izolace  - provedení požadovaných zkoušek  - nezahrnuje ochranné vrstvy, např. geotextilii, cementový potěr, izolační přizdívku</t>
  </si>
  <si>
    <t>odv.jímka3=3,000 [A]</t>
  </si>
  <si>
    <t>IZOLACE ŠACHET DLE SD 37 PROTI ZEM VLHK POLYMERNÍ STŘÍKANÁ</t>
  </si>
  <si>
    <t>711715</t>
  </si>
  <si>
    <t>41</t>
  </si>
  <si>
    <t>položka zahrnuje:  - dodání předepsaného ochranného materiálu  - zřízení ochrany izolace</t>
  </si>
  <si>
    <t>500+600=1 100,000 [A]</t>
  </si>
  <si>
    <t>OCHRANA IZOLACE NA POVRCHU TEXTILIÍ</t>
  </si>
  <si>
    <t>711509</t>
  </si>
  <si>
    <t>40</t>
  </si>
  <si>
    <t>350=350,000 [A]</t>
  </si>
  <si>
    <t>OCHRANA IZOLACE NA POVRCHU Z PE FÓLIE</t>
  </si>
  <si>
    <t>711507</t>
  </si>
  <si>
    <t>39</t>
  </si>
  <si>
    <t>položka zahrnuje:  - dodání předepsaného izolačního materiálu  - očištění a ošetření podkladu, zadávací dokumentace může zahrnout i případné vyspravení  - zřízení izolace jako kompletního povlaku, případně komplet. soustavy nebo systému podle příslušného technolog. předpisu  - zřízení izolace i jednotlivých vrstev po etapách, včetně pracovních spár a spojů  - úprava u okrajů, rohů, hran, dilatačních i pracovních spojů, kotev, obrubníků, dilatačních zařízení, odvodnění, otvorů, neizolovaných míst a pod.  - zajištění odvodnění povrchu izolace, včetně odvodnění nejnižších míst, pokud dokumentace pro zadání stavby nestanoví jinak  - ochrana izolace do doby zřízení definitivní ochranné vrstvy nebo konstrukce  - úprava, očištění a ošetření prostoru kolem izolace  - provedení požadovaných zkoušek  - nezahrnuje ochranné vrstvy, např. geotextilii</t>
  </si>
  <si>
    <t>NAIP 1x5mm600=600,000 [A] 
NAIP 1x5mm500=500,000 [B] 
Celkem: A+B=1 100,000 [C]</t>
  </si>
  <si>
    <t>IZOLACE BĚŽNÝCH KONSTRUKCÍ PROTI TLAKOVÉ VODĚ ASFALTOVÝMI PÁSY</t>
  </si>
  <si>
    <t>711122</t>
  </si>
  <si>
    <t>38</t>
  </si>
  <si>
    <t>pen.náter pod NAIP1100=1 100,000 [A]</t>
  </si>
  <si>
    <t>IZOLACE BĚŽN KONSTR PROTI TLAK VODĚ ASFALT NÁTĚRY</t>
  </si>
  <si>
    <t>711121</t>
  </si>
  <si>
    <t>37</t>
  </si>
  <si>
    <t>Izolácie proti vode a vlhkosti</t>
  </si>
  <si>
    <t>711</t>
  </si>
  <si>
    <t>- dodání čerstvého betonu (betonové směsi) požadované kvality, jeho uložení do požadovaného tvaru při jakékoliv hustotě výztuže, konzistenci čerstvého betonu a způsobu hutnění, ošetření a ochranu betonu  - dodání a uložení předepsané výztuže v předepsaném množství  - zhotovení nepropustného, mrazuvzdorného betonu a betonu požadované trvanlivosti a vlastností  - užití potřebných přísad a technologií výroby betonu  - zřízení pracovních a dilatačních spar, včetně potřebných úprav, výplně, vložek, opracování, očištění a ošetření,  - bednění požadovaných konstr. (i ztracené) s úpravou dle požadované kvality povrchu betonu, včetně odbedňovacích a odskružovacích prostředků  - podpěrné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  - zřízení všech požadovaných otvorů, kapes, výklenků, prostupů, dutin, drážek a pod., vč. ztížení práce a úprav kolem nich  - úpravy pro osazení výztuže, doplňkových konstrukcí a vybavení  - úpravy povrchu pro položení požadované izolace, povlaků a nátěrů, případně vyspravení  - nátěry zabraňující soudržnost betonu a bednění  - výplň, těsnění a tmelení spar a spojů  - opatření povrchů betonu izolací proti zemní vlhkosti v částech, kde přijdou do styku se zeminou nebo kamenivem  - případné zřízení spojovací vrstvy u základů  - úpravy pro osazení zařízení ochrany konstrukce proti vlivu bludných proudů</t>
  </si>
  <si>
    <t>ochrana vodor.izol.(300+30)*0.05=16,500 [A]</t>
  </si>
  <si>
    <t>MAZANINA ZE ŽELEZOBETONU DO C25/30 VČET VÝZTUŽE</t>
  </si>
  <si>
    <t>631384</t>
  </si>
  <si>
    <t>36</t>
  </si>
  <si>
    <t>- dodání čerstvého betonu (betonové směsi) požadované kvality, jeho uložení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požadovaných konstr. (i ztracené) s úpravou dle požadované kvality povrchu betonu, včetně odbedňovacích a odskružovacích prostředků,  - podpěrné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všech požadovaných otvorů, kapes, výklenků, prostupů, dutin, drážek a pod., vč. ztížení práce a úprav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a tmelení spar a spojů,  - opatření povrchů betonu izolací proti zemní vlhkosti v částech, kde přijdou do styku se zeminou nebo kamenivem,  - případné zřízení spojovací vrstvy u základů.</t>
  </si>
  <si>
    <t>tubus12.33*3*0.15=5,549 [A] 
rampa+komun.(14.2*2+13.5*2+54*2.4)*0.05=9,250 [B] 
Celkem: A+B=14,799 [C]</t>
  </si>
  <si>
    <t>MAZANINA Z PROSTÉHO BETONU C25/30</t>
  </si>
  <si>
    <t>631314</t>
  </si>
  <si>
    <t>35</t>
  </si>
  <si>
    <t>Úpravy povrchov, podlahy, osadenie</t>
  </si>
  <si>
    <t>6</t>
  </si>
  <si>
    <t>- dodání směsi v požadované kvalitě  - očištění podkladu  - uložení směsi dle předepsaného technologického předpisu, zhutnění vrstvy v předepsané tloušťce  - zřízení vrstvy bez rozlišení šířky, pokládání vrstvy po etapách, včetně pracovních spar a spojů  - úpravu napojení, ukončení podél obrubníků, dilatačních zařízení, odvodňovacích proužků, odvodňovačů, vpustí, šachet a pod.  - nezahrnuje postřiky, nátěry  - nezahrnuje těsnění podél obrubníků, dilatačních zařízení, odvodňovacích proužků, odvodňovačů, vpustí, šachet a pod.</t>
  </si>
  <si>
    <t>37+185=222,000 [A]</t>
  </si>
  <si>
    <t>ASFALTOVÝ BETON PRO OBRUSNÉ VRSTVY ACO 8 TL. 50MM</t>
  </si>
  <si>
    <t>574A41</t>
  </si>
  <si>
    <t>34</t>
  </si>
  <si>
    <t>- dodání všech předepsaných materiálů pro postřiky v předepsaném množství  - provedení dle předepsaného technologického předpisu  - zřízení vrstvy bez rozlišení šířky, pokládání vrstvy po etapách  - úpravu napojení, ukončení</t>
  </si>
  <si>
    <t>SPOJOVACÍ POSTŘIK Z EMULZE DO 1,0KG/M2</t>
  </si>
  <si>
    <t>572223</t>
  </si>
  <si>
    <t>33</t>
  </si>
  <si>
    <t>Komunikácie</t>
  </si>
  <si>
    <t>5</t>
  </si>
  <si>
    <t>položka zahrnuje dodávku předepsaného kameniva, mimostaveništní a vnitrostaveništní dopravu a jeho uložení  není-li v zadávací dokumentaci uvedeno jinak, jedná se o nakupovaný materiál</t>
  </si>
  <si>
    <t>okap.chodník hr.100mm1.6=1,600 [A]</t>
  </si>
  <si>
    <t>POHOZ DNA A SVAHŮ Z KAMENIVA TĚŽENÉHO</t>
  </si>
  <si>
    <t>POHOZ Z KAMENIVA OKRASNÍHO ŘÍČ.</t>
  </si>
  <si>
    <t>R46457</t>
  </si>
  <si>
    <t>32</t>
  </si>
  <si>
    <t>položka zahrnuje:  - nutné zemní práce (svahování, úpravu pláně a pod.)  - úpravu podkladu  - zřízení spojovací vrstvy  - zřízení lože dlažby z předepsaného materiálu  - dodávku a uložení dlažby z předepsaných kamenických výrobků do předepsaného tvaru  - spárování, těsnění, tmelení a vyplnění spar případně s vyklínováním  - úprava povrchu pro odvedení srážkové vody  - nezahrnuje podklad pod dlažbu, vykazuje se samostatně položkami SD 45</t>
  </si>
  <si>
    <t>18=18,000 [A]</t>
  </si>
  <si>
    <t>DLAŽBY Z KAMENICKÝCH VÝROBKŮ</t>
  </si>
  <si>
    <t>46591</t>
  </si>
  <si>
    <t>31</t>
  </si>
  <si>
    <t>položka zahrnuje:  - nutné zemní práce (svahování, úpravu pláně a pod.)  - zřízení spojovací vrstvy  - zřízení lože dlažby z cementové malty předepsané kvality a předepsané tloušťky  - dodávku a položení dlažby z lomového kamene do předepsaného tvaru  - spárování, těsnění, tmelení a vyplnění spar MC případně s vyklínováním  - úprava povrchu pro odvedení srážkové vody  - nezahrnuje podklad pod dlažbu, vykazuje se samostatně položkami SD 45</t>
  </si>
  <si>
    <t>5*2*0.15=1,500 [A]</t>
  </si>
  <si>
    <t>DLAŽBY Z LOMOVÉHO KAMENE NA MC</t>
  </si>
  <si>
    <t>465512</t>
  </si>
  <si>
    <t>30</t>
  </si>
  <si>
    <t>- dodání čerstvého betonu (betonové směsi) požadované kvality, jeho uložení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požadovaných konstr. (i ztracené) s úpravou dle požadované kvality povrchu betonu, včetně odbedňovacích a odskružovacích prostředků,  - podpěrné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všech požadovaných otvorů, kapes, výklenků, prostupů, dutin, drážek a pod., vč. ztížení práce a úprav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a tmelení spar a spojů,  - opatření povrchů betonu izolací proti zemní vlhkosti v částech, kde přijdou do styku se zeminou nebo kamenivem,  - případné zřízení spojovací vrstvy u základů,  - úpravy pro osazení zařízení ochrany konstrukce proti vlivu bludných proudů</t>
  </si>
  <si>
    <t>60=60,000 [A]</t>
  </si>
  <si>
    <t>PODKLADNÍ A VÝPLŇOVÉ VRSTVY Z PROSTÉHO BETONU C20/25</t>
  </si>
  <si>
    <t>45131A</t>
  </si>
  <si>
    <t>29</t>
  </si>
  <si>
    <t>Položka zahrnuje veškerý materiál, výrobky a polotovary, včetně mimostaveništní a vnitrostaveništní dopravy (rovněž přesuny), včetně naložení a složení, případně s uložením  - dodání betonářské výztuže v požadované kvalitě, stříhání, řezání, ohýbání a spojování do všech požadovaných tvarů (vč. armakošů) a uložení s požadovaným zajištěním polohy a krytí výztuže betonem,  - veškeré svary nebo jiné spoje výztuže,  - pomocné konstrukce a práce pro osazení a upevnění výztuže,  - zednické výpomoci pro montáž betonářské výztuže,  - úpravy výztuže pro osazení doplňkových konstrukcí,  - ochranu výztuže do doby jejího zabetonování,  - úpravy výztuže pro zřízení železobetonových kloubů, kotevních prvků, závěsných ok a doplňkových konstrukcí,  - veškerá opatření pro zajištění soudržnosti výztuže a betonu,  - vodivé propojení výztuže, které je součástí ochrany konstrukce proti vlivům bludných proudů, vyvedení do měřících skříní nebo míst pro měření bludných proudů (vlastní měřící skříně se uvádějí položkami SD 74.  - povrchovou antikorozní úpravu výztuže,  - separaci výztuže,  - osazení měřících zařízení a úpravy pro ně,  - osazení měřících skříní nebo míst pro měření bludných proudů.</t>
  </si>
  <si>
    <t>VÝZTUŽ MOSTNÍ DESKOVÉ KONSTRUKCE Z OCELI 10505, B500B</t>
  </si>
  <si>
    <t>421365</t>
  </si>
  <si>
    <t>28</t>
  </si>
  <si>
    <t>vodostavební beton96=96,000 [A]</t>
  </si>
  <si>
    <t>MOSTNÍ NOSNÉ DESKOVÉ KONSTRUKCE ZE ŽELEZOBETONU C30/37</t>
  </si>
  <si>
    <t>421325</t>
  </si>
  <si>
    <t>27</t>
  </si>
  <si>
    <t>Vodorovné konštrukcie</t>
  </si>
  <si>
    <t>4</t>
  </si>
  <si>
    <t>- dílenská dokumentace, včetně technologického předpisu spojování,  - dodání materiálu v požadované kvalitě a výroba konstrukce (včetně pomůcek, přípravků a prostředků pro výrobu) bez ohledu na náročnost a její hmotnost,  - dodání spojovacího materiálu,  - zřízení montážních a dilatačních spojů, spar, včetně potřebných úprav, vložek, opracování, očištění a ošetření,  - podpěr. konstr. a lešení všech druhů pro montáž konstrukcí i doplňkových, včetně požadovaných otvorů, ochranných a bezpečnostních opatření a základů pro tyto konstrukce a lešení,  - montáž konstrukce na staveništi, včetně montážních prostředků a pomůcek a zednických výpomocí,   - výplň, těsnění a tmelení spar a spojů,  - všechny druhy ocelového kotvení,  - dílenskou přejímku a montážní prohlídku, včetně požadovaných dokladů,  - zřízení kotevních otvorů nebo jam, nejsou-li částí jiné konstrukce,  - osazení kotvení nebo přímo částí konstrukce do podpůrné konstrukce nebo do zeminy,  - výplň kotevních otvorů (příp. podlití patních desek) maltou, betonem nebo jinou speciální hmotou, vyplnění jam zeminou,  - veškeré druhy protikorozní ochrany a nátěry konstrukcí,  - zvláštní spojovací prostředky, rozebíratelnost konstrukce,  - ochranná opatření před účinky bludných proudů  - ochranu před přepětím.</t>
  </si>
  <si>
    <t>ZÁBRADLÍ Z DÍLCŮ KOVOVÝCH ŽÁROVĚ ZINK PONOREM S NÁTĚREM</t>
  </si>
  <si>
    <t>kg</t>
  </si>
  <si>
    <t>348173</t>
  </si>
  <si>
    <t>26</t>
  </si>
  <si>
    <t>Položka zahrnuje veškerý materiál, výrobky a polotovary, včetně mimostaveništní a vnitrostaveništní dopravy (rovněž přesuny), včetně naložení a složení, případně s uložením.</t>
  </si>
  <si>
    <t>IZOLAČNÍ PŘIZDÍVKY Z CIHEL A TVÁRNIC NEPÁLENÝCH</t>
  </si>
  <si>
    <t>34627</t>
  </si>
  <si>
    <t>25</t>
  </si>
  <si>
    <t>Položka zahrnuje veškerý materiál, výrobky a polotovary, včetně mimostaveništní a vnitrostaveništní dopravy (rovněž přesuny), včetně naložení a složení, případně s uložením  - dodání betonářské výztuže v požadované kvalitě, stříhání, řezání, ohýbání a spojování do všech požadovaných tvarů (vč. armakošů) a uložení s požadovaným zajištěním polohy a krytí výztuže betonem,  - veškeré svary nebo jiné spoje výztuže,  - pomocné konstrukce a práce pro osazení a upevnění výztuže,  - zednické výpomoci pro montáž betonářské výztuže,  - úpravy výztuže pro osazení doplňkových konstrukcí,  - ochranu výztuže do doby jejího zabetonování,  - úpravy výztuže pro zřízení železobetonových kloubů, kotevních prvků, závěsných ok a doplňkových konstrukcí,  - veškerá opatření pro zajištění soudržnosti výztuže a betonu,  - vodivé propojení výztuže, které je součástí ochrany konstrukce proti vlivům bludných proudů, vyvedení do měřících skříní nebo míst pro měření bludných proudů (vlastní měřící skříně se uvádějí položkami SD 74),  - povrchovou antikorozní úpravu výztuže,  - separaci výztuže,  - osazení měřících zařízení a úpravy pro ně,  - osazení měřících skříní nebo míst pro měření bludných proudů.</t>
  </si>
  <si>
    <t>VÝZTUŽ MOSTNÍCH OPĚR A KŘÍDEL Z OCELI 10505, B500B</t>
  </si>
  <si>
    <t>333365</t>
  </si>
  <si>
    <t>24</t>
  </si>
  <si>
    <t>vodostavební beton130=130,000 [A]</t>
  </si>
  <si>
    <t>MOSTNÍ OPĚRY A KŘÍDLA ZE ŽELEZOVÉHO BETONU DO C30/37</t>
  </si>
  <si>
    <t>333325</t>
  </si>
  <si>
    <t>23</t>
  </si>
  <si>
    <t>Zvislé a kompletné konštrukcie</t>
  </si>
  <si>
    <t>3</t>
  </si>
  <si>
    <t>Položka zahrnuje veškerý materiál, výrobky a polotovary, včetně mimostaveništní a vnitrostaveništní dopravy (rovněž přesuny), včetně naložení a složení, případně s uložením  - dodání betonářské výztuže v požadované kvalitě, stříhání, řezání, ohýbání a spojování do všech požadovaných tvarů (vč. armakošů) a uložení s požadovaným zajištěním polohy a krytí výztuže betonem,  - veškeré svary nebo jiné spoje výztuže,  - pomocné konstrukce a práce pro osazení a upevnění výztuže (provedení vrtu, dodání a vsunutí kotvičky, její zalepení předepsaným pojivem),  - zednické výpomoci pro montáž betonářské výztuže,  - úpravy výztuže pro osazení doplňkových konstrukcí,  - ochranu výztuže do doby jejího zabetonování,  - úpravy výztuže pro zřízení železobetonových kloubů, kotevních prvků, závěsných ok a doplňkových konstrukcí,  - veškerá opatření pro zajištění soudržnosti výztuže a betonu,  - vodivé propojení výztuže, které je součástí ochrany konstrukce proti vlivům bludných proudů, vyvedení do měřících skříní nebo míst pro měření bludných proudů (vlastní měřící skříně se uvádějí položkami SD 74),  - povrchovou antikorozní úpravu výztuže,  - separaci výztuže,  - osazení měřících zařízení a úpravy pro ně,  - osazení měřících skříní nebo míst pro měření bludných proudů.</t>
  </si>
  <si>
    <t>4x4/100x100 1,98kg/m240*1.98*0.001=0,079 [A]</t>
  </si>
  <si>
    <t>VÝZTUŽ STŘÍKANÉHO BETONU ZE SVAŘ SÍTÍ</t>
  </si>
  <si>
    <t>289368</t>
  </si>
  <si>
    <t>22</t>
  </si>
  <si>
    <t>- dodání čerstvého betonu (betonové směsi) požadované kvality, jeho uložení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požadovaných konstr. (i ztracené) s úpravou dle požadované kvality povrchu betonu, včetně odbedňovacích a odskružovacích prostředků,  - podpěrné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všech požadovaných otvorů, kapes, výklenků, prostupů, dutin, drážek a pod., vč. ztížení práce a úprav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a tmelení spar a spojů,  - opatření povrchů betonu izolací proti zemní vlhkosti v částech, kde přijdou do styku se zeminou nebo kamenivem,  - případné zřízení spojovací vrstvy u základů,  - úpravy pro osazení zařízení ochrany konstrukce proti vlivu bludných proudů,</t>
  </si>
  <si>
    <t>5=5,000 [A]</t>
  </si>
  <si>
    <t>STŘÍKANÝ BETON</t>
  </si>
  <si>
    <t>28931</t>
  </si>
  <si>
    <t>21</t>
  </si>
  <si>
    <t>zákl.deska hr.300mm3.5=3,500 [A]</t>
  </si>
  <si>
    <t>VÝZTUŽ ZÁKLADŮ Z KARI SÍTÍ</t>
  </si>
  <si>
    <t>272366</t>
  </si>
  <si>
    <t>20</t>
  </si>
  <si>
    <t>zákl.deska hr.300mm90=90,000 [A] 
základ.stěny hr.300mm10=10,000 [B] 
Celkem: A+B=100,000 [C]</t>
  </si>
  <si>
    <t>ZÁKLADY ZE ŽELEZOBETONU DO C25/30</t>
  </si>
  <si>
    <t>272324</t>
  </si>
  <si>
    <t>19</t>
  </si>
  <si>
    <t>POLŠTÁŘE POD ZÁKLADY Z KAMENIVA DRCENÉHO</t>
  </si>
  <si>
    <t>27152</t>
  </si>
  <si>
    <t>18</t>
  </si>
  <si>
    <t>položka zahrnuje odstranění stěn včetně odvozu a uložení na skládku</t>
  </si>
  <si>
    <t>363*0.155=56,265 [A]</t>
  </si>
  <si>
    <t>VYTAŽENÍ ŠTĚTOVÝCH STĚN Z KOVOVÝCH DÍLCŮ (HMOTNOST)</t>
  </si>
  <si>
    <t>237171</t>
  </si>
  <si>
    <t>17</t>
  </si>
  <si>
    <t>- zřízení stěny  - opotřebení štětovnic, případně jejich ošetřování, řezání, nastavování a další úpravy  - kleštiny, převázky. a další pomocné a doplňkové konstrukce  - nastražení a zaberanění štětovnic do jakékoliv třídy horniny  - veškerou dopravu, nájem, provoz a přemístění beranících zařízení a dalších mechanismů  - lešení a podpěrné konstrukce pro práci a manipulaci beranících zařízení a dalších mechanismů  - beranící plošiny vč. zemních prací, zpevnění, odvodnění a pod.  - při provádění z lodi náklady na prám nebo lodi  - těsnění stěny, je-li nutné  - kotvení stěny, je-li nutné nebo vzepření, případně rozepření  - vodící piloty nebo stabilizační hrázky  - zhotovení koutových štětovnic  - dílenská dokumentace, včetně technologického předpisu spojování,  - dodání spojovacího materiálu,  - zřízení montážních a dilatačních spojů, spar, včetně potřebných úprav, vložek, opracování, očištění a ošetření,  - jakákoliv doprava a manipulace dílců a montážních sestav, včetně dopravy konstrukce z výrobny na stavbu,  - montážní dokumentace včetně technologického předpisu montáže,  - výplň, těsnění a tmelení spar a spojů,  - veškeré druhy opracování povrchů, včetně úprav pod nátěry a pod izolaci,  - veškeré druhy dílenských základů a základních nátěrů a povlaků,  - všechny druhy ocelového kotvení,  - dílenskou přejímku a montážní prohlídku, včetně požadovaných dokladů</t>
  </si>
  <si>
    <t>ŠTĚTOVÉ STĚNY BERANĚNÉ Z KOVOVÝCH DÍLCŮ DOČASNÉ (HMOTNOST)</t>
  </si>
  <si>
    <t>23217</t>
  </si>
  <si>
    <t>16</t>
  </si>
  <si>
    <t>položka zahrnuje dodávku ocelových zápor, jejich osazení do připravených vrtů včetně zabetonování konců a obsypu, případně jejich zaberanění. Ocelová převázka se započítá do výsledné hmotnosti.</t>
  </si>
  <si>
    <t>3.44=3,440 [A]</t>
  </si>
  <si>
    <t>ZÁPOROVÉ PAŽENÍ Z KOVU TRVALÉ</t>
  </si>
  <si>
    <t>22594</t>
  </si>
  <si>
    <t>15</t>
  </si>
  <si>
    <t>Položka zahrnuje:  - dodávku předepsané geotextilie  - úpravu, očištění a ochranu podkladu  - přichycení k podkladu, případně zatížení  - úpravy spojů a zajištění okrajů  - úpravy pro odvodnění  - nutné přesahy  - mimostaveništní a vnitrostaveništní dopravu  není-li v zadávací dokumentaci uvedeno jinak, jedná se o nakupovaný materiál</t>
  </si>
  <si>
    <t>dno výkopu400=400,000 [A] 
okap.chodník20=20,000 [B] 
Celkem: A+B=420,000 [C]</t>
  </si>
  <si>
    <t>SEPARAČNÍ GEOTEXTILIE</t>
  </si>
  <si>
    <t>21461</t>
  </si>
  <si>
    <t>14</t>
  </si>
  <si>
    <t>Zakladanie</t>
  </si>
  <si>
    <t>2</t>
  </si>
  <si>
    <t>Zahrnuje dodání předepsané travní směsi, hydroosev na ornici, zalévání, první pokosení, to vše bez ohledu na sklon terénu</t>
  </si>
  <si>
    <t>16+24=40,000 [A]</t>
  </si>
  <si>
    <t>ZALOŽENÍ TRÁVNÍKU HYDROOSEVEM NA ORNICI</t>
  </si>
  <si>
    <t>18242</t>
  </si>
  <si>
    <t>13</t>
  </si>
  <si>
    <t>položka zahrnuje:  nutné přemístění ornice z dočasných skládek vzdálených do 50m  rozprostření ornice v předepsané tloušťce v rovině a ve svahu do 1:5</t>
  </si>
  <si>
    <t>8*2=16,000 [A]</t>
  </si>
  <si>
    <t>ROZPROSTŘENÍ ORNICE V ROVINĚ V TL DO 0,10M</t>
  </si>
  <si>
    <t>18231</t>
  </si>
  <si>
    <t>12</t>
  </si>
  <si>
    <t>položka zahrnuje:  nutné přemístění ornice z dočasných skládek vzdálených do 50m  rozprostření ornice v předepsané tloušťce ve svahu přes 1:5</t>
  </si>
  <si>
    <t>2*6*2=24,000 [A]</t>
  </si>
  <si>
    <t>ROZPROSTŘENÍ ORNICE VE SVAHU V TL DO 0,10M</t>
  </si>
  <si>
    <t>18221</t>
  </si>
  <si>
    <t>11</t>
  </si>
  <si>
    <t>položka zahrnuje srovnání výškových rozdílů terénu</t>
  </si>
  <si>
    <t>ÚPRAVA POVRCHŮ SROVNÁNÍM ÚZEMÍ V TL DO 0,25M</t>
  </si>
  <si>
    <t>18214</t>
  </si>
  <si>
    <t>10</t>
  </si>
  <si>
    <t>položka zahrnuje úpravu pláně včetně vyrovnání výškových rozdílů. Míru zhutnění určuje projekt.</t>
  </si>
  <si>
    <t>ÚPRAVA PLÁNĚ SE ZHUTNĚNÍM V HORNINĚ TŘ. I</t>
  </si>
  <si>
    <t>18110</t>
  </si>
  <si>
    <t>položka zahrnuje:  - kompletní provedení zemní konstrukce včetně nákupu a dopravy materiálu dle zadávací dokumentace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</si>
  <si>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štrkodrva450=450,000 [A] 
zemina stabilizovaná cem.40=40,000 [B] 
Celkem: A+B=490,000 [C]</t>
  </si>
  <si>
    <t>ZÁSYP JAM A RÝH Z NAKUPOVANÝCH MATERIÁLŮ</t>
  </si>
  <si>
    <t>17481</t>
  </si>
  <si>
    <t>položka zahrnuje:  - kompletní provedení zemní konstrukce vč. výběru vhodného materiálu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</si>
  <si>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z výkopku2*2*6+2*18=60,000 [A]</t>
  </si>
  <si>
    <t>ZÁSYP JAM A RÝH ZEMINOU SE ZHUTNĚNÍM</t>
  </si>
  <si>
    <t>17411</t>
  </si>
  <si>
    <t>7</t>
  </si>
  <si>
    <t>položka zahrnuje:  - kompletní provedení zemní konstrukce do předepsaného tvaru  - ošetření úložiště po celou dobu práce v něm vč. klimatických opatření  - ztížení v okolí vedení, konstrukcí a objektů a jejich dočasné zajištění  - ztížení provádění ve ztížených podmínkách a stísněných prostorech  - ztížené ukládání sypaniny pod vodu  - ukládání po vrstvách a po jiných nutných částech (figurách) vč. dosypávek  - spouštění a nošení materiálu  - úprava, očištění a ochrana podloží a svahů  - svahování, uzavírání povrchů svahů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</si>
  <si>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z výkopku urč. do spět.zás.60=60,000 [A]</t>
  </si>
  <si>
    <t>ULOŽENÍ SYPANINY DO NÁSYPŮ A NA SKLÁDKY BEZ ZHUTNĚNÍ</t>
  </si>
  <si>
    <t>17120</t>
  </si>
  <si>
    <t>položka zahrnuje příplatek k vodorovnému přemístění zeminy za každý další 1km nad 20km</t>
  </si>
  <si>
    <t>odvoz do 15km(12+3)3*1300=3 900,000 [A]</t>
  </si>
  <si>
    <t>PŘÍPLATEK ZA DALŠÍ 1KM DOPRAVY ZEMINY</t>
  </si>
  <si>
    <t>131739</t>
  </si>
  <si>
    <t>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</si>
  <si>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1300=1 300,000 [A]</t>
  </si>
  <si>
    <t>HLOUBENÍ JAM ZAPAŽ I NEPAŽ TŘ. I, ODVOZ DO 12KM</t>
  </si>
  <si>
    <t>131736</t>
  </si>
  <si>
    <t>výkopek určený do spět.zás.60=60,000 [A]</t>
  </si>
  <si>
    <t>HLOUBENÍ JAM ZAPAŽ I NEPAŽ TŘ. I, ODVOZ DO 1KM</t>
  </si>
  <si>
    <t>131731</t>
  </si>
  <si>
    <t>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úpravu, ochranu a očištění dna, základové spáry, stěn a svahů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položka nezahrnuje:  - práce spojené s otvírkou zemníku</t>
  </si>
  <si>
    <t>VYKOPÁVKY ZE ZEMNÍKŮ A SKLÁDEK TŘ. I, ODVOZ DO 1KM</t>
  </si>
  <si>
    <t>125731</t>
  </si>
  <si>
    <t>odstranění křovin a stromů do průměru 100 mm  doprava dřevin bez ohledu na vzdálenost  spálení na hromadách nebo štěpkování</t>
  </si>
  <si>
    <t>ODSTRANĚNÍ KŘOVIN</t>
  </si>
  <si>
    <t>11120</t>
  </si>
  <si>
    <t>Zemné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</si>
  <si>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</si>
  <si>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</si>
  <si>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</si>
  <si>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</si>
  <si>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</si>
  <si>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</si>
  <si>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</si>
  <si>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</si>
  <si>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</si>
  <si>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</si>
  <si>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</si>
  <si>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</si>
  <si>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</si>
  <si>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T.ú. Brno-Horní Heršpice - Střelice, most v km 149,634 - podchod</t>
  </si>
  <si>
    <t>SO 02-19-03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</si>
  <si>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</si>
  <si>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</si>
  <si>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</si>
  <si>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</si>
  <si>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</si>
  <si>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</si>
  <si>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</si>
  <si>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</si>
  <si>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</si>
  <si>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</si>
  <si>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(18+17+37.5+8.8+12.7+79+82+15+40+40)*0,07=24,500 [A]</t>
  </si>
  <si>
    <t>Změna č.1 z 24.10.2019</t>
  </si>
  <si>
    <t>SO 02-19-03_a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</si>
</sst>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7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2" borderId="3" xfId="0" applyFont="1" applyFill="1" applyBorder="1">
      <alignment vertical="center"/>
    </xf>
    <xf numFmtId="0" fontId="6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3"/>
  <sheetViews>
    <sheetView tabSelected="1" topLeftCell="B1" zoomScaleNormal="100" workbookViewId="0">
      <pane ySplit="7" topLeftCell="A8" activePane="bottomLeft" state="frozen"/>
      <selection pane="bottomLeft" activeCell="H3" sqref="H3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324</v>
      </c>
      <c r="B1" s="23"/>
      <c r="C1" s="23"/>
      <c r="D1" s="23"/>
      <c r="E1" s="23" t="s">
        <v>323</v>
      </c>
      <c r="F1" s="23"/>
      <c r="G1" s="23"/>
      <c r="H1" s="23"/>
      <c r="I1" s="23"/>
      <c r="P1" t="s">
        <v>204</v>
      </c>
    </row>
    <row r="2" spans="1:18" ht="24.95" customHeight="1" x14ac:dyDescent="0.2">
      <c r="B2" s="23"/>
      <c r="C2" s="23"/>
      <c r="D2" s="23"/>
      <c r="E2" s="26" t="s">
        <v>322</v>
      </c>
      <c r="F2" s="23"/>
      <c r="G2" s="23"/>
      <c r="H2" s="34" t="s">
        <v>326</v>
      </c>
      <c r="I2" s="12"/>
      <c r="O2">
        <f>0+O8+O61+O98+O115+O140+O149+O158+O179+O184+O189+O194+O211+O240+O245</f>
        <v>0</v>
      </c>
      <c r="P2" t="s">
        <v>204</v>
      </c>
    </row>
    <row r="3" spans="1:18" ht="15" customHeight="1" x14ac:dyDescent="0.2">
      <c r="A3" t="s">
        <v>321</v>
      </c>
      <c r="B3" s="25" t="s">
        <v>320</v>
      </c>
      <c r="C3" s="28" t="s">
        <v>319</v>
      </c>
      <c r="D3" s="29"/>
      <c r="E3" s="24" t="s">
        <v>318</v>
      </c>
      <c r="F3" s="23"/>
      <c r="G3" s="22"/>
      <c r="H3" s="35" t="s">
        <v>327</v>
      </c>
      <c r="I3" s="21">
        <f>0+I8+I61+I98+I115+I140+I149+I158+I179+I184+I189+I194+I211+I240+I245</f>
        <v>0</v>
      </c>
      <c r="O3" t="s">
        <v>317</v>
      </c>
      <c r="P3" t="s">
        <v>246</v>
      </c>
    </row>
    <row r="4" spans="1:18" ht="15" customHeight="1" x14ac:dyDescent="0.2">
      <c r="A4" t="s">
        <v>316</v>
      </c>
      <c r="B4" s="20" t="s">
        <v>315</v>
      </c>
      <c r="C4" s="30" t="s">
        <v>314</v>
      </c>
      <c r="D4" s="31"/>
      <c r="E4" s="19" t="s">
        <v>313</v>
      </c>
      <c r="F4" s="12"/>
      <c r="G4" s="12"/>
      <c r="H4" s="16"/>
      <c r="I4" s="16"/>
      <c r="O4" t="s">
        <v>312</v>
      </c>
      <c r="P4" t="s">
        <v>246</v>
      </c>
    </row>
    <row r="5" spans="1:18" ht="12.75" customHeight="1" x14ac:dyDescent="0.2">
      <c r="A5" s="27" t="s">
        <v>311</v>
      </c>
      <c r="B5" s="27" t="s">
        <v>310</v>
      </c>
      <c r="C5" s="27" t="s">
        <v>309</v>
      </c>
      <c r="D5" s="27" t="s">
        <v>308</v>
      </c>
      <c r="E5" s="27" t="s">
        <v>307</v>
      </c>
      <c r="F5" s="27" t="s">
        <v>306</v>
      </c>
      <c r="G5" s="27" t="s">
        <v>305</v>
      </c>
      <c r="H5" s="27" t="s">
        <v>304</v>
      </c>
      <c r="I5" s="27"/>
      <c r="O5" t="s">
        <v>303</v>
      </c>
      <c r="P5" t="s">
        <v>246</v>
      </c>
    </row>
    <row r="6" spans="1:18" ht="12.75" customHeight="1" x14ac:dyDescent="0.2">
      <c r="A6" s="27"/>
      <c r="B6" s="27"/>
      <c r="C6" s="27"/>
      <c r="D6" s="27"/>
      <c r="E6" s="27"/>
      <c r="F6" s="27"/>
      <c r="G6" s="27"/>
      <c r="H6" s="18" t="s">
        <v>302</v>
      </c>
      <c r="I6" s="18" t="s">
        <v>301</v>
      </c>
    </row>
    <row r="7" spans="1:18" ht="12.75" customHeight="1" x14ac:dyDescent="0.2">
      <c r="A7" s="18" t="s">
        <v>300</v>
      </c>
      <c r="B7" s="18" t="s">
        <v>5</v>
      </c>
      <c r="C7" s="18" t="s">
        <v>246</v>
      </c>
      <c r="D7" s="18" t="s">
        <v>204</v>
      </c>
      <c r="E7" s="18" t="s">
        <v>185</v>
      </c>
      <c r="F7" s="18" t="s">
        <v>154</v>
      </c>
      <c r="G7" s="18" t="s">
        <v>143</v>
      </c>
      <c r="H7" s="18" t="s">
        <v>64</v>
      </c>
      <c r="I7" s="18" t="s">
        <v>265</v>
      </c>
    </row>
    <row r="8" spans="1:18" ht="12.75" customHeight="1" x14ac:dyDescent="0.2">
      <c r="A8" s="16" t="s">
        <v>19</v>
      </c>
      <c r="B8" s="16"/>
      <c r="C8" s="17" t="s">
        <v>5</v>
      </c>
      <c r="D8" s="16"/>
      <c r="E8" s="13" t="s">
        <v>299</v>
      </c>
      <c r="F8" s="16"/>
      <c r="G8" s="16"/>
      <c r="H8" s="16"/>
      <c r="I8" s="15">
        <f>0+Q8</f>
        <v>0</v>
      </c>
      <c r="O8">
        <f>0+R8</f>
        <v>0</v>
      </c>
      <c r="Q8">
        <f>0+I9+I13+I17+I21+I25+I29+I33+I37+I41+I45+I49+I53+I57</f>
        <v>0</v>
      </c>
      <c r="R8">
        <f>0+O9+O13+O17+O21+O25+O29+O33+O37+O41+O45+O49+O53+O57</f>
        <v>0</v>
      </c>
    </row>
    <row r="9" spans="1:18" x14ac:dyDescent="0.2">
      <c r="A9" s="9" t="s">
        <v>10</v>
      </c>
      <c r="B9" s="10" t="s">
        <v>5</v>
      </c>
      <c r="C9" s="10" t="s">
        <v>298</v>
      </c>
      <c r="D9" s="9" t="s">
        <v>0</v>
      </c>
      <c r="E9" s="8" t="s">
        <v>297</v>
      </c>
      <c r="F9" s="7" t="s">
        <v>51</v>
      </c>
      <c r="G9" s="6">
        <v>50</v>
      </c>
      <c r="H9" s="5">
        <v>0</v>
      </c>
      <c r="I9" s="5">
        <f>ROUND(ROUND(H9,2)*ROUND(G9,3),2)</f>
        <v>0</v>
      </c>
      <c r="O9">
        <f>(I9*15)/100</f>
        <v>0</v>
      </c>
      <c r="P9" t="s">
        <v>5</v>
      </c>
    </row>
    <row r="10" spans="1:18" x14ac:dyDescent="0.2">
      <c r="A10" s="4" t="s">
        <v>4</v>
      </c>
      <c r="E10" s="1" t="s">
        <v>297</v>
      </c>
    </row>
    <row r="11" spans="1:18" x14ac:dyDescent="0.2">
      <c r="A11" s="3" t="s">
        <v>2</v>
      </c>
      <c r="E11" s="2" t="s">
        <v>0</v>
      </c>
    </row>
    <row r="12" spans="1:18" ht="25.5" x14ac:dyDescent="0.2">
      <c r="A12" t="s">
        <v>1</v>
      </c>
      <c r="E12" s="1" t="s">
        <v>296</v>
      </c>
    </row>
    <row r="13" spans="1:18" x14ac:dyDescent="0.2">
      <c r="A13" s="9" t="s">
        <v>10</v>
      </c>
      <c r="B13" s="10" t="s">
        <v>246</v>
      </c>
      <c r="C13" s="10" t="s">
        <v>295</v>
      </c>
      <c r="D13" s="9" t="s">
        <v>0</v>
      </c>
      <c r="E13" s="8" t="s">
        <v>294</v>
      </c>
      <c r="F13" s="7" t="s">
        <v>95</v>
      </c>
      <c r="G13" s="6">
        <v>60</v>
      </c>
      <c r="H13" s="5">
        <v>0</v>
      </c>
      <c r="I13" s="5">
        <f>ROUND(ROUND(H13,2)*ROUND(G13,3),2)</f>
        <v>0</v>
      </c>
      <c r="O13">
        <f>(I13*15)/100</f>
        <v>0</v>
      </c>
      <c r="P13" t="s">
        <v>5</v>
      </c>
    </row>
    <row r="14" spans="1:18" x14ac:dyDescent="0.2">
      <c r="A14" s="4" t="s">
        <v>4</v>
      </c>
      <c r="E14" s="1" t="s">
        <v>294</v>
      </c>
    </row>
    <row r="15" spans="1:18" x14ac:dyDescent="0.2">
      <c r="A15" s="3" t="s">
        <v>2</v>
      </c>
      <c r="E15" s="2" t="s">
        <v>290</v>
      </c>
    </row>
    <row r="16" spans="1:18" ht="204" x14ac:dyDescent="0.2">
      <c r="A16" t="s">
        <v>1</v>
      </c>
      <c r="E16" s="1" t="s">
        <v>293</v>
      </c>
    </row>
    <row r="17" spans="1:16" x14ac:dyDescent="0.2">
      <c r="A17" s="9" t="s">
        <v>10</v>
      </c>
      <c r="B17" s="10" t="s">
        <v>204</v>
      </c>
      <c r="C17" s="10" t="s">
        <v>292</v>
      </c>
      <c r="D17" s="9" t="s">
        <v>0</v>
      </c>
      <c r="E17" s="8" t="s">
        <v>291</v>
      </c>
      <c r="F17" s="7" t="s">
        <v>95</v>
      </c>
      <c r="G17" s="6">
        <v>60</v>
      </c>
      <c r="H17" s="5">
        <v>0</v>
      </c>
      <c r="I17" s="5">
        <f>ROUND(ROUND(H17,2)*ROUND(G17,3),2)</f>
        <v>0</v>
      </c>
      <c r="O17">
        <f>(I17*15)/100</f>
        <v>0</v>
      </c>
      <c r="P17" t="s">
        <v>5</v>
      </c>
    </row>
    <row r="18" spans="1:16" x14ac:dyDescent="0.2">
      <c r="A18" s="4" t="s">
        <v>4</v>
      </c>
      <c r="E18" s="1" t="s">
        <v>291</v>
      </c>
    </row>
    <row r="19" spans="1:16" x14ac:dyDescent="0.2">
      <c r="A19" s="3" t="s">
        <v>2</v>
      </c>
      <c r="E19" s="2" t="s">
        <v>290</v>
      </c>
    </row>
    <row r="20" spans="1:16" ht="229.5" x14ac:dyDescent="0.2">
      <c r="A20" t="s">
        <v>1</v>
      </c>
      <c r="E20" s="1" t="s">
        <v>286</v>
      </c>
    </row>
    <row r="21" spans="1:16" x14ac:dyDescent="0.2">
      <c r="A21" s="9" t="s">
        <v>10</v>
      </c>
      <c r="B21" s="10" t="s">
        <v>185</v>
      </c>
      <c r="C21" s="10" t="s">
        <v>289</v>
      </c>
      <c r="D21" s="9" t="s">
        <v>0</v>
      </c>
      <c r="E21" s="8" t="s">
        <v>288</v>
      </c>
      <c r="F21" s="7" t="s">
        <v>95</v>
      </c>
      <c r="G21" s="6">
        <v>1300</v>
      </c>
      <c r="H21" s="5">
        <v>0</v>
      </c>
      <c r="I21" s="5">
        <f>ROUND(ROUND(H21,2)*ROUND(G21,3),2)</f>
        <v>0</v>
      </c>
      <c r="O21">
        <f>(I21*15)/100</f>
        <v>0</v>
      </c>
      <c r="P21" t="s">
        <v>5</v>
      </c>
    </row>
    <row r="22" spans="1:16" x14ac:dyDescent="0.2">
      <c r="A22" s="4" t="s">
        <v>4</v>
      </c>
      <c r="E22" s="1" t="s">
        <v>288</v>
      </c>
    </row>
    <row r="23" spans="1:16" x14ac:dyDescent="0.2">
      <c r="A23" s="3" t="s">
        <v>2</v>
      </c>
      <c r="E23" s="2" t="s">
        <v>287</v>
      </c>
    </row>
    <row r="24" spans="1:16" ht="229.5" x14ac:dyDescent="0.2">
      <c r="A24" t="s">
        <v>1</v>
      </c>
      <c r="E24" s="1" t="s">
        <v>286</v>
      </c>
    </row>
    <row r="25" spans="1:16" x14ac:dyDescent="0.2">
      <c r="A25" s="9" t="s">
        <v>10</v>
      </c>
      <c r="B25" s="10" t="s">
        <v>154</v>
      </c>
      <c r="C25" s="10" t="s">
        <v>285</v>
      </c>
      <c r="D25" s="9" t="s">
        <v>0</v>
      </c>
      <c r="E25" s="8" t="s">
        <v>284</v>
      </c>
      <c r="F25" s="7" t="s">
        <v>95</v>
      </c>
      <c r="G25" s="6">
        <v>3900</v>
      </c>
      <c r="H25" s="5">
        <v>0</v>
      </c>
      <c r="I25" s="5">
        <f>ROUND(ROUND(H25,2)*ROUND(G25,3),2)</f>
        <v>0</v>
      </c>
      <c r="O25">
        <f>(I25*15)/100</f>
        <v>0</v>
      </c>
      <c r="P25" t="s">
        <v>5</v>
      </c>
    </row>
    <row r="26" spans="1:16" x14ac:dyDescent="0.2">
      <c r="A26" s="4" t="s">
        <v>4</v>
      </c>
      <c r="E26" s="1" t="s">
        <v>284</v>
      </c>
    </row>
    <row r="27" spans="1:16" x14ac:dyDescent="0.2">
      <c r="A27" s="3" t="s">
        <v>2</v>
      </c>
      <c r="E27" s="2" t="s">
        <v>283</v>
      </c>
    </row>
    <row r="28" spans="1:16" ht="25.5" x14ac:dyDescent="0.2">
      <c r="A28" t="s">
        <v>1</v>
      </c>
      <c r="E28" s="1" t="s">
        <v>282</v>
      </c>
    </row>
    <row r="29" spans="1:16" x14ac:dyDescent="0.2">
      <c r="A29" s="9" t="s">
        <v>10</v>
      </c>
      <c r="B29" s="10" t="s">
        <v>143</v>
      </c>
      <c r="C29" s="10" t="s">
        <v>281</v>
      </c>
      <c r="D29" s="9" t="s">
        <v>0</v>
      </c>
      <c r="E29" s="8" t="s">
        <v>280</v>
      </c>
      <c r="F29" s="7" t="s">
        <v>95</v>
      </c>
      <c r="G29" s="6">
        <v>60</v>
      </c>
      <c r="H29" s="5">
        <v>0</v>
      </c>
      <c r="I29" s="5">
        <f>ROUND(ROUND(H29,2)*ROUND(G29,3),2)</f>
        <v>0</v>
      </c>
      <c r="O29">
        <f>(I29*15)/100</f>
        <v>0</v>
      </c>
      <c r="P29" t="s">
        <v>5</v>
      </c>
    </row>
    <row r="30" spans="1:16" x14ac:dyDescent="0.2">
      <c r="A30" s="4" t="s">
        <v>4</v>
      </c>
      <c r="E30" s="1" t="s">
        <v>280</v>
      </c>
    </row>
    <row r="31" spans="1:16" x14ac:dyDescent="0.2">
      <c r="A31" s="3" t="s">
        <v>2</v>
      </c>
      <c r="E31" s="2" t="s">
        <v>279</v>
      </c>
    </row>
    <row r="32" spans="1:16" ht="127.5" x14ac:dyDescent="0.2">
      <c r="A32" t="s">
        <v>1</v>
      </c>
      <c r="E32" s="1" t="s">
        <v>278</v>
      </c>
    </row>
    <row r="33" spans="1:16" x14ac:dyDescent="0.2">
      <c r="A33" s="9" t="s">
        <v>10</v>
      </c>
      <c r="B33" s="10" t="s">
        <v>277</v>
      </c>
      <c r="C33" s="10" t="s">
        <v>276</v>
      </c>
      <c r="D33" s="9" t="s">
        <v>0</v>
      </c>
      <c r="E33" s="8" t="s">
        <v>275</v>
      </c>
      <c r="F33" s="7" t="s">
        <v>95</v>
      </c>
      <c r="G33" s="6">
        <v>60</v>
      </c>
      <c r="H33" s="5">
        <v>0</v>
      </c>
      <c r="I33" s="5">
        <f>ROUND(ROUND(H33,2)*ROUND(G33,3),2)</f>
        <v>0</v>
      </c>
      <c r="O33">
        <f>(I33*15)/100</f>
        <v>0</v>
      </c>
      <c r="P33" t="s">
        <v>5</v>
      </c>
    </row>
    <row r="34" spans="1:16" x14ac:dyDescent="0.2">
      <c r="A34" s="4" t="s">
        <v>4</v>
      </c>
      <c r="E34" s="1" t="s">
        <v>275</v>
      </c>
    </row>
    <row r="35" spans="1:16" x14ac:dyDescent="0.2">
      <c r="A35" s="3" t="s">
        <v>2</v>
      </c>
      <c r="E35" s="2" t="s">
        <v>274</v>
      </c>
    </row>
    <row r="36" spans="1:16" ht="165.75" x14ac:dyDescent="0.2">
      <c r="A36" t="s">
        <v>1</v>
      </c>
      <c r="E36" s="1" t="s">
        <v>273</v>
      </c>
    </row>
    <row r="37" spans="1:16" x14ac:dyDescent="0.2">
      <c r="A37" s="9" t="s">
        <v>10</v>
      </c>
      <c r="B37" s="10" t="s">
        <v>84</v>
      </c>
      <c r="C37" s="10" t="s">
        <v>272</v>
      </c>
      <c r="D37" s="9" t="s">
        <v>0</v>
      </c>
      <c r="E37" s="8" t="s">
        <v>271</v>
      </c>
      <c r="F37" s="7" t="s">
        <v>95</v>
      </c>
      <c r="G37" s="6">
        <v>490</v>
      </c>
      <c r="H37" s="5">
        <v>0</v>
      </c>
      <c r="I37" s="5">
        <f>ROUND(ROUND(H37,2)*ROUND(G37,3),2)</f>
        <v>0</v>
      </c>
      <c r="O37">
        <f>(I37*15)/100</f>
        <v>0</v>
      </c>
      <c r="P37" t="s">
        <v>5</v>
      </c>
    </row>
    <row r="38" spans="1:16" x14ac:dyDescent="0.2">
      <c r="A38" s="4" t="s">
        <v>4</v>
      </c>
      <c r="E38" s="1" t="s">
        <v>271</v>
      </c>
    </row>
    <row r="39" spans="1:16" ht="38.25" x14ac:dyDescent="0.2">
      <c r="A39" s="3" t="s">
        <v>2</v>
      </c>
      <c r="E39" s="2" t="s">
        <v>270</v>
      </c>
    </row>
    <row r="40" spans="1:16" ht="165.75" x14ac:dyDescent="0.2">
      <c r="A40" t="s">
        <v>1</v>
      </c>
      <c r="E40" s="1" t="s">
        <v>269</v>
      </c>
    </row>
    <row r="41" spans="1:16" x14ac:dyDescent="0.2">
      <c r="A41" s="9" t="s">
        <v>10</v>
      </c>
      <c r="B41" s="10" t="s">
        <v>64</v>
      </c>
      <c r="C41" s="10" t="s">
        <v>268</v>
      </c>
      <c r="D41" s="9" t="s">
        <v>0</v>
      </c>
      <c r="E41" s="8" t="s">
        <v>267</v>
      </c>
      <c r="F41" s="7" t="s">
        <v>51</v>
      </c>
      <c r="G41" s="6">
        <v>400</v>
      </c>
      <c r="H41" s="5">
        <v>0</v>
      </c>
      <c r="I41" s="5">
        <f>ROUND(ROUND(H41,2)*ROUND(G41,3),2)</f>
        <v>0</v>
      </c>
      <c r="O41">
        <f>(I41*15)/100</f>
        <v>0</v>
      </c>
      <c r="P41" t="s">
        <v>5</v>
      </c>
    </row>
    <row r="42" spans="1:16" x14ac:dyDescent="0.2">
      <c r="A42" s="4" t="s">
        <v>4</v>
      </c>
      <c r="E42" s="1" t="s">
        <v>267</v>
      </c>
    </row>
    <row r="43" spans="1:16" x14ac:dyDescent="0.2">
      <c r="A43" s="3" t="s">
        <v>2</v>
      </c>
      <c r="E43" s="2" t="s">
        <v>0</v>
      </c>
    </row>
    <row r="44" spans="1:16" ht="25.5" x14ac:dyDescent="0.2">
      <c r="A44" t="s">
        <v>1</v>
      </c>
      <c r="E44" s="1" t="s">
        <v>266</v>
      </c>
    </row>
    <row r="45" spans="1:16" x14ac:dyDescent="0.2">
      <c r="A45" s="9" t="s">
        <v>10</v>
      </c>
      <c r="B45" s="10" t="s">
        <v>265</v>
      </c>
      <c r="C45" s="10" t="s">
        <v>264</v>
      </c>
      <c r="D45" s="9" t="s">
        <v>0</v>
      </c>
      <c r="E45" s="8" t="s">
        <v>263</v>
      </c>
      <c r="F45" s="7" t="s">
        <v>51</v>
      </c>
      <c r="G45" s="6">
        <v>40</v>
      </c>
      <c r="H45" s="5">
        <v>0</v>
      </c>
      <c r="I45" s="5">
        <f>ROUND(ROUND(H45,2)*ROUND(G45,3),2)</f>
        <v>0</v>
      </c>
      <c r="O45">
        <f>(I45*15)/100</f>
        <v>0</v>
      </c>
      <c r="P45" t="s">
        <v>5</v>
      </c>
    </row>
    <row r="46" spans="1:16" x14ac:dyDescent="0.2">
      <c r="A46" s="4" t="s">
        <v>4</v>
      </c>
      <c r="E46" s="1" t="s">
        <v>263</v>
      </c>
    </row>
    <row r="47" spans="1:16" x14ac:dyDescent="0.2">
      <c r="A47" s="3" t="s">
        <v>2</v>
      </c>
      <c r="E47" s="2" t="s">
        <v>0</v>
      </c>
    </row>
    <row r="48" spans="1:16" x14ac:dyDescent="0.2">
      <c r="A48" t="s">
        <v>1</v>
      </c>
      <c r="E48" s="1" t="s">
        <v>262</v>
      </c>
    </row>
    <row r="49" spans="1:18" x14ac:dyDescent="0.2">
      <c r="A49" s="9" t="s">
        <v>10</v>
      </c>
      <c r="B49" s="10" t="s">
        <v>261</v>
      </c>
      <c r="C49" s="10" t="s">
        <v>260</v>
      </c>
      <c r="D49" s="9" t="s">
        <v>0</v>
      </c>
      <c r="E49" s="8" t="s">
        <v>259</v>
      </c>
      <c r="F49" s="7" t="s">
        <v>51</v>
      </c>
      <c r="G49" s="6">
        <v>24</v>
      </c>
      <c r="H49" s="5">
        <v>0</v>
      </c>
      <c r="I49" s="5">
        <f>ROUND(ROUND(H49,2)*ROUND(G49,3),2)</f>
        <v>0</v>
      </c>
      <c r="O49">
        <f>(I49*15)/100</f>
        <v>0</v>
      </c>
      <c r="P49" t="s">
        <v>5</v>
      </c>
    </row>
    <row r="50" spans="1:18" x14ac:dyDescent="0.2">
      <c r="A50" s="4" t="s">
        <v>4</v>
      </c>
      <c r="E50" s="1" t="s">
        <v>259</v>
      </c>
    </row>
    <row r="51" spans="1:18" x14ac:dyDescent="0.2">
      <c r="A51" s="3" t="s">
        <v>2</v>
      </c>
      <c r="E51" s="2" t="s">
        <v>258</v>
      </c>
    </row>
    <row r="52" spans="1:18" ht="25.5" x14ac:dyDescent="0.2">
      <c r="A52" t="s">
        <v>1</v>
      </c>
      <c r="E52" s="1" t="s">
        <v>257</v>
      </c>
    </row>
    <row r="53" spans="1:18" x14ac:dyDescent="0.2">
      <c r="A53" s="9" t="s">
        <v>10</v>
      </c>
      <c r="B53" s="10" t="s">
        <v>256</v>
      </c>
      <c r="C53" s="10" t="s">
        <v>255</v>
      </c>
      <c r="D53" s="9" t="s">
        <v>0</v>
      </c>
      <c r="E53" s="8" t="s">
        <v>254</v>
      </c>
      <c r="F53" s="7" t="s">
        <v>51</v>
      </c>
      <c r="G53" s="6">
        <v>16</v>
      </c>
      <c r="H53" s="5">
        <v>0</v>
      </c>
      <c r="I53" s="5">
        <f>ROUND(ROUND(H53,2)*ROUND(G53,3),2)</f>
        <v>0</v>
      </c>
      <c r="O53">
        <f>(I53*15)/100</f>
        <v>0</v>
      </c>
      <c r="P53" t="s">
        <v>5</v>
      </c>
    </row>
    <row r="54" spans="1:18" x14ac:dyDescent="0.2">
      <c r="A54" s="4" t="s">
        <v>4</v>
      </c>
      <c r="E54" s="1" t="s">
        <v>254</v>
      </c>
    </row>
    <row r="55" spans="1:18" x14ac:dyDescent="0.2">
      <c r="A55" s="3" t="s">
        <v>2</v>
      </c>
      <c r="E55" s="2" t="s">
        <v>253</v>
      </c>
    </row>
    <row r="56" spans="1:18" ht="25.5" x14ac:dyDescent="0.2">
      <c r="A56" t="s">
        <v>1</v>
      </c>
      <c r="E56" s="1" t="s">
        <v>252</v>
      </c>
    </row>
    <row r="57" spans="1:18" x14ac:dyDescent="0.2">
      <c r="A57" s="9" t="s">
        <v>10</v>
      </c>
      <c r="B57" s="10" t="s">
        <v>251</v>
      </c>
      <c r="C57" s="10" t="s">
        <v>250</v>
      </c>
      <c r="D57" s="9" t="s">
        <v>0</v>
      </c>
      <c r="E57" s="8" t="s">
        <v>249</v>
      </c>
      <c r="F57" s="7" t="s">
        <v>51</v>
      </c>
      <c r="G57" s="6">
        <v>40</v>
      </c>
      <c r="H57" s="5">
        <v>0</v>
      </c>
      <c r="I57" s="5">
        <f>ROUND(ROUND(H57,2)*ROUND(G57,3),2)</f>
        <v>0</v>
      </c>
      <c r="O57">
        <f>(I57*15)/100</f>
        <v>0</v>
      </c>
      <c r="P57" t="s">
        <v>5</v>
      </c>
    </row>
    <row r="58" spans="1:18" x14ac:dyDescent="0.2">
      <c r="A58" s="4" t="s">
        <v>4</v>
      </c>
      <c r="E58" s="1" t="s">
        <v>249</v>
      </c>
    </row>
    <row r="59" spans="1:18" x14ac:dyDescent="0.2">
      <c r="A59" s="3" t="s">
        <v>2</v>
      </c>
      <c r="E59" s="2" t="s">
        <v>248</v>
      </c>
    </row>
    <row r="60" spans="1:18" ht="25.5" x14ac:dyDescent="0.2">
      <c r="A60" t="s">
        <v>1</v>
      </c>
      <c r="E60" s="1" t="s">
        <v>247</v>
      </c>
    </row>
    <row r="61" spans="1:18" ht="12.75" customHeight="1" x14ac:dyDescent="0.2">
      <c r="A61" s="12" t="s">
        <v>19</v>
      </c>
      <c r="B61" s="12"/>
      <c r="C61" s="14" t="s">
        <v>246</v>
      </c>
      <c r="D61" s="12"/>
      <c r="E61" s="13" t="s">
        <v>245</v>
      </c>
      <c r="F61" s="12"/>
      <c r="G61" s="12"/>
      <c r="H61" s="12"/>
      <c r="I61" s="11">
        <f>0+Q61</f>
        <v>0</v>
      </c>
      <c r="O61">
        <f>0+R61</f>
        <v>0</v>
      </c>
      <c r="Q61">
        <f>0+I62+I66+I70+I74+I78+I82+I86+I90+I94</f>
        <v>0</v>
      </c>
      <c r="R61">
        <f>0+O62+O66+O70+O74+O78+O82+O86+O90+O94</f>
        <v>0</v>
      </c>
    </row>
    <row r="62" spans="1:18" x14ac:dyDescent="0.2">
      <c r="A62" s="9" t="s">
        <v>10</v>
      </c>
      <c r="B62" s="10" t="s">
        <v>244</v>
      </c>
      <c r="C62" s="10" t="s">
        <v>243</v>
      </c>
      <c r="D62" s="9" t="s">
        <v>0</v>
      </c>
      <c r="E62" s="8" t="s">
        <v>242</v>
      </c>
      <c r="F62" s="7" t="s">
        <v>51</v>
      </c>
      <c r="G62" s="6">
        <v>420</v>
      </c>
      <c r="H62" s="5">
        <v>0</v>
      </c>
      <c r="I62" s="5">
        <f>ROUND(ROUND(H62,2)*ROUND(G62,3),2)</f>
        <v>0</v>
      </c>
      <c r="O62">
        <f>(I62*15)/100</f>
        <v>0</v>
      </c>
      <c r="P62" t="s">
        <v>5</v>
      </c>
    </row>
    <row r="63" spans="1:18" x14ac:dyDescent="0.2">
      <c r="A63" s="4" t="s">
        <v>4</v>
      </c>
      <c r="E63" s="1" t="s">
        <v>242</v>
      </c>
    </row>
    <row r="64" spans="1:18" ht="38.25" x14ac:dyDescent="0.2">
      <c r="A64" s="3" t="s">
        <v>2</v>
      </c>
      <c r="E64" s="2" t="s">
        <v>241</v>
      </c>
    </row>
    <row r="65" spans="1:16" ht="63.75" x14ac:dyDescent="0.2">
      <c r="A65" t="s">
        <v>1</v>
      </c>
      <c r="E65" s="1" t="s">
        <v>240</v>
      </c>
    </row>
    <row r="66" spans="1:16" x14ac:dyDescent="0.2">
      <c r="A66" s="9" t="s">
        <v>10</v>
      </c>
      <c r="B66" s="10" t="s">
        <v>239</v>
      </c>
      <c r="C66" s="10" t="s">
        <v>238</v>
      </c>
      <c r="D66" s="9" t="s">
        <v>0</v>
      </c>
      <c r="E66" s="8" t="s">
        <v>237</v>
      </c>
      <c r="F66" s="7" t="s">
        <v>13</v>
      </c>
      <c r="G66" s="6">
        <v>3.44</v>
      </c>
      <c r="H66" s="5">
        <v>0</v>
      </c>
      <c r="I66" s="5">
        <f>ROUND(ROUND(H66,2)*ROUND(G66,3),2)</f>
        <v>0</v>
      </c>
      <c r="O66">
        <f>(I66*15)/100</f>
        <v>0</v>
      </c>
      <c r="P66" t="s">
        <v>5</v>
      </c>
    </row>
    <row r="67" spans="1:16" x14ac:dyDescent="0.2">
      <c r="A67" s="4" t="s">
        <v>4</v>
      </c>
      <c r="E67" s="1" t="s">
        <v>237</v>
      </c>
    </row>
    <row r="68" spans="1:16" x14ac:dyDescent="0.2">
      <c r="A68" s="3" t="s">
        <v>2</v>
      </c>
      <c r="E68" s="2" t="s">
        <v>236</v>
      </c>
    </row>
    <row r="69" spans="1:16" ht="38.25" x14ac:dyDescent="0.2">
      <c r="A69" t="s">
        <v>1</v>
      </c>
      <c r="E69" s="1" t="s">
        <v>235</v>
      </c>
    </row>
    <row r="70" spans="1:16" x14ac:dyDescent="0.2">
      <c r="A70" s="9" t="s">
        <v>10</v>
      </c>
      <c r="B70" s="10" t="s">
        <v>234</v>
      </c>
      <c r="C70" s="10" t="s">
        <v>233</v>
      </c>
      <c r="D70" s="9" t="s">
        <v>0</v>
      </c>
      <c r="E70" s="8" t="s">
        <v>232</v>
      </c>
      <c r="F70" s="7" t="s">
        <v>13</v>
      </c>
      <c r="G70" s="6">
        <v>56.265000000000001</v>
      </c>
      <c r="H70" s="5">
        <v>0</v>
      </c>
      <c r="I70" s="5">
        <f>ROUND(ROUND(H70,2)*ROUND(G70,3),2)</f>
        <v>0</v>
      </c>
      <c r="O70">
        <f>(I70*15)/100</f>
        <v>0</v>
      </c>
      <c r="P70" t="s">
        <v>5</v>
      </c>
    </row>
    <row r="71" spans="1:16" x14ac:dyDescent="0.2">
      <c r="A71" s="4" t="s">
        <v>4</v>
      </c>
      <c r="E71" s="1" t="s">
        <v>232</v>
      </c>
    </row>
    <row r="72" spans="1:16" x14ac:dyDescent="0.2">
      <c r="A72" s="3" t="s">
        <v>2</v>
      </c>
      <c r="E72" s="2" t="s">
        <v>227</v>
      </c>
    </row>
    <row r="73" spans="1:16" ht="229.5" x14ac:dyDescent="0.2">
      <c r="A73" t="s">
        <v>1</v>
      </c>
      <c r="E73" s="1" t="s">
        <v>231</v>
      </c>
    </row>
    <row r="74" spans="1:16" x14ac:dyDescent="0.2">
      <c r="A74" s="9" t="s">
        <v>10</v>
      </c>
      <c r="B74" s="10" t="s">
        <v>230</v>
      </c>
      <c r="C74" s="10" t="s">
        <v>229</v>
      </c>
      <c r="D74" s="9" t="s">
        <v>0</v>
      </c>
      <c r="E74" s="8" t="s">
        <v>228</v>
      </c>
      <c r="F74" s="7" t="s">
        <v>13</v>
      </c>
      <c r="G74" s="6">
        <v>56.265000000000001</v>
      </c>
      <c r="H74" s="5">
        <v>0</v>
      </c>
      <c r="I74" s="5">
        <f>ROUND(ROUND(H74,2)*ROUND(G74,3),2)</f>
        <v>0</v>
      </c>
      <c r="O74">
        <f>(I74*15)/100</f>
        <v>0</v>
      </c>
      <c r="P74" t="s">
        <v>5</v>
      </c>
    </row>
    <row r="75" spans="1:16" x14ac:dyDescent="0.2">
      <c r="A75" s="4" t="s">
        <v>4</v>
      </c>
      <c r="E75" s="1" t="s">
        <v>228</v>
      </c>
    </row>
    <row r="76" spans="1:16" x14ac:dyDescent="0.2">
      <c r="A76" s="3" t="s">
        <v>2</v>
      </c>
      <c r="E76" s="2" t="s">
        <v>227</v>
      </c>
    </row>
    <row r="77" spans="1:16" x14ac:dyDescent="0.2">
      <c r="A77" t="s">
        <v>1</v>
      </c>
      <c r="E77" s="1" t="s">
        <v>226</v>
      </c>
    </row>
    <row r="78" spans="1:16" x14ac:dyDescent="0.2">
      <c r="A78" s="9" t="s">
        <v>10</v>
      </c>
      <c r="B78" s="10" t="s">
        <v>225</v>
      </c>
      <c r="C78" s="10" t="s">
        <v>224</v>
      </c>
      <c r="D78" s="9" t="s">
        <v>0</v>
      </c>
      <c r="E78" s="8" t="s">
        <v>223</v>
      </c>
      <c r="F78" s="7" t="s">
        <v>95</v>
      </c>
      <c r="G78" s="6">
        <v>95</v>
      </c>
      <c r="H78" s="5">
        <v>0</v>
      </c>
      <c r="I78" s="5">
        <f>ROUND(ROUND(H78,2)*ROUND(G78,3),2)</f>
        <v>0</v>
      </c>
      <c r="O78">
        <f>(I78*15)/100</f>
        <v>0</v>
      </c>
      <c r="P78" t="s">
        <v>5</v>
      </c>
    </row>
    <row r="79" spans="1:16" x14ac:dyDescent="0.2">
      <c r="A79" s="4" t="s">
        <v>4</v>
      </c>
      <c r="E79" s="1" t="s">
        <v>223</v>
      </c>
    </row>
    <row r="80" spans="1:16" x14ac:dyDescent="0.2">
      <c r="A80" s="3" t="s">
        <v>2</v>
      </c>
      <c r="E80" s="2" t="s">
        <v>0</v>
      </c>
    </row>
    <row r="81" spans="1:16" ht="38.25" x14ac:dyDescent="0.2">
      <c r="A81" t="s">
        <v>1</v>
      </c>
      <c r="E81" s="1" t="s">
        <v>155</v>
      </c>
    </row>
    <row r="82" spans="1:16" x14ac:dyDescent="0.2">
      <c r="A82" s="9" t="s">
        <v>10</v>
      </c>
      <c r="B82" s="10" t="s">
        <v>222</v>
      </c>
      <c r="C82" s="10" t="s">
        <v>221</v>
      </c>
      <c r="D82" s="9" t="s">
        <v>0</v>
      </c>
      <c r="E82" s="8" t="s">
        <v>220</v>
      </c>
      <c r="F82" s="7" t="s">
        <v>95</v>
      </c>
      <c r="G82" s="6">
        <v>100</v>
      </c>
      <c r="H82" s="5">
        <v>0</v>
      </c>
      <c r="I82" s="5">
        <f>ROUND(ROUND(H82,2)*ROUND(G82,3),2)</f>
        <v>0</v>
      </c>
      <c r="O82">
        <f>(I82*15)/100</f>
        <v>0</v>
      </c>
      <c r="P82" t="s">
        <v>5</v>
      </c>
    </row>
    <row r="83" spans="1:16" x14ac:dyDescent="0.2">
      <c r="A83" s="4" t="s">
        <v>4</v>
      </c>
      <c r="E83" s="1" t="s">
        <v>220</v>
      </c>
    </row>
    <row r="84" spans="1:16" ht="38.25" x14ac:dyDescent="0.2">
      <c r="A84" s="3" t="s">
        <v>2</v>
      </c>
      <c r="E84" s="2" t="s">
        <v>219</v>
      </c>
    </row>
    <row r="85" spans="1:16" ht="280.5" x14ac:dyDescent="0.2">
      <c r="A85" t="s">
        <v>1</v>
      </c>
      <c r="E85" s="1" t="s">
        <v>210</v>
      </c>
    </row>
    <row r="86" spans="1:16" x14ac:dyDescent="0.2">
      <c r="A86" s="9" t="s">
        <v>10</v>
      </c>
      <c r="B86" s="10" t="s">
        <v>218</v>
      </c>
      <c r="C86" s="10" t="s">
        <v>217</v>
      </c>
      <c r="D86" s="9" t="s">
        <v>0</v>
      </c>
      <c r="E86" s="8" t="s">
        <v>216</v>
      </c>
      <c r="F86" s="7" t="s">
        <v>13</v>
      </c>
      <c r="G86" s="6">
        <v>3.5</v>
      </c>
      <c r="H86" s="5">
        <v>0</v>
      </c>
      <c r="I86" s="5">
        <f>ROUND(ROUND(H86,2)*ROUND(G86,3),2)</f>
        <v>0</v>
      </c>
      <c r="O86">
        <f>(I86*15)/100</f>
        <v>0</v>
      </c>
      <c r="P86" t="s">
        <v>5</v>
      </c>
    </row>
    <row r="87" spans="1:16" x14ac:dyDescent="0.2">
      <c r="A87" s="4" t="s">
        <v>4</v>
      </c>
      <c r="E87" s="1" t="s">
        <v>216</v>
      </c>
    </row>
    <row r="88" spans="1:16" x14ac:dyDescent="0.2">
      <c r="A88" s="3" t="s">
        <v>2</v>
      </c>
      <c r="E88" s="2" t="s">
        <v>215</v>
      </c>
    </row>
    <row r="89" spans="1:16" ht="204" x14ac:dyDescent="0.2">
      <c r="A89" t="s">
        <v>1</v>
      </c>
      <c r="E89" s="1" t="s">
        <v>195</v>
      </c>
    </row>
    <row r="90" spans="1:16" x14ac:dyDescent="0.2">
      <c r="A90" s="9" t="s">
        <v>10</v>
      </c>
      <c r="B90" s="10" t="s">
        <v>214</v>
      </c>
      <c r="C90" s="10" t="s">
        <v>213</v>
      </c>
      <c r="D90" s="9" t="s">
        <v>0</v>
      </c>
      <c r="E90" s="8" t="s">
        <v>212</v>
      </c>
      <c r="F90" s="7" t="s">
        <v>95</v>
      </c>
      <c r="G90" s="6">
        <v>5</v>
      </c>
      <c r="H90" s="5">
        <v>0</v>
      </c>
      <c r="I90" s="5">
        <f>ROUND(ROUND(H90,2)*ROUND(G90,3),2)</f>
        <v>0</v>
      </c>
      <c r="O90">
        <f>(I90*15)/100</f>
        <v>0</v>
      </c>
      <c r="P90" t="s">
        <v>5</v>
      </c>
    </row>
    <row r="91" spans="1:16" x14ac:dyDescent="0.2">
      <c r="A91" s="4" t="s">
        <v>4</v>
      </c>
      <c r="E91" s="1" t="s">
        <v>212</v>
      </c>
    </row>
    <row r="92" spans="1:16" x14ac:dyDescent="0.2">
      <c r="A92" s="3" t="s">
        <v>2</v>
      </c>
      <c r="E92" s="2" t="s">
        <v>211</v>
      </c>
    </row>
    <row r="93" spans="1:16" ht="280.5" x14ac:dyDescent="0.2">
      <c r="A93" t="s">
        <v>1</v>
      </c>
      <c r="E93" s="1" t="s">
        <v>210</v>
      </c>
    </row>
    <row r="94" spans="1:16" x14ac:dyDescent="0.2">
      <c r="A94" s="9" t="s">
        <v>10</v>
      </c>
      <c r="B94" s="10" t="s">
        <v>209</v>
      </c>
      <c r="C94" s="10" t="s">
        <v>208</v>
      </c>
      <c r="D94" s="9" t="s">
        <v>0</v>
      </c>
      <c r="E94" s="8" t="s">
        <v>207</v>
      </c>
      <c r="F94" s="7" t="s">
        <v>13</v>
      </c>
      <c r="G94" s="6">
        <v>7.9000000000000001E-2</v>
      </c>
      <c r="H94" s="5">
        <v>0</v>
      </c>
      <c r="I94" s="5">
        <f>ROUND(ROUND(H94,2)*ROUND(G94,3),2)</f>
        <v>0</v>
      </c>
      <c r="O94">
        <f>(I94*15)/100</f>
        <v>0</v>
      </c>
      <c r="P94" t="s">
        <v>5</v>
      </c>
    </row>
    <row r="95" spans="1:16" x14ac:dyDescent="0.2">
      <c r="A95" s="4" t="s">
        <v>4</v>
      </c>
      <c r="E95" s="1" t="s">
        <v>207</v>
      </c>
    </row>
    <row r="96" spans="1:16" x14ac:dyDescent="0.2">
      <c r="A96" s="3" t="s">
        <v>2</v>
      </c>
      <c r="E96" s="2" t="s">
        <v>206</v>
      </c>
    </row>
    <row r="97" spans="1:18" ht="216.75" x14ac:dyDescent="0.2">
      <c r="A97" t="s">
        <v>1</v>
      </c>
      <c r="E97" s="1" t="s">
        <v>205</v>
      </c>
    </row>
    <row r="98" spans="1:18" ht="12.75" customHeight="1" x14ac:dyDescent="0.2">
      <c r="A98" s="12" t="s">
        <v>19</v>
      </c>
      <c r="B98" s="12"/>
      <c r="C98" s="14" t="s">
        <v>204</v>
      </c>
      <c r="D98" s="12"/>
      <c r="E98" s="13" t="s">
        <v>203</v>
      </c>
      <c r="F98" s="12"/>
      <c r="G98" s="12"/>
      <c r="H98" s="12"/>
      <c r="I98" s="11">
        <f>0+Q98</f>
        <v>0</v>
      </c>
      <c r="O98">
        <f>0+R98</f>
        <v>0</v>
      </c>
      <c r="Q98">
        <f>0+I99+I103+I107+I111</f>
        <v>0</v>
      </c>
      <c r="R98">
        <f>0+O99+O103+O107+O111</f>
        <v>0</v>
      </c>
    </row>
    <row r="99" spans="1:18" x14ac:dyDescent="0.2">
      <c r="A99" s="9" t="s">
        <v>10</v>
      </c>
      <c r="B99" s="10" t="s">
        <v>202</v>
      </c>
      <c r="C99" s="10" t="s">
        <v>201</v>
      </c>
      <c r="D99" s="9" t="s">
        <v>0</v>
      </c>
      <c r="E99" s="8" t="s">
        <v>200</v>
      </c>
      <c r="F99" s="7" t="s">
        <v>95</v>
      </c>
      <c r="G99" s="6">
        <v>130</v>
      </c>
      <c r="H99" s="5">
        <v>0</v>
      </c>
      <c r="I99" s="5">
        <f>ROUND(ROUND(H99,2)*ROUND(G99,3),2)</f>
        <v>0</v>
      </c>
      <c r="O99">
        <f>(I99*15)/100</f>
        <v>0</v>
      </c>
      <c r="P99" t="s">
        <v>5</v>
      </c>
    </row>
    <row r="100" spans="1:18" x14ac:dyDescent="0.2">
      <c r="A100" s="4" t="s">
        <v>4</v>
      </c>
      <c r="E100" s="1" t="s">
        <v>200</v>
      </c>
    </row>
    <row r="101" spans="1:18" x14ac:dyDescent="0.2">
      <c r="A101" s="3" t="s">
        <v>2</v>
      </c>
      <c r="E101" s="2" t="s">
        <v>199</v>
      </c>
    </row>
    <row r="102" spans="1:18" ht="280.5" x14ac:dyDescent="0.2">
      <c r="A102" t="s">
        <v>1</v>
      </c>
      <c r="E102" s="1" t="s">
        <v>171</v>
      </c>
    </row>
    <row r="103" spans="1:18" x14ac:dyDescent="0.2">
      <c r="A103" s="9" t="s">
        <v>10</v>
      </c>
      <c r="B103" s="10" t="s">
        <v>198</v>
      </c>
      <c r="C103" s="10" t="s">
        <v>197</v>
      </c>
      <c r="D103" s="9" t="s">
        <v>0</v>
      </c>
      <c r="E103" s="8" t="s">
        <v>196</v>
      </c>
      <c r="F103" s="7" t="s">
        <v>13</v>
      </c>
      <c r="G103" s="6">
        <v>20</v>
      </c>
      <c r="H103" s="5">
        <v>0</v>
      </c>
      <c r="I103" s="5">
        <f>ROUND(ROUND(H103,2)*ROUND(G103,3),2)</f>
        <v>0</v>
      </c>
      <c r="O103">
        <f>(I103*15)/100</f>
        <v>0</v>
      </c>
      <c r="P103" t="s">
        <v>5</v>
      </c>
    </row>
    <row r="104" spans="1:18" x14ac:dyDescent="0.2">
      <c r="A104" s="4" t="s">
        <v>4</v>
      </c>
      <c r="E104" s="1" t="s">
        <v>196</v>
      </c>
    </row>
    <row r="105" spans="1:18" x14ac:dyDescent="0.2">
      <c r="A105" s="3" t="s">
        <v>2</v>
      </c>
      <c r="E105" s="2" t="s">
        <v>0</v>
      </c>
    </row>
    <row r="106" spans="1:18" ht="204" x14ac:dyDescent="0.2">
      <c r="A106" t="s">
        <v>1</v>
      </c>
      <c r="E106" s="1" t="s">
        <v>195</v>
      </c>
    </row>
    <row r="107" spans="1:18" x14ac:dyDescent="0.2">
      <c r="A107" s="9" t="s">
        <v>10</v>
      </c>
      <c r="B107" s="10" t="s">
        <v>194</v>
      </c>
      <c r="C107" s="10" t="s">
        <v>193</v>
      </c>
      <c r="D107" s="9" t="s">
        <v>0</v>
      </c>
      <c r="E107" s="8" t="s">
        <v>192</v>
      </c>
      <c r="F107" s="7" t="s">
        <v>95</v>
      </c>
      <c r="G107" s="33">
        <v>24.5</v>
      </c>
      <c r="H107" s="5">
        <v>0</v>
      </c>
      <c r="I107" s="5">
        <f>ROUND(ROUND(H107,2)*ROUND(G107,3),2)</f>
        <v>0</v>
      </c>
      <c r="O107">
        <f>(I107*15)/100</f>
        <v>0</v>
      </c>
      <c r="P107" t="s">
        <v>5</v>
      </c>
    </row>
    <row r="108" spans="1:18" x14ac:dyDescent="0.2">
      <c r="A108" s="4" t="s">
        <v>4</v>
      </c>
      <c r="E108" s="1" t="s">
        <v>192</v>
      </c>
    </row>
    <row r="109" spans="1:18" x14ac:dyDescent="0.2">
      <c r="A109" s="3" t="s">
        <v>2</v>
      </c>
      <c r="E109" s="32" t="s">
        <v>325</v>
      </c>
    </row>
    <row r="110" spans="1:18" ht="38.25" x14ac:dyDescent="0.2">
      <c r="A110" t="s">
        <v>1</v>
      </c>
      <c r="E110" s="1" t="s">
        <v>191</v>
      </c>
    </row>
    <row r="111" spans="1:18" x14ac:dyDescent="0.2">
      <c r="A111" s="9" t="s">
        <v>10</v>
      </c>
      <c r="B111" s="10" t="s">
        <v>190</v>
      </c>
      <c r="C111" s="10" t="s">
        <v>189</v>
      </c>
      <c r="D111" s="9" t="s">
        <v>0</v>
      </c>
      <c r="E111" s="8" t="s">
        <v>187</v>
      </c>
      <c r="F111" s="7" t="s">
        <v>188</v>
      </c>
      <c r="G111" s="6">
        <v>272</v>
      </c>
      <c r="H111" s="5">
        <v>0</v>
      </c>
      <c r="I111" s="5">
        <f>ROUND(ROUND(H111,2)*ROUND(G111,3),2)</f>
        <v>0</v>
      </c>
      <c r="O111">
        <f>(I111*15)/100</f>
        <v>0</v>
      </c>
      <c r="P111" t="s">
        <v>5</v>
      </c>
    </row>
    <row r="112" spans="1:18" x14ac:dyDescent="0.2">
      <c r="A112" s="4" t="s">
        <v>4</v>
      </c>
      <c r="E112" s="1" t="s">
        <v>187</v>
      </c>
    </row>
    <row r="113" spans="1:18" x14ac:dyDescent="0.2">
      <c r="A113" s="3" t="s">
        <v>2</v>
      </c>
      <c r="E113" s="2" t="s">
        <v>0</v>
      </c>
    </row>
    <row r="114" spans="1:18" ht="216.75" x14ac:dyDescent="0.2">
      <c r="A114" t="s">
        <v>1</v>
      </c>
      <c r="E114" s="1" t="s">
        <v>186</v>
      </c>
    </row>
    <row r="115" spans="1:18" ht="12.75" customHeight="1" x14ac:dyDescent="0.2">
      <c r="A115" s="12" t="s">
        <v>19</v>
      </c>
      <c r="B115" s="12"/>
      <c r="C115" s="14" t="s">
        <v>185</v>
      </c>
      <c r="D115" s="12"/>
      <c r="E115" s="13" t="s">
        <v>184</v>
      </c>
      <c r="F115" s="12"/>
      <c r="G115" s="12"/>
      <c r="H115" s="12"/>
      <c r="I115" s="11">
        <f>0+Q115</f>
        <v>0</v>
      </c>
      <c r="O115">
        <f>0+R115</f>
        <v>0</v>
      </c>
      <c r="Q115">
        <f>0+I116+I120+I124+I128+I132+I136</f>
        <v>0</v>
      </c>
      <c r="R115">
        <f>0+O116+O120+O124+O128+O132+O136</f>
        <v>0</v>
      </c>
    </row>
    <row r="116" spans="1:18" x14ac:dyDescent="0.2">
      <c r="A116" s="9" t="s">
        <v>10</v>
      </c>
      <c r="B116" s="10" t="s">
        <v>183</v>
      </c>
      <c r="C116" s="10" t="s">
        <v>182</v>
      </c>
      <c r="D116" s="9" t="s">
        <v>0</v>
      </c>
      <c r="E116" s="8" t="s">
        <v>181</v>
      </c>
      <c r="F116" s="7" t="s">
        <v>95</v>
      </c>
      <c r="G116" s="6">
        <v>96</v>
      </c>
      <c r="H116" s="5">
        <v>0</v>
      </c>
      <c r="I116" s="5">
        <f>ROUND(ROUND(H116,2)*ROUND(G116,3),2)</f>
        <v>0</v>
      </c>
      <c r="O116">
        <f>(I116*15)/100</f>
        <v>0</v>
      </c>
      <c r="P116" t="s">
        <v>5</v>
      </c>
    </row>
    <row r="117" spans="1:18" x14ac:dyDescent="0.2">
      <c r="A117" s="4" t="s">
        <v>4</v>
      </c>
      <c r="E117" s="1" t="s">
        <v>181</v>
      </c>
    </row>
    <row r="118" spans="1:18" x14ac:dyDescent="0.2">
      <c r="A118" s="3" t="s">
        <v>2</v>
      </c>
      <c r="E118" s="2" t="s">
        <v>180</v>
      </c>
    </row>
    <row r="119" spans="1:18" ht="280.5" x14ac:dyDescent="0.2">
      <c r="A119" t="s">
        <v>1</v>
      </c>
      <c r="E119" s="1" t="s">
        <v>171</v>
      </c>
    </row>
    <row r="120" spans="1:18" x14ac:dyDescent="0.2">
      <c r="A120" s="9" t="s">
        <v>10</v>
      </c>
      <c r="B120" s="10" t="s">
        <v>179</v>
      </c>
      <c r="C120" s="10" t="s">
        <v>178</v>
      </c>
      <c r="D120" s="9" t="s">
        <v>0</v>
      </c>
      <c r="E120" s="8" t="s">
        <v>177</v>
      </c>
      <c r="F120" s="7" t="s">
        <v>13</v>
      </c>
      <c r="G120" s="6">
        <v>16.600000000000001</v>
      </c>
      <c r="H120" s="5">
        <v>0</v>
      </c>
      <c r="I120" s="5">
        <f>ROUND(ROUND(H120,2)*ROUND(G120,3),2)</f>
        <v>0</v>
      </c>
      <c r="O120">
        <f>(I120*15)/100</f>
        <v>0</v>
      </c>
      <c r="P120" t="s">
        <v>5</v>
      </c>
    </row>
    <row r="121" spans="1:18" x14ac:dyDescent="0.2">
      <c r="A121" s="4" t="s">
        <v>4</v>
      </c>
      <c r="E121" s="1" t="s">
        <v>177</v>
      </c>
    </row>
    <row r="122" spans="1:18" x14ac:dyDescent="0.2">
      <c r="A122" s="3" t="s">
        <v>2</v>
      </c>
      <c r="E122" s="2" t="s">
        <v>0</v>
      </c>
    </row>
    <row r="123" spans="1:18" ht="204" x14ac:dyDescent="0.2">
      <c r="A123" t="s">
        <v>1</v>
      </c>
      <c r="E123" s="1" t="s">
        <v>176</v>
      </c>
    </row>
    <row r="124" spans="1:18" x14ac:dyDescent="0.2">
      <c r="A124" s="9" t="s">
        <v>10</v>
      </c>
      <c r="B124" s="10" t="s">
        <v>175</v>
      </c>
      <c r="C124" s="10" t="s">
        <v>174</v>
      </c>
      <c r="D124" s="9" t="s">
        <v>0</v>
      </c>
      <c r="E124" s="8" t="s">
        <v>173</v>
      </c>
      <c r="F124" s="7" t="s">
        <v>95</v>
      </c>
      <c r="G124" s="6">
        <v>60</v>
      </c>
      <c r="H124" s="5">
        <v>0</v>
      </c>
      <c r="I124" s="5">
        <f>ROUND(ROUND(H124,2)*ROUND(G124,3),2)</f>
        <v>0</v>
      </c>
      <c r="O124">
        <f>(I124*15)/100</f>
        <v>0</v>
      </c>
      <c r="P124" t="s">
        <v>5</v>
      </c>
    </row>
    <row r="125" spans="1:18" x14ac:dyDescent="0.2">
      <c r="A125" s="4" t="s">
        <v>4</v>
      </c>
      <c r="E125" s="1" t="s">
        <v>173</v>
      </c>
    </row>
    <row r="126" spans="1:18" x14ac:dyDescent="0.2">
      <c r="A126" s="3" t="s">
        <v>2</v>
      </c>
      <c r="E126" s="2" t="s">
        <v>172</v>
      </c>
    </row>
    <row r="127" spans="1:18" ht="280.5" x14ac:dyDescent="0.2">
      <c r="A127" t="s">
        <v>1</v>
      </c>
      <c r="E127" s="1" t="s">
        <v>171</v>
      </c>
    </row>
    <row r="128" spans="1:18" x14ac:dyDescent="0.2">
      <c r="A128" s="9" t="s">
        <v>10</v>
      </c>
      <c r="B128" s="10" t="s">
        <v>170</v>
      </c>
      <c r="C128" s="10" t="s">
        <v>169</v>
      </c>
      <c r="D128" s="9" t="s">
        <v>0</v>
      </c>
      <c r="E128" s="8" t="s">
        <v>168</v>
      </c>
      <c r="F128" s="7" t="s">
        <v>95</v>
      </c>
      <c r="G128" s="6">
        <v>1.5</v>
      </c>
      <c r="H128" s="5">
        <v>0</v>
      </c>
      <c r="I128" s="5">
        <f>ROUND(ROUND(H128,2)*ROUND(G128,3),2)</f>
        <v>0</v>
      </c>
      <c r="O128">
        <f>(I128*15)/100</f>
        <v>0</v>
      </c>
      <c r="P128" t="s">
        <v>5</v>
      </c>
    </row>
    <row r="129" spans="1:18" x14ac:dyDescent="0.2">
      <c r="A129" s="4" t="s">
        <v>4</v>
      </c>
      <c r="E129" s="1" t="s">
        <v>168</v>
      </c>
    </row>
    <row r="130" spans="1:18" x14ac:dyDescent="0.2">
      <c r="A130" s="3" t="s">
        <v>2</v>
      </c>
      <c r="E130" s="2" t="s">
        <v>167</v>
      </c>
    </row>
    <row r="131" spans="1:18" ht="76.5" x14ac:dyDescent="0.2">
      <c r="A131" t="s">
        <v>1</v>
      </c>
      <c r="E131" s="1" t="s">
        <v>166</v>
      </c>
    </row>
    <row r="132" spans="1:18" x14ac:dyDescent="0.2">
      <c r="A132" s="9" t="s">
        <v>10</v>
      </c>
      <c r="B132" s="10" t="s">
        <v>165</v>
      </c>
      <c r="C132" s="10" t="s">
        <v>164</v>
      </c>
      <c r="D132" s="9" t="s">
        <v>0</v>
      </c>
      <c r="E132" s="8" t="s">
        <v>163</v>
      </c>
      <c r="F132" s="7" t="s">
        <v>51</v>
      </c>
      <c r="G132" s="6">
        <v>18</v>
      </c>
      <c r="H132" s="5">
        <v>0</v>
      </c>
      <c r="I132" s="5">
        <f>ROUND(ROUND(H132,2)*ROUND(G132,3),2)</f>
        <v>0</v>
      </c>
      <c r="O132">
        <f>(I132*15)/100</f>
        <v>0</v>
      </c>
      <c r="P132" t="s">
        <v>5</v>
      </c>
    </row>
    <row r="133" spans="1:18" x14ac:dyDescent="0.2">
      <c r="A133" s="4" t="s">
        <v>4</v>
      </c>
      <c r="E133" s="1" t="s">
        <v>163</v>
      </c>
    </row>
    <row r="134" spans="1:18" x14ac:dyDescent="0.2">
      <c r="A134" s="3" t="s">
        <v>2</v>
      </c>
      <c r="E134" s="2" t="s">
        <v>162</v>
      </c>
    </row>
    <row r="135" spans="1:18" ht="76.5" x14ac:dyDescent="0.2">
      <c r="A135" t="s">
        <v>1</v>
      </c>
      <c r="E135" s="1" t="s">
        <v>161</v>
      </c>
    </row>
    <row r="136" spans="1:18" x14ac:dyDescent="0.2">
      <c r="A136" s="9" t="s">
        <v>10</v>
      </c>
      <c r="B136" s="10" t="s">
        <v>160</v>
      </c>
      <c r="C136" s="10" t="s">
        <v>159</v>
      </c>
      <c r="D136" s="9" t="s">
        <v>0</v>
      </c>
      <c r="E136" s="8" t="s">
        <v>158</v>
      </c>
      <c r="F136" s="7" t="s">
        <v>95</v>
      </c>
      <c r="G136" s="6">
        <v>1.6</v>
      </c>
      <c r="H136" s="5">
        <v>0</v>
      </c>
      <c r="I136" s="5">
        <f>ROUND(ROUND(H136,2)*ROUND(G136,3),2)</f>
        <v>0</v>
      </c>
      <c r="O136">
        <f>(I136*15)/100</f>
        <v>0</v>
      </c>
      <c r="P136" t="s">
        <v>5</v>
      </c>
    </row>
    <row r="137" spans="1:18" x14ac:dyDescent="0.2">
      <c r="A137" s="4" t="s">
        <v>4</v>
      </c>
      <c r="E137" s="1" t="s">
        <v>157</v>
      </c>
    </row>
    <row r="138" spans="1:18" x14ac:dyDescent="0.2">
      <c r="A138" s="3" t="s">
        <v>2</v>
      </c>
      <c r="E138" s="2" t="s">
        <v>156</v>
      </c>
    </row>
    <row r="139" spans="1:18" ht="38.25" x14ac:dyDescent="0.2">
      <c r="A139" t="s">
        <v>1</v>
      </c>
      <c r="E139" s="1" t="s">
        <v>155</v>
      </c>
    </row>
    <row r="140" spans="1:18" ht="12.75" customHeight="1" x14ac:dyDescent="0.2">
      <c r="A140" s="12" t="s">
        <v>19</v>
      </c>
      <c r="B140" s="12"/>
      <c r="C140" s="14" t="s">
        <v>154</v>
      </c>
      <c r="D140" s="12"/>
      <c r="E140" s="13" t="s">
        <v>153</v>
      </c>
      <c r="F140" s="12"/>
      <c r="G140" s="12"/>
      <c r="H140" s="12"/>
      <c r="I140" s="11">
        <f>0+Q140</f>
        <v>0</v>
      </c>
      <c r="O140">
        <f>0+R140</f>
        <v>0</v>
      </c>
      <c r="Q140">
        <f>0+I141+I145</f>
        <v>0</v>
      </c>
      <c r="R140">
        <f>0+O141+O145</f>
        <v>0</v>
      </c>
    </row>
    <row r="141" spans="1:18" x14ac:dyDescent="0.2">
      <c r="A141" s="9" t="s">
        <v>10</v>
      </c>
      <c r="B141" s="10" t="s">
        <v>152</v>
      </c>
      <c r="C141" s="10" t="s">
        <v>151</v>
      </c>
      <c r="D141" s="9" t="s">
        <v>0</v>
      </c>
      <c r="E141" s="8" t="s">
        <v>150</v>
      </c>
      <c r="F141" s="7" t="s">
        <v>51</v>
      </c>
      <c r="G141" s="6">
        <v>222</v>
      </c>
      <c r="H141" s="5">
        <v>0</v>
      </c>
      <c r="I141" s="5">
        <f>ROUND(ROUND(H141,2)*ROUND(G141,3),2)</f>
        <v>0</v>
      </c>
      <c r="O141">
        <f>(I141*15)/100</f>
        <v>0</v>
      </c>
      <c r="P141" t="s">
        <v>5</v>
      </c>
    </row>
    <row r="142" spans="1:18" x14ac:dyDescent="0.2">
      <c r="A142" s="4" t="s">
        <v>4</v>
      </c>
      <c r="E142" s="1" t="s">
        <v>150</v>
      </c>
    </row>
    <row r="143" spans="1:18" x14ac:dyDescent="0.2">
      <c r="A143" s="3" t="s">
        <v>2</v>
      </c>
      <c r="E143" s="2" t="s">
        <v>145</v>
      </c>
    </row>
    <row r="144" spans="1:18" ht="38.25" x14ac:dyDescent="0.2">
      <c r="A144" t="s">
        <v>1</v>
      </c>
      <c r="E144" s="1" t="s">
        <v>149</v>
      </c>
    </row>
    <row r="145" spans="1:18" x14ac:dyDescent="0.2">
      <c r="A145" s="9" t="s">
        <v>10</v>
      </c>
      <c r="B145" s="10" t="s">
        <v>148</v>
      </c>
      <c r="C145" s="10" t="s">
        <v>147</v>
      </c>
      <c r="D145" s="9" t="s">
        <v>0</v>
      </c>
      <c r="E145" s="8" t="s">
        <v>146</v>
      </c>
      <c r="F145" s="7" t="s">
        <v>51</v>
      </c>
      <c r="G145" s="6">
        <v>222</v>
      </c>
      <c r="H145" s="5">
        <v>0</v>
      </c>
      <c r="I145" s="5">
        <f>ROUND(ROUND(H145,2)*ROUND(G145,3),2)</f>
        <v>0</v>
      </c>
      <c r="O145">
        <f>(I145*15)/100</f>
        <v>0</v>
      </c>
      <c r="P145" t="s">
        <v>5</v>
      </c>
    </row>
    <row r="146" spans="1:18" x14ac:dyDescent="0.2">
      <c r="A146" s="4" t="s">
        <v>4</v>
      </c>
      <c r="E146" s="1" t="s">
        <v>146</v>
      </c>
    </row>
    <row r="147" spans="1:18" x14ac:dyDescent="0.2">
      <c r="A147" s="3" t="s">
        <v>2</v>
      </c>
      <c r="E147" s="2" t="s">
        <v>145</v>
      </c>
    </row>
    <row r="148" spans="1:18" ht="89.25" x14ac:dyDescent="0.2">
      <c r="A148" t="s">
        <v>1</v>
      </c>
      <c r="E148" s="1" t="s">
        <v>144</v>
      </c>
    </row>
    <row r="149" spans="1:18" ht="12.75" customHeight="1" x14ac:dyDescent="0.2">
      <c r="A149" s="12" t="s">
        <v>19</v>
      </c>
      <c r="B149" s="12"/>
      <c r="C149" s="14" t="s">
        <v>143</v>
      </c>
      <c r="D149" s="12"/>
      <c r="E149" s="13" t="s">
        <v>142</v>
      </c>
      <c r="F149" s="12"/>
      <c r="G149" s="12"/>
      <c r="H149" s="12"/>
      <c r="I149" s="11">
        <f>0+Q149</f>
        <v>0</v>
      </c>
      <c r="O149">
        <f>0+R149</f>
        <v>0</v>
      </c>
      <c r="Q149">
        <f>0+I150+I154</f>
        <v>0</v>
      </c>
      <c r="R149">
        <f>0+O150+O154</f>
        <v>0</v>
      </c>
    </row>
    <row r="150" spans="1:18" x14ac:dyDescent="0.2">
      <c r="A150" s="9" t="s">
        <v>10</v>
      </c>
      <c r="B150" s="10" t="s">
        <v>141</v>
      </c>
      <c r="C150" s="10" t="s">
        <v>140</v>
      </c>
      <c r="D150" s="9" t="s">
        <v>0</v>
      </c>
      <c r="E150" s="8" t="s">
        <v>139</v>
      </c>
      <c r="F150" s="7" t="s">
        <v>95</v>
      </c>
      <c r="G150" s="6">
        <v>14.798999999999999</v>
      </c>
      <c r="H150" s="5">
        <v>0</v>
      </c>
      <c r="I150" s="5">
        <f>ROUND(ROUND(H150,2)*ROUND(G150,3),2)</f>
        <v>0</v>
      </c>
      <c r="O150">
        <f>(I150*15)/100</f>
        <v>0</v>
      </c>
      <c r="P150" t="s">
        <v>5</v>
      </c>
    </row>
    <row r="151" spans="1:18" x14ac:dyDescent="0.2">
      <c r="A151" s="4" t="s">
        <v>4</v>
      </c>
      <c r="E151" s="1" t="s">
        <v>139</v>
      </c>
    </row>
    <row r="152" spans="1:18" ht="38.25" x14ac:dyDescent="0.2">
      <c r="A152" s="3" t="s">
        <v>2</v>
      </c>
      <c r="E152" s="2" t="s">
        <v>138</v>
      </c>
    </row>
    <row r="153" spans="1:18" ht="267.75" x14ac:dyDescent="0.2">
      <c r="A153" t="s">
        <v>1</v>
      </c>
      <c r="E153" s="1" t="s">
        <v>137</v>
      </c>
    </row>
    <row r="154" spans="1:18" x14ac:dyDescent="0.2">
      <c r="A154" s="9" t="s">
        <v>10</v>
      </c>
      <c r="B154" s="10" t="s">
        <v>136</v>
      </c>
      <c r="C154" s="10" t="s">
        <v>135</v>
      </c>
      <c r="D154" s="9" t="s">
        <v>0</v>
      </c>
      <c r="E154" s="8" t="s">
        <v>134</v>
      </c>
      <c r="F154" s="7" t="s">
        <v>95</v>
      </c>
      <c r="G154" s="6">
        <v>16.5</v>
      </c>
      <c r="H154" s="5">
        <v>0</v>
      </c>
      <c r="I154" s="5">
        <f>ROUND(ROUND(H154,2)*ROUND(G154,3),2)</f>
        <v>0</v>
      </c>
      <c r="O154">
        <f>(I154*15)/100</f>
        <v>0</v>
      </c>
      <c r="P154" t="s">
        <v>5</v>
      </c>
    </row>
    <row r="155" spans="1:18" x14ac:dyDescent="0.2">
      <c r="A155" s="4" t="s">
        <v>4</v>
      </c>
      <c r="E155" s="1" t="s">
        <v>134</v>
      </c>
    </row>
    <row r="156" spans="1:18" x14ac:dyDescent="0.2">
      <c r="A156" s="3" t="s">
        <v>2</v>
      </c>
      <c r="E156" s="2" t="s">
        <v>133</v>
      </c>
    </row>
    <row r="157" spans="1:18" ht="255" x14ac:dyDescent="0.2">
      <c r="A157" t="s">
        <v>1</v>
      </c>
      <c r="E157" s="1" t="s">
        <v>132</v>
      </c>
    </row>
    <row r="158" spans="1:18" ht="12.75" customHeight="1" x14ac:dyDescent="0.2">
      <c r="A158" s="12" t="s">
        <v>19</v>
      </c>
      <c r="B158" s="12"/>
      <c r="C158" s="14" t="s">
        <v>131</v>
      </c>
      <c r="D158" s="12"/>
      <c r="E158" s="13" t="s">
        <v>130</v>
      </c>
      <c r="F158" s="12"/>
      <c r="G158" s="12"/>
      <c r="H158" s="12"/>
      <c r="I158" s="11">
        <f>0+Q158</f>
        <v>0</v>
      </c>
      <c r="O158">
        <f>0+R158</f>
        <v>0</v>
      </c>
      <c r="Q158">
        <f>0+I159+I163+I167+I171+I175</f>
        <v>0</v>
      </c>
      <c r="R158">
        <f>0+O159+O163+O167+O171+O175</f>
        <v>0</v>
      </c>
    </row>
    <row r="159" spans="1:18" x14ac:dyDescent="0.2">
      <c r="A159" s="9" t="s">
        <v>10</v>
      </c>
      <c r="B159" s="10" t="s">
        <v>129</v>
      </c>
      <c r="C159" s="10" t="s">
        <v>128</v>
      </c>
      <c r="D159" s="9" t="s">
        <v>0</v>
      </c>
      <c r="E159" s="8" t="s">
        <v>127</v>
      </c>
      <c r="F159" s="7" t="s">
        <v>51</v>
      </c>
      <c r="G159" s="6">
        <v>1100</v>
      </c>
      <c r="H159" s="5">
        <v>0</v>
      </c>
      <c r="I159" s="5">
        <f>ROUND(ROUND(H159,2)*ROUND(G159,3),2)</f>
        <v>0</v>
      </c>
      <c r="O159">
        <f>(I159*15)/100</f>
        <v>0</v>
      </c>
      <c r="P159" t="s">
        <v>5</v>
      </c>
    </row>
    <row r="160" spans="1:18" x14ac:dyDescent="0.2">
      <c r="A160" s="4" t="s">
        <v>4</v>
      </c>
      <c r="E160" s="1" t="s">
        <v>127</v>
      </c>
    </row>
    <row r="161" spans="1:16" x14ac:dyDescent="0.2">
      <c r="A161" s="3" t="s">
        <v>2</v>
      </c>
      <c r="E161" s="2" t="s">
        <v>126</v>
      </c>
    </row>
    <row r="162" spans="1:16" ht="140.25" x14ac:dyDescent="0.2">
      <c r="A162" t="s">
        <v>1</v>
      </c>
      <c r="E162" s="1" t="s">
        <v>121</v>
      </c>
    </row>
    <row r="163" spans="1:16" ht="25.5" x14ac:dyDescent="0.2">
      <c r="A163" s="9" t="s">
        <v>10</v>
      </c>
      <c r="B163" s="10" t="s">
        <v>125</v>
      </c>
      <c r="C163" s="10" t="s">
        <v>124</v>
      </c>
      <c r="D163" s="9" t="s">
        <v>0</v>
      </c>
      <c r="E163" s="8" t="s">
        <v>123</v>
      </c>
      <c r="F163" s="7" t="s">
        <v>51</v>
      </c>
      <c r="G163" s="6">
        <v>1100</v>
      </c>
      <c r="H163" s="5">
        <v>0</v>
      </c>
      <c r="I163" s="5">
        <f>ROUND(ROUND(H163,2)*ROUND(G163,3),2)</f>
        <v>0</v>
      </c>
      <c r="O163">
        <f>(I163*15)/100</f>
        <v>0</v>
      </c>
      <c r="P163" t="s">
        <v>5</v>
      </c>
    </row>
    <row r="164" spans="1:16" ht="25.5" x14ac:dyDescent="0.2">
      <c r="A164" s="4" t="s">
        <v>4</v>
      </c>
      <c r="E164" s="1" t="s">
        <v>123</v>
      </c>
    </row>
    <row r="165" spans="1:16" ht="38.25" x14ac:dyDescent="0.2">
      <c r="A165" s="3" t="s">
        <v>2</v>
      </c>
      <c r="E165" s="2" t="s">
        <v>122</v>
      </c>
    </row>
    <row r="166" spans="1:16" ht="140.25" x14ac:dyDescent="0.2">
      <c r="A166" t="s">
        <v>1</v>
      </c>
      <c r="E166" s="1" t="s">
        <v>121</v>
      </c>
    </row>
    <row r="167" spans="1:16" x14ac:dyDescent="0.2">
      <c r="A167" s="9" t="s">
        <v>10</v>
      </c>
      <c r="B167" s="10" t="s">
        <v>120</v>
      </c>
      <c r="C167" s="10" t="s">
        <v>119</v>
      </c>
      <c r="D167" s="9" t="s">
        <v>0</v>
      </c>
      <c r="E167" s="8" t="s">
        <v>118</v>
      </c>
      <c r="F167" s="7" t="s">
        <v>51</v>
      </c>
      <c r="G167" s="6">
        <v>350</v>
      </c>
      <c r="H167" s="5">
        <v>0</v>
      </c>
      <c r="I167" s="5">
        <f>ROUND(ROUND(H167,2)*ROUND(G167,3),2)</f>
        <v>0</v>
      </c>
      <c r="O167">
        <f>(I167*15)/100</f>
        <v>0</v>
      </c>
      <c r="P167" t="s">
        <v>5</v>
      </c>
    </row>
    <row r="168" spans="1:16" x14ac:dyDescent="0.2">
      <c r="A168" s="4" t="s">
        <v>4</v>
      </c>
      <c r="E168" s="1" t="s">
        <v>118</v>
      </c>
    </row>
    <row r="169" spans="1:16" x14ac:dyDescent="0.2">
      <c r="A169" s="3" t="s">
        <v>2</v>
      </c>
      <c r="E169" s="2" t="s">
        <v>117</v>
      </c>
    </row>
    <row r="170" spans="1:16" ht="25.5" x14ac:dyDescent="0.2">
      <c r="A170" t="s">
        <v>1</v>
      </c>
      <c r="E170" s="1" t="s">
        <v>112</v>
      </c>
    </row>
    <row r="171" spans="1:16" x14ac:dyDescent="0.2">
      <c r="A171" s="9" t="s">
        <v>10</v>
      </c>
      <c r="B171" s="10" t="s">
        <v>116</v>
      </c>
      <c r="C171" s="10" t="s">
        <v>115</v>
      </c>
      <c r="D171" s="9" t="s">
        <v>0</v>
      </c>
      <c r="E171" s="8" t="s">
        <v>114</v>
      </c>
      <c r="F171" s="7" t="s">
        <v>51</v>
      </c>
      <c r="G171" s="6">
        <v>1100</v>
      </c>
      <c r="H171" s="5">
        <v>0</v>
      </c>
      <c r="I171" s="5">
        <f>ROUND(ROUND(H171,2)*ROUND(G171,3),2)</f>
        <v>0</v>
      </c>
      <c r="O171">
        <f>(I171*15)/100</f>
        <v>0</v>
      </c>
      <c r="P171" t="s">
        <v>5</v>
      </c>
    </row>
    <row r="172" spans="1:16" x14ac:dyDescent="0.2">
      <c r="A172" s="4" t="s">
        <v>4</v>
      </c>
      <c r="E172" s="1" t="s">
        <v>114</v>
      </c>
    </row>
    <row r="173" spans="1:16" x14ac:dyDescent="0.2">
      <c r="A173" s="3" t="s">
        <v>2</v>
      </c>
      <c r="E173" s="2" t="s">
        <v>113</v>
      </c>
    </row>
    <row r="174" spans="1:16" ht="25.5" x14ac:dyDescent="0.2">
      <c r="A174" t="s">
        <v>1</v>
      </c>
      <c r="E174" s="1" t="s">
        <v>112</v>
      </c>
    </row>
    <row r="175" spans="1:16" x14ac:dyDescent="0.2">
      <c r="A175" s="9" t="s">
        <v>10</v>
      </c>
      <c r="B175" s="10" t="s">
        <v>111</v>
      </c>
      <c r="C175" s="10" t="s">
        <v>110</v>
      </c>
      <c r="D175" s="9" t="s">
        <v>0</v>
      </c>
      <c r="E175" s="8" t="s">
        <v>109</v>
      </c>
      <c r="F175" s="7" t="s">
        <v>51</v>
      </c>
      <c r="G175" s="6">
        <v>3</v>
      </c>
      <c r="H175" s="5">
        <v>0</v>
      </c>
      <c r="I175" s="5">
        <f>ROUND(ROUND(H175,2)*ROUND(G175,3),2)</f>
        <v>0</v>
      </c>
      <c r="O175">
        <f>(I175*15)/100</f>
        <v>0</v>
      </c>
      <c r="P175" t="s">
        <v>5</v>
      </c>
    </row>
    <row r="176" spans="1:16" x14ac:dyDescent="0.2">
      <c r="A176" s="4" t="s">
        <v>4</v>
      </c>
      <c r="E176" s="1" t="s">
        <v>109</v>
      </c>
    </row>
    <row r="177" spans="1:18" x14ac:dyDescent="0.2">
      <c r="A177" s="3" t="s">
        <v>2</v>
      </c>
      <c r="E177" s="2" t="s">
        <v>108</v>
      </c>
    </row>
    <row r="178" spans="1:18" ht="153" x14ac:dyDescent="0.2">
      <c r="A178" t="s">
        <v>1</v>
      </c>
      <c r="E178" s="1" t="s">
        <v>107</v>
      </c>
    </row>
    <row r="179" spans="1:18" ht="12.75" customHeight="1" x14ac:dyDescent="0.2">
      <c r="A179" s="12" t="s">
        <v>19</v>
      </c>
      <c r="B179" s="12"/>
      <c r="C179" s="14" t="s">
        <v>106</v>
      </c>
      <c r="D179" s="12"/>
      <c r="E179" s="13" t="s">
        <v>105</v>
      </c>
      <c r="F179" s="12"/>
      <c r="G179" s="12"/>
      <c r="H179" s="12"/>
      <c r="I179" s="11">
        <f>0+Q179</f>
        <v>0</v>
      </c>
      <c r="O179">
        <f>0+R179</f>
        <v>0</v>
      </c>
      <c r="Q179">
        <f>0+I180</f>
        <v>0</v>
      </c>
      <c r="R179">
        <f>0+O180</f>
        <v>0</v>
      </c>
    </row>
    <row r="180" spans="1:18" x14ac:dyDescent="0.2">
      <c r="A180" s="9" t="s">
        <v>10</v>
      </c>
      <c r="B180" s="10" t="s">
        <v>104</v>
      </c>
      <c r="C180" s="10" t="s">
        <v>103</v>
      </c>
      <c r="D180" s="9" t="s">
        <v>0</v>
      </c>
      <c r="E180" s="8" t="s">
        <v>102</v>
      </c>
      <c r="F180" s="7" t="s">
        <v>6</v>
      </c>
      <c r="G180" s="6">
        <v>1</v>
      </c>
      <c r="H180" s="5">
        <v>0</v>
      </c>
      <c r="I180" s="5">
        <f>ROUND(ROUND(H180,2)*ROUND(G180,3),2)</f>
        <v>0</v>
      </c>
      <c r="O180">
        <f>(I180*15)/100</f>
        <v>0</v>
      </c>
      <c r="P180" t="s">
        <v>5</v>
      </c>
    </row>
    <row r="181" spans="1:18" x14ac:dyDescent="0.2">
      <c r="A181" s="4" t="s">
        <v>4</v>
      </c>
      <c r="E181" s="1" t="s">
        <v>102</v>
      </c>
    </row>
    <row r="182" spans="1:18" x14ac:dyDescent="0.2">
      <c r="A182" s="3" t="s">
        <v>2</v>
      </c>
      <c r="E182" s="2" t="s">
        <v>101</v>
      </c>
    </row>
    <row r="183" spans="1:18" ht="127.5" x14ac:dyDescent="0.2">
      <c r="A183" t="s">
        <v>1</v>
      </c>
      <c r="E183" s="1" t="s">
        <v>100</v>
      </c>
    </row>
    <row r="184" spans="1:18" ht="12.75" customHeight="1" x14ac:dyDescent="0.2">
      <c r="A184" s="12" t="s">
        <v>19</v>
      </c>
      <c r="B184" s="12"/>
      <c r="C184" s="14" t="s">
        <v>99</v>
      </c>
      <c r="D184" s="12"/>
      <c r="E184" s="13" t="s">
        <v>98</v>
      </c>
      <c r="F184" s="12"/>
      <c r="G184" s="12"/>
      <c r="H184" s="12"/>
      <c r="I184" s="11">
        <f>0+Q184</f>
        <v>0</v>
      </c>
      <c r="O184">
        <f>0+R184</f>
        <v>0</v>
      </c>
      <c r="Q184">
        <f>0+I185</f>
        <v>0</v>
      </c>
      <c r="R184">
        <f>0+O185</f>
        <v>0</v>
      </c>
    </row>
    <row r="185" spans="1:18" x14ac:dyDescent="0.2">
      <c r="A185" s="9" t="s">
        <v>10</v>
      </c>
      <c r="B185" s="10" t="s">
        <v>97</v>
      </c>
      <c r="C185" s="10" t="s">
        <v>96</v>
      </c>
      <c r="D185" s="9" t="s">
        <v>0</v>
      </c>
      <c r="E185" s="8" t="s">
        <v>94</v>
      </c>
      <c r="F185" s="7" t="s">
        <v>95</v>
      </c>
      <c r="G185" s="6">
        <v>2</v>
      </c>
      <c r="H185" s="5">
        <v>0</v>
      </c>
      <c r="I185" s="5">
        <f>ROUND(ROUND(H185,2)*ROUND(G185,3),2)</f>
        <v>0</v>
      </c>
      <c r="O185">
        <f>(I185*15)/100</f>
        <v>0</v>
      </c>
      <c r="P185" t="s">
        <v>5</v>
      </c>
    </row>
    <row r="186" spans="1:18" x14ac:dyDescent="0.2">
      <c r="A186" s="4" t="s">
        <v>4</v>
      </c>
      <c r="E186" s="1" t="s">
        <v>94</v>
      </c>
    </row>
    <row r="187" spans="1:18" x14ac:dyDescent="0.2">
      <c r="A187" s="3" t="s">
        <v>2</v>
      </c>
      <c r="E187" s="2" t="s">
        <v>93</v>
      </c>
    </row>
    <row r="188" spans="1:18" ht="51" x14ac:dyDescent="0.2">
      <c r="A188" t="s">
        <v>1</v>
      </c>
      <c r="E188" s="1" t="s">
        <v>92</v>
      </c>
    </row>
    <row r="189" spans="1:18" ht="12.75" customHeight="1" x14ac:dyDescent="0.2">
      <c r="A189" s="12" t="s">
        <v>19</v>
      </c>
      <c r="B189" s="12"/>
      <c r="C189" s="14" t="s">
        <v>91</v>
      </c>
      <c r="D189" s="12"/>
      <c r="E189" s="13" t="s">
        <v>90</v>
      </c>
      <c r="F189" s="12"/>
      <c r="G189" s="12"/>
      <c r="H189" s="12"/>
      <c r="I189" s="11">
        <f>0+Q189</f>
        <v>0</v>
      </c>
      <c r="O189">
        <f>0+R189</f>
        <v>0</v>
      </c>
      <c r="Q189">
        <f>0+I190</f>
        <v>0</v>
      </c>
      <c r="R189">
        <f>0+O190</f>
        <v>0</v>
      </c>
    </row>
    <row r="190" spans="1:18" x14ac:dyDescent="0.2">
      <c r="A190" s="9" t="s">
        <v>10</v>
      </c>
      <c r="B190" s="10" t="s">
        <v>89</v>
      </c>
      <c r="C190" s="10" t="s">
        <v>88</v>
      </c>
      <c r="D190" s="9" t="s">
        <v>0</v>
      </c>
      <c r="E190" s="8" t="s">
        <v>87</v>
      </c>
      <c r="F190" s="7" t="s">
        <v>51</v>
      </c>
      <c r="G190" s="6">
        <v>570</v>
      </c>
      <c r="H190" s="5">
        <v>0</v>
      </c>
      <c r="I190" s="5">
        <f>ROUND(ROUND(H190,2)*ROUND(G190,3),2)</f>
        <v>0</v>
      </c>
      <c r="O190">
        <f>(I190*15)/100</f>
        <v>0</v>
      </c>
      <c r="P190" t="s">
        <v>5</v>
      </c>
    </row>
    <row r="191" spans="1:18" x14ac:dyDescent="0.2">
      <c r="A191" s="4" t="s">
        <v>4</v>
      </c>
      <c r="E191" s="1" t="s">
        <v>87</v>
      </c>
    </row>
    <row r="192" spans="1:18" x14ac:dyDescent="0.2">
      <c r="A192" s="3" t="s">
        <v>2</v>
      </c>
      <c r="E192" s="2" t="s">
        <v>86</v>
      </c>
    </row>
    <row r="193" spans="1:18" ht="51" x14ac:dyDescent="0.2">
      <c r="A193" t="s">
        <v>1</v>
      </c>
      <c r="E193" s="1" t="s">
        <v>85</v>
      </c>
    </row>
    <row r="194" spans="1:18" ht="12.75" customHeight="1" x14ac:dyDescent="0.2">
      <c r="A194" s="12" t="s">
        <v>19</v>
      </c>
      <c r="B194" s="12"/>
      <c r="C194" s="14" t="s">
        <v>84</v>
      </c>
      <c r="D194" s="12"/>
      <c r="E194" s="13" t="s">
        <v>83</v>
      </c>
      <c r="F194" s="12"/>
      <c r="G194" s="12"/>
      <c r="H194" s="12"/>
      <c r="I194" s="11">
        <f>0+Q194</f>
        <v>0</v>
      </c>
      <c r="O194">
        <f>0+R194</f>
        <v>0</v>
      </c>
      <c r="Q194">
        <f>0+I195+I199+I203+I207</f>
        <v>0</v>
      </c>
      <c r="R194">
        <f>0+O195+O199+O203+O207</f>
        <v>0</v>
      </c>
    </row>
    <row r="195" spans="1:18" x14ac:dyDescent="0.2">
      <c r="A195" s="9" t="s">
        <v>10</v>
      </c>
      <c r="B195" s="10" t="s">
        <v>82</v>
      </c>
      <c r="C195" s="10" t="s">
        <v>81</v>
      </c>
      <c r="D195" s="9" t="s">
        <v>0</v>
      </c>
      <c r="E195" s="8" t="s">
        <v>80</v>
      </c>
      <c r="F195" s="7" t="s">
        <v>30</v>
      </c>
      <c r="G195" s="6">
        <v>5</v>
      </c>
      <c r="H195" s="5">
        <v>0</v>
      </c>
      <c r="I195" s="5">
        <f>ROUND(ROUND(H195,2)*ROUND(G195,3),2)</f>
        <v>0</v>
      </c>
      <c r="O195">
        <f>(I195*15)/100</f>
        <v>0</v>
      </c>
      <c r="P195" t="s">
        <v>5</v>
      </c>
    </row>
    <row r="196" spans="1:18" x14ac:dyDescent="0.2">
      <c r="A196" s="4" t="s">
        <v>4</v>
      </c>
      <c r="E196" s="1" t="s">
        <v>80</v>
      </c>
    </row>
    <row r="197" spans="1:18" x14ac:dyDescent="0.2">
      <c r="A197" s="3" t="s">
        <v>2</v>
      </c>
      <c r="E197" s="2" t="s">
        <v>0</v>
      </c>
    </row>
    <row r="198" spans="1:18" ht="191.25" x14ac:dyDescent="0.2">
      <c r="A198" t="s">
        <v>1</v>
      </c>
      <c r="E198" s="1" t="s">
        <v>79</v>
      </c>
    </row>
    <row r="199" spans="1:18" x14ac:dyDescent="0.2">
      <c r="A199" s="9" t="s">
        <v>10</v>
      </c>
      <c r="B199" s="10" t="s">
        <v>78</v>
      </c>
      <c r="C199" s="10" t="s">
        <v>77</v>
      </c>
      <c r="D199" s="9" t="s">
        <v>0</v>
      </c>
      <c r="E199" s="8" t="s">
        <v>76</v>
      </c>
      <c r="F199" s="7" t="s">
        <v>30</v>
      </c>
      <c r="G199" s="6">
        <v>60</v>
      </c>
      <c r="H199" s="5">
        <v>0</v>
      </c>
      <c r="I199" s="5">
        <f>ROUND(ROUND(H199,2)*ROUND(G199,3),2)</f>
        <v>0</v>
      </c>
      <c r="O199">
        <f>(I199*15)/100</f>
        <v>0</v>
      </c>
      <c r="P199" t="s">
        <v>5</v>
      </c>
    </row>
    <row r="200" spans="1:18" x14ac:dyDescent="0.2">
      <c r="A200" s="4" t="s">
        <v>4</v>
      </c>
      <c r="E200" s="1" t="s">
        <v>76</v>
      </c>
    </row>
    <row r="201" spans="1:18" x14ac:dyDescent="0.2">
      <c r="A201" s="3" t="s">
        <v>2</v>
      </c>
      <c r="E201" s="2" t="s">
        <v>0</v>
      </c>
    </row>
    <row r="202" spans="1:18" ht="178.5" x14ac:dyDescent="0.2">
      <c r="A202" t="s">
        <v>1</v>
      </c>
      <c r="E202" s="1" t="s">
        <v>75</v>
      </c>
    </row>
    <row r="203" spans="1:18" x14ac:dyDescent="0.2">
      <c r="A203" s="9" t="s">
        <v>10</v>
      </c>
      <c r="B203" s="10" t="s">
        <v>74</v>
      </c>
      <c r="C203" s="10" t="s">
        <v>73</v>
      </c>
      <c r="D203" s="9" t="s">
        <v>0</v>
      </c>
      <c r="E203" s="8" t="s">
        <v>72</v>
      </c>
      <c r="F203" s="7" t="s">
        <v>6</v>
      </c>
      <c r="G203" s="6">
        <v>1</v>
      </c>
      <c r="H203" s="5">
        <v>0</v>
      </c>
      <c r="I203" s="5">
        <f>ROUND(ROUND(H203,2)*ROUND(G203,3),2)</f>
        <v>0</v>
      </c>
      <c r="O203">
        <f>(I203*15)/100</f>
        <v>0</v>
      </c>
      <c r="P203" t="s">
        <v>5</v>
      </c>
    </row>
    <row r="204" spans="1:18" x14ac:dyDescent="0.2">
      <c r="A204" s="4" t="s">
        <v>4</v>
      </c>
      <c r="E204" s="1" t="s">
        <v>72</v>
      </c>
    </row>
    <row r="205" spans="1:18" x14ac:dyDescent="0.2">
      <c r="A205" s="3" t="s">
        <v>2</v>
      </c>
      <c r="E205" s="2" t="s">
        <v>71</v>
      </c>
    </row>
    <row r="206" spans="1:18" ht="51" x14ac:dyDescent="0.2">
      <c r="A206" t="s">
        <v>1</v>
      </c>
      <c r="E206" s="1" t="s">
        <v>70</v>
      </c>
    </row>
    <row r="207" spans="1:18" x14ac:dyDescent="0.2">
      <c r="A207" s="9" t="s">
        <v>10</v>
      </c>
      <c r="B207" s="10" t="s">
        <v>69</v>
      </c>
      <c r="C207" s="10" t="s">
        <v>68</v>
      </c>
      <c r="D207" s="9" t="s">
        <v>0</v>
      </c>
      <c r="E207" s="8" t="s">
        <v>67</v>
      </c>
      <c r="F207" s="7" t="s">
        <v>6</v>
      </c>
      <c r="G207" s="6">
        <v>1</v>
      </c>
      <c r="H207" s="5">
        <v>0</v>
      </c>
      <c r="I207" s="5">
        <f>ROUND(ROUND(H207,2)*ROUND(G207,3),2)</f>
        <v>0</v>
      </c>
      <c r="O207">
        <f>(I207*15)/100</f>
        <v>0</v>
      </c>
      <c r="P207" t="s">
        <v>5</v>
      </c>
    </row>
    <row r="208" spans="1:18" x14ac:dyDescent="0.2">
      <c r="A208" s="4" t="s">
        <v>4</v>
      </c>
      <c r="E208" s="1" t="s">
        <v>66</v>
      </c>
    </row>
    <row r="209" spans="1:18" x14ac:dyDescent="0.2">
      <c r="A209" s="3" t="s">
        <v>2</v>
      </c>
      <c r="E209" s="2" t="s">
        <v>0</v>
      </c>
    </row>
    <row r="210" spans="1:18" x14ac:dyDescent="0.2">
      <c r="A210" t="s">
        <v>1</v>
      </c>
      <c r="E210" s="1" t="s">
        <v>65</v>
      </c>
    </row>
    <row r="211" spans="1:18" ht="12.75" customHeight="1" x14ac:dyDescent="0.2">
      <c r="A211" s="12" t="s">
        <v>19</v>
      </c>
      <c r="B211" s="12"/>
      <c r="C211" s="14" t="s">
        <v>64</v>
      </c>
      <c r="D211" s="12"/>
      <c r="E211" s="13" t="s">
        <v>63</v>
      </c>
      <c r="F211" s="12"/>
      <c r="G211" s="12"/>
      <c r="H211" s="12"/>
      <c r="I211" s="11">
        <f>0+Q211</f>
        <v>0</v>
      </c>
      <c r="O211">
        <f>0+R211</f>
        <v>0</v>
      </c>
      <c r="Q211">
        <f>0+I212+I216+I220+I224+I228+I232+I236</f>
        <v>0</v>
      </c>
      <c r="R211">
        <f>0+O212+O216+O220+O224+O228+O232+O236</f>
        <v>0</v>
      </c>
    </row>
    <row r="212" spans="1:18" x14ac:dyDescent="0.2">
      <c r="A212" s="9" t="s">
        <v>10</v>
      </c>
      <c r="B212" s="10" t="s">
        <v>62</v>
      </c>
      <c r="C212" s="10" t="s">
        <v>61</v>
      </c>
      <c r="D212" s="9" t="s">
        <v>0</v>
      </c>
      <c r="E212" s="8" t="s">
        <v>60</v>
      </c>
      <c r="F212" s="7" t="s">
        <v>6</v>
      </c>
      <c r="G212" s="6">
        <v>2</v>
      </c>
      <c r="H212" s="5">
        <v>0</v>
      </c>
      <c r="I212" s="5">
        <f>ROUND(ROUND(H212,2)*ROUND(G212,3),2)</f>
        <v>0</v>
      </c>
      <c r="O212">
        <f>(I212*15)/100</f>
        <v>0</v>
      </c>
      <c r="P212" t="s">
        <v>5</v>
      </c>
    </row>
    <row r="213" spans="1:18" x14ac:dyDescent="0.2">
      <c r="A213" s="4" t="s">
        <v>4</v>
      </c>
      <c r="E213" s="1" t="s">
        <v>60</v>
      </c>
    </row>
    <row r="214" spans="1:18" x14ac:dyDescent="0.2">
      <c r="A214" s="3" t="s">
        <v>2</v>
      </c>
      <c r="E214" s="2" t="s">
        <v>0</v>
      </c>
    </row>
    <row r="215" spans="1:18" ht="25.5" x14ac:dyDescent="0.2">
      <c r="A215" t="s">
        <v>1</v>
      </c>
      <c r="E215" s="1" t="s">
        <v>59</v>
      </c>
    </row>
    <row r="216" spans="1:18" x14ac:dyDescent="0.2">
      <c r="A216" s="9" t="s">
        <v>10</v>
      </c>
      <c r="B216" s="10" t="s">
        <v>58</v>
      </c>
      <c r="C216" s="10" t="s">
        <v>57</v>
      </c>
      <c r="D216" s="9" t="s">
        <v>0</v>
      </c>
      <c r="E216" s="8" t="s">
        <v>56</v>
      </c>
      <c r="F216" s="7" t="s">
        <v>30</v>
      </c>
      <c r="G216" s="6">
        <v>26</v>
      </c>
      <c r="H216" s="5">
        <v>0</v>
      </c>
      <c r="I216" s="5">
        <f>ROUND(ROUND(H216,2)*ROUND(G216,3),2)</f>
        <v>0</v>
      </c>
      <c r="O216">
        <f>(I216*15)/100</f>
        <v>0</v>
      </c>
      <c r="P216" t="s">
        <v>5</v>
      </c>
    </row>
    <row r="217" spans="1:18" x14ac:dyDescent="0.2">
      <c r="A217" s="4" t="s">
        <v>4</v>
      </c>
      <c r="E217" s="1" t="s">
        <v>56</v>
      </c>
    </row>
    <row r="218" spans="1:18" x14ac:dyDescent="0.2">
      <c r="A218" s="3" t="s">
        <v>2</v>
      </c>
      <c r="E218" s="2" t="s">
        <v>55</v>
      </c>
    </row>
    <row r="219" spans="1:18" ht="25.5" x14ac:dyDescent="0.2">
      <c r="A219" t="s">
        <v>1</v>
      </c>
      <c r="E219" s="1" t="s">
        <v>54</v>
      </c>
    </row>
    <row r="220" spans="1:18" x14ac:dyDescent="0.2">
      <c r="A220" s="9" t="s">
        <v>10</v>
      </c>
      <c r="B220" s="10" t="s">
        <v>53</v>
      </c>
      <c r="C220" s="10" t="s">
        <v>52</v>
      </c>
      <c r="D220" s="9" t="s">
        <v>0</v>
      </c>
      <c r="E220" s="8" t="s">
        <v>50</v>
      </c>
      <c r="F220" s="7" t="s">
        <v>51</v>
      </c>
      <c r="G220" s="6">
        <v>1.2</v>
      </c>
      <c r="H220" s="5">
        <v>0</v>
      </c>
      <c r="I220" s="5">
        <f>ROUND(ROUND(H220,2)*ROUND(G220,3),2)</f>
        <v>0</v>
      </c>
      <c r="O220">
        <f>(I220*15)/100</f>
        <v>0</v>
      </c>
      <c r="P220" t="s">
        <v>5</v>
      </c>
    </row>
    <row r="221" spans="1:18" x14ac:dyDescent="0.2">
      <c r="A221" s="4" t="s">
        <v>4</v>
      </c>
      <c r="E221" s="1" t="s">
        <v>50</v>
      </c>
    </row>
    <row r="222" spans="1:18" x14ac:dyDescent="0.2">
      <c r="A222" s="3" t="s">
        <v>2</v>
      </c>
      <c r="E222" s="2" t="s">
        <v>49</v>
      </c>
    </row>
    <row r="223" spans="1:18" ht="63.75" x14ac:dyDescent="0.2">
      <c r="A223" t="s">
        <v>1</v>
      </c>
      <c r="E223" s="1" t="s">
        <v>48</v>
      </c>
    </row>
    <row r="224" spans="1:18" ht="25.5" x14ac:dyDescent="0.2">
      <c r="A224" s="9" t="s">
        <v>10</v>
      </c>
      <c r="B224" s="10" t="s">
        <v>47</v>
      </c>
      <c r="C224" s="10" t="s">
        <v>46</v>
      </c>
      <c r="D224" s="9" t="s">
        <v>0</v>
      </c>
      <c r="E224" s="8" t="s">
        <v>45</v>
      </c>
      <c r="F224" s="7" t="s">
        <v>30</v>
      </c>
      <c r="G224" s="6">
        <v>3.4</v>
      </c>
      <c r="H224" s="5">
        <v>0</v>
      </c>
      <c r="I224" s="5">
        <f>ROUND(ROUND(H224,2)*ROUND(G224,3),2)</f>
        <v>0</v>
      </c>
      <c r="O224">
        <f>(I224*15)/100</f>
        <v>0</v>
      </c>
      <c r="P224" t="s">
        <v>5</v>
      </c>
    </row>
    <row r="225" spans="1:18" ht="25.5" x14ac:dyDescent="0.2">
      <c r="A225" s="4" t="s">
        <v>4</v>
      </c>
      <c r="E225" s="1" t="s">
        <v>45</v>
      </c>
    </row>
    <row r="226" spans="1:18" x14ac:dyDescent="0.2">
      <c r="A226" s="3" t="s">
        <v>2</v>
      </c>
      <c r="E226" s="2" t="s">
        <v>44</v>
      </c>
    </row>
    <row r="227" spans="1:18" ht="153" x14ac:dyDescent="0.2">
      <c r="A227" t="s">
        <v>1</v>
      </c>
      <c r="E227" s="1" t="s">
        <v>43</v>
      </c>
    </row>
    <row r="228" spans="1:18" ht="25.5" x14ac:dyDescent="0.2">
      <c r="A228" s="9" t="s">
        <v>10</v>
      </c>
      <c r="B228" s="10" t="s">
        <v>42</v>
      </c>
      <c r="C228" s="10" t="s">
        <v>41</v>
      </c>
      <c r="D228" s="9" t="s">
        <v>0</v>
      </c>
      <c r="E228" s="8" t="s">
        <v>40</v>
      </c>
      <c r="F228" s="7" t="s">
        <v>30</v>
      </c>
      <c r="G228" s="6">
        <v>12</v>
      </c>
      <c r="H228" s="5">
        <v>0</v>
      </c>
      <c r="I228" s="5">
        <f>ROUND(ROUND(H228,2)*ROUND(G228,3),2)</f>
        <v>0</v>
      </c>
      <c r="O228">
        <f>(I228*15)/100</f>
        <v>0</v>
      </c>
      <c r="P228" t="s">
        <v>5</v>
      </c>
    </row>
    <row r="229" spans="1:18" ht="25.5" x14ac:dyDescent="0.2">
      <c r="A229" s="4" t="s">
        <v>4</v>
      </c>
      <c r="E229" s="1" t="s">
        <v>40</v>
      </c>
    </row>
    <row r="230" spans="1:18" x14ac:dyDescent="0.2">
      <c r="A230" s="3" t="s">
        <v>2</v>
      </c>
      <c r="E230" s="2" t="s">
        <v>39</v>
      </c>
    </row>
    <row r="231" spans="1:18" ht="51" x14ac:dyDescent="0.2">
      <c r="A231" t="s">
        <v>1</v>
      </c>
      <c r="E231" s="1" t="s">
        <v>34</v>
      </c>
    </row>
    <row r="232" spans="1:18" x14ac:dyDescent="0.2">
      <c r="A232" s="9" t="s">
        <v>10</v>
      </c>
      <c r="B232" s="10" t="s">
        <v>38</v>
      </c>
      <c r="C232" s="10" t="s">
        <v>37</v>
      </c>
      <c r="D232" s="9" t="s">
        <v>0</v>
      </c>
      <c r="E232" s="8" t="s">
        <v>36</v>
      </c>
      <c r="F232" s="7" t="s">
        <v>30</v>
      </c>
      <c r="G232" s="6">
        <v>9</v>
      </c>
      <c r="H232" s="5">
        <v>0</v>
      </c>
      <c r="I232" s="5">
        <f>ROUND(ROUND(H232,2)*ROUND(G232,3),2)</f>
        <v>0</v>
      </c>
      <c r="O232">
        <f>(I232*15)/100</f>
        <v>0</v>
      </c>
      <c r="P232" t="s">
        <v>5</v>
      </c>
    </row>
    <row r="233" spans="1:18" x14ac:dyDescent="0.2">
      <c r="A233" s="4" t="s">
        <v>4</v>
      </c>
      <c r="E233" s="1" t="s">
        <v>36</v>
      </c>
    </row>
    <row r="234" spans="1:18" x14ac:dyDescent="0.2">
      <c r="A234" s="3" t="s">
        <v>2</v>
      </c>
      <c r="E234" s="2" t="s">
        <v>35</v>
      </c>
    </row>
    <row r="235" spans="1:18" ht="51" x14ac:dyDescent="0.2">
      <c r="A235" t="s">
        <v>1</v>
      </c>
      <c r="E235" s="1" t="s">
        <v>34</v>
      </c>
    </row>
    <row r="236" spans="1:18" x14ac:dyDescent="0.2">
      <c r="A236" s="9" t="s">
        <v>10</v>
      </c>
      <c r="B236" s="10" t="s">
        <v>33</v>
      </c>
      <c r="C236" s="10" t="s">
        <v>32</v>
      </c>
      <c r="D236" s="9" t="s">
        <v>0</v>
      </c>
      <c r="E236" s="8" t="s">
        <v>31</v>
      </c>
      <c r="F236" s="7" t="s">
        <v>30</v>
      </c>
      <c r="G236" s="6">
        <v>330</v>
      </c>
      <c r="H236" s="5">
        <v>0</v>
      </c>
      <c r="I236" s="5">
        <f>ROUND(ROUND(H236,2)*ROUND(G236,3),2)</f>
        <v>0</v>
      </c>
      <c r="O236">
        <f>(I236*15)/100</f>
        <v>0</v>
      </c>
      <c r="P236" t="s">
        <v>5</v>
      </c>
    </row>
    <row r="237" spans="1:18" x14ac:dyDescent="0.2">
      <c r="A237" s="4" t="s">
        <v>4</v>
      </c>
      <c r="E237" s="1" t="s">
        <v>29</v>
      </c>
    </row>
    <row r="238" spans="1:18" x14ac:dyDescent="0.2">
      <c r="A238" s="3" t="s">
        <v>2</v>
      </c>
      <c r="E238" s="2" t="s">
        <v>28</v>
      </c>
    </row>
    <row r="239" spans="1:18" ht="38.25" x14ac:dyDescent="0.2">
      <c r="A239" t="s">
        <v>1</v>
      </c>
      <c r="E239" s="1" t="s">
        <v>27</v>
      </c>
    </row>
    <row r="240" spans="1:18" ht="12.75" customHeight="1" x14ac:dyDescent="0.2">
      <c r="A240" s="12" t="s">
        <v>19</v>
      </c>
      <c r="B240" s="12"/>
      <c r="C240" s="14" t="s">
        <v>26</v>
      </c>
      <c r="D240" s="12"/>
      <c r="E240" s="13" t="s">
        <v>25</v>
      </c>
      <c r="F240" s="12"/>
      <c r="G240" s="12"/>
      <c r="H240" s="12"/>
      <c r="I240" s="11">
        <f>0+Q240</f>
        <v>0</v>
      </c>
      <c r="O240">
        <f>0+R240</f>
        <v>0</v>
      </c>
      <c r="Q240">
        <f>0+I241</f>
        <v>0</v>
      </c>
      <c r="R240">
        <f>0+O241</f>
        <v>0</v>
      </c>
    </row>
    <row r="241" spans="1:18" ht="25.5" x14ac:dyDescent="0.2">
      <c r="A241" s="9" t="s">
        <v>10</v>
      </c>
      <c r="B241" s="10" t="s">
        <v>24</v>
      </c>
      <c r="C241" s="10" t="s">
        <v>23</v>
      </c>
      <c r="D241" s="9" t="s">
        <v>0</v>
      </c>
      <c r="E241" s="8" t="s">
        <v>22</v>
      </c>
      <c r="F241" s="7" t="s">
        <v>6</v>
      </c>
      <c r="G241" s="6">
        <v>3</v>
      </c>
      <c r="H241" s="5">
        <v>0</v>
      </c>
      <c r="I241" s="5">
        <f>ROUND(ROUND(H241,2)*ROUND(G241,3),2)</f>
        <v>0</v>
      </c>
      <c r="O241">
        <f>(I241*15)/100</f>
        <v>0</v>
      </c>
      <c r="P241" t="s">
        <v>5</v>
      </c>
    </row>
    <row r="242" spans="1:18" ht="89.25" x14ac:dyDescent="0.2">
      <c r="A242" s="4" t="s">
        <v>4</v>
      </c>
      <c r="E242" s="1" t="s">
        <v>21</v>
      </c>
    </row>
    <row r="243" spans="1:18" x14ac:dyDescent="0.2">
      <c r="A243" s="3" t="s">
        <v>2</v>
      </c>
      <c r="E243" s="2" t="s">
        <v>20</v>
      </c>
    </row>
    <row r="244" spans="1:18" x14ac:dyDescent="0.2">
      <c r="A244" t="s">
        <v>1</v>
      </c>
      <c r="E244" s="1" t="s">
        <v>0</v>
      </c>
    </row>
    <row r="245" spans="1:18" ht="12.75" customHeight="1" x14ac:dyDescent="0.2">
      <c r="A245" s="12" t="s">
        <v>19</v>
      </c>
      <c r="B245" s="12"/>
      <c r="C245" s="14" t="s">
        <v>18</v>
      </c>
      <c r="D245" s="12"/>
      <c r="E245" s="13" t="s">
        <v>17</v>
      </c>
      <c r="F245" s="12"/>
      <c r="G245" s="12"/>
      <c r="H245" s="12"/>
      <c r="I245" s="11">
        <f>0+Q245</f>
        <v>0</v>
      </c>
      <c r="O245">
        <f>0+R245</f>
        <v>0</v>
      </c>
      <c r="Q245">
        <f>0+I246+I250</f>
        <v>0</v>
      </c>
      <c r="R245">
        <f>0+O246+O250</f>
        <v>0</v>
      </c>
    </row>
    <row r="246" spans="1:18" ht="38.25" x14ac:dyDescent="0.2">
      <c r="A246" s="9" t="s">
        <v>10</v>
      </c>
      <c r="B246" s="10" t="s">
        <v>16</v>
      </c>
      <c r="C246" s="10" t="s">
        <v>15</v>
      </c>
      <c r="D246" s="9" t="s">
        <v>0</v>
      </c>
      <c r="E246" s="8" t="s">
        <v>14</v>
      </c>
      <c r="F246" s="7" t="s">
        <v>13</v>
      </c>
      <c r="G246" s="6">
        <v>2730</v>
      </c>
      <c r="H246" s="5">
        <v>0</v>
      </c>
      <c r="I246" s="5">
        <f>ROUND(ROUND(H246,2)*ROUND(G246,3),2)</f>
        <v>0</v>
      </c>
      <c r="O246">
        <f>(I246*15)/100</f>
        <v>0</v>
      </c>
      <c r="P246" t="s">
        <v>5</v>
      </c>
    </row>
    <row r="247" spans="1:18" ht="140.25" x14ac:dyDescent="0.2">
      <c r="A247" s="4" t="s">
        <v>4</v>
      </c>
      <c r="E247" s="1" t="s">
        <v>12</v>
      </c>
    </row>
    <row r="248" spans="1:18" x14ac:dyDescent="0.2">
      <c r="A248" s="3" t="s">
        <v>2</v>
      </c>
      <c r="E248" s="2" t="s">
        <v>11</v>
      </c>
    </row>
    <row r="249" spans="1:18" x14ac:dyDescent="0.2">
      <c r="A249" t="s">
        <v>1</v>
      </c>
      <c r="E249" s="1" t="s">
        <v>0</v>
      </c>
    </row>
    <row r="250" spans="1:18" x14ac:dyDescent="0.2">
      <c r="A250" s="9" t="s">
        <v>10</v>
      </c>
      <c r="B250" s="10" t="s">
        <v>9</v>
      </c>
      <c r="C250" s="10" t="s">
        <v>8</v>
      </c>
      <c r="D250" s="9" t="s">
        <v>0</v>
      </c>
      <c r="E250" s="8" t="s">
        <v>7</v>
      </c>
      <c r="F250" s="7" t="s">
        <v>6</v>
      </c>
      <c r="G250" s="6">
        <v>1</v>
      </c>
      <c r="H250" s="5">
        <v>0</v>
      </c>
      <c r="I250" s="5">
        <f>ROUND(ROUND(H250,2)*ROUND(G250,3),2)</f>
        <v>0</v>
      </c>
      <c r="O250">
        <f>(I250*15)/100</f>
        <v>0</v>
      </c>
      <c r="P250" t="s">
        <v>5</v>
      </c>
    </row>
    <row r="251" spans="1:18" ht="25.5" x14ac:dyDescent="0.2">
      <c r="A251" s="4" t="s">
        <v>4</v>
      </c>
      <c r="E251" s="1" t="s">
        <v>3</v>
      </c>
    </row>
    <row r="252" spans="1:18" x14ac:dyDescent="0.2">
      <c r="A252" s="3" t="s">
        <v>2</v>
      </c>
      <c r="E252" s="2" t="s">
        <v>0</v>
      </c>
    </row>
    <row r="253" spans="1:18" x14ac:dyDescent="0.2">
      <c r="A253" t="s">
        <v>1</v>
      </c>
      <c r="E253" s="1" t="s">
        <v>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02-19-03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Štrvtňa</cp:lastModifiedBy>
  <dcterms:created xsi:type="dcterms:W3CDTF">2019-09-03T13:38:51Z</dcterms:created>
  <dcterms:modified xsi:type="dcterms:W3CDTF">2019-10-30T10:16:20Z</dcterms:modified>
</cp:coreProperties>
</file>