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3-19-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/>
  <c r="I17" i="1"/>
  <c r="O17" i="1"/>
  <c r="I21" i="1"/>
  <c r="O21" i="1"/>
  <c r="I25" i="1"/>
  <c r="O25" i="1" s="1"/>
  <c r="I29" i="1"/>
  <c r="O29" i="1"/>
  <c r="I33" i="1"/>
  <c r="O33" i="1"/>
  <c r="I37" i="1"/>
  <c r="O37" i="1"/>
  <c r="I41" i="1"/>
  <c r="O41" i="1" s="1"/>
  <c r="I45" i="1"/>
  <c r="O45" i="1"/>
  <c r="I50" i="1"/>
  <c r="O50" i="1" s="1"/>
  <c r="R49" i="1" s="1"/>
  <c r="O49" i="1" s="1"/>
  <c r="I54" i="1"/>
  <c r="O54" i="1"/>
  <c r="I58" i="1"/>
  <c r="O58" i="1"/>
  <c r="I62" i="1"/>
  <c r="O62" i="1"/>
  <c r="I66" i="1"/>
  <c r="O66" i="1" s="1"/>
  <c r="I71" i="1"/>
  <c r="Q70" i="1" s="1"/>
  <c r="I70" i="1" s="1"/>
  <c r="O71" i="1"/>
  <c r="R70" i="1" s="1"/>
  <c r="O70" i="1" s="1"/>
  <c r="I75" i="1"/>
  <c r="O75" i="1" s="1"/>
  <c r="I79" i="1"/>
  <c r="O79" i="1"/>
  <c r="I83" i="1"/>
  <c r="O83" i="1"/>
  <c r="I87" i="1"/>
  <c r="O87" i="1"/>
  <c r="I92" i="1"/>
  <c r="Q91" i="1" s="1"/>
  <c r="I91" i="1" s="1"/>
  <c r="O92" i="1"/>
  <c r="I96" i="1"/>
  <c r="O96" i="1"/>
  <c r="I100" i="1"/>
  <c r="O100" i="1" s="1"/>
  <c r="I104" i="1"/>
  <c r="O104" i="1"/>
  <c r="I108" i="1"/>
  <c r="O108" i="1"/>
  <c r="I112" i="1"/>
  <c r="O112" i="1"/>
  <c r="I116" i="1"/>
  <c r="O116" i="1" s="1"/>
  <c r="I121" i="1"/>
  <c r="Q120" i="1" s="1"/>
  <c r="I120" i="1" s="1"/>
  <c r="O121" i="1"/>
  <c r="R120" i="1" s="1"/>
  <c r="O120" i="1" s="1"/>
  <c r="I125" i="1"/>
  <c r="O125" i="1" s="1"/>
  <c r="I130" i="1"/>
  <c r="Q129" i="1" s="1"/>
  <c r="I129" i="1" s="1"/>
  <c r="O130" i="1"/>
  <c r="R129" i="1" s="1"/>
  <c r="O129" i="1" s="1"/>
  <c r="I134" i="1"/>
  <c r="O134" i="1" s="1"/>
  <c r="I139" i="1"/>
  <c r="Q138" i="1" s="1"/>
  <c r="I138" i="1" s="1"/>
  <c r="O139" i="1"/>
  <c r="I143" i="1"/>
  <c r="O143" i="1" s="1"/>
  <c r="I148" i="1"/>
  <c r="Q147" i="1" s="1"/>
  <c r="I147" i="1" s="1"/>
  <c r="O148" i="1"/>
  <c r="I152" i="1"/>
  <c r="O152" i="1" s="1"/>
  <c r="I156" i="1"/>
  <c r="O156" i="1"/>
  <c r="I160" i="1"/>
  <c r="O160" i="1"/>
  <c r="I164" i="1"/>
  <c r="O164" i="1"/>
  <c r="I169" i="1"/>
  <c r="Q168" i="1" s="1"/>
  <c r="I168" i="1" s="1"/>
  <c r="O169" i="1"/>
  <c r="I173" i="1"/>
  <c r="O173" i="1"/>
  <c r="I177" i="1"/>
  <c r="O177" i="1" s="1"/>
  <c r="I181" i="1"/>
  <c r="O181" i="1"/>
  <c r="I185" i="1"/>
  <c r="O185" i="1"/>
  <c r="I189" i="1"/>
  <c r="O189" i="1"/>
  <c r="I193" i="1"/>
  <c r="O193" i="1" s="1"/>
  <c r="I197" i="1"/>
  <c r="O197" i="1"/>
  <c r="I201" i="1"/>
  <c r="O201" i="1"/>
  <c r="I205" i="1"/>
  <c r="O205" i="1"/>
  <c r="I209" i="1"/>
  <c r="O209" i="1" s="1"/>
  <c r="I213" i="1"/>
  <c r="O213" i="1"/>
  <c r="I217" i="1"/>
  <c r="O217" i="1"/>
  <c r="I221" i="1"/>
  <c r="O221" i="1"/>
  <c r="I225" i="1"/>
  <c r="O225" i="1" s="1"/>
  <c r="I230" i="1"/>
  <c r="Q229" i="1" s="1"/>
  <c r="I229" i="1" s="1"/>
  <c r="O230" i="1"/>
  <c r="R229" i="1" s="1"/>
  <c r="O229" i="1" s="1"/>
  <c r="I235" i="1"/>
  <c r="Q234" i="1" s="1"/>
  <c r="I234" i="1" s="1"/>
  <c r="O235" i="1"/>
  <c r="R234" i="1" s="1"/>
  <c r="O234" i="1" s="1"/>
  <c r="I239" i="1"/>
  <c r="O239" i="1"/>
  <c r="I243" i="1"/>
  <c r="O243" i="1" s="1"/>
  <c r="I247" i="1"/>
  <c r="O247" i="1"/>
  <c r="I251" i="1"/>
  <c r="O251" i="1"/>
  <c r="I255" i="1"/>
  <c r="O255" i="1"/>
  <c r="R138" i="1" l="1"/>
  <c r="O138" i="1" s="1"/>
  <c r="R91" i="1"/>
  <c r="O91" i="1" s="1"/>
  <c r="R168" i="1"/>
  <c r="O168" i="1" s="1"/>
  <c r="R147" i="1"/>
  <c r="O147" i="1" s="1"/>
  <c r="R8" i="1"/>
  <c r="O8" i="1" s="1"/>
  <c r="Q49" i="1"/>
  <c r="I49" i="1" s="1"/>
  <c r="Q8" i="1"/>
  <c r="I8" i="1" s="1"/>
  <c r="I3" i="1" s="1"/>
  <c r="O2" i="1" l="1"/>
</calcChain>
</file>

<file path=xl/sharedStrings.xml><?xml version="1.0" encoding="utf-8"?>
<sst xmlns="http://schemas.openxmlformats.org/spreadsheetml/2006/main" count="853" uniqueCount="288">
  <si>
    <t/>
  </si>
  <si>
    <t>TS</t>
  </si>
  <si>
    <t>VV</t>
  </si>
  <si>
    <t>POPLATKY ZA LIKVIDACŮ ODPADŮ NEKONTAMINOVANÝCH - 16 02 14  ELEKTROŠROT (VYŘAZENÁ EL. ZAŘÍZENÍ A PŘÍSTR. - AL, CU A VZ. KOVY)</t>
  </si>
  <si>
    <t>PP</t>
  </si>
  <si>
    <t>1</t>
  </si>
  <si>
    <t>T</t>
  </si>
  <si>
    <t>POPLATKY ZA LIKVIDACŮ ODPADŮ NEKONTAMINOVANÝCH - 16 02 14  ŠROT (VYŘAZENÁ EL. ZAŘÍZENÍ A PŘÍSTR. - AL, CU A VZ. KOVY)  neoceňuje sa</t>
  </si>
  <si>
    <t>R015310</t>
  </si>
  <si>
    <t>60</t>
  </si>
  <si>
    <t>P</t>
  </si>
  <si>
    <t>POMOC PRÁCE ZAJIŠŤ NEBO ZŘÍZ OCHRANU INŽENÝRSKÝCH SÍTÍ</t>
  </si>
  <si>
    <t>KPL</t>
  </si>
  <si>
    <t>03730</t>
  </si>
  <si>
    <t>59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</si>
  <si>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</si>
  <si>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POPLATKY ZA LIKVIDACŮ ODPADŮ NEKONTAMINOVANÝCH - 17 02 01  DŘEVO PO STAVEBNÍM POUŽITÍ, Z DEMOLIC</t>
  </si>
  <si>
    <t>015170</t>
  </si>
  <si>
    <t>58</t>
  </si>
  <si>
    <t>POPLATKY ZA LIKVIDACŮ ODPADŮ NEKONTAMINOVANÝCH - 02 01 03  SMÝCENÉ STROMY A KEŘE</t>
  </si>
  <si>
    <t>015160</t>
  </si>
  <si>
    <t>57</t>
  </si>
  <si>
    <t>76.44*2.45=187,278 [A] 
Celkem: A=187,278 [B]</t>
  </si>
  <si>
    <t>POPLATKY ZA LIKVIDACŮ ODPADŮ NEKONTAMINOVANÝCH - 17 01 01  BETON Z DEMOLIC OBJEKTŮ, ZÁKLADŮ TV</t>
  </si>
  <si>
    <t>015140</t>
  </si>
  <si>
    <t>56</t>
  </si>
  <si>
    <t>viz.pol.17120(326.14-(113.556+40))*1.8=310,651 [A] 
Celkem: A=310,651 [B]</t>
  </si>
  <si>
    <t>POPLATKY ZA LIKVIDACŮ ODPADŮ NEKONTAMINOVANÝCH - 17 05 04  VYTĚŽENÉ ZEMINY A HORNINY -  I. TŘÍDA TĚŽITELNOSTI</t>
  </si>
  <si>
    <t>015111</t>
  </si>
  <si>
    <t>55</t>
  </si>
  <si>
    <t>Ostatné</t>
  </si>
  <si>
    <t>OST</t>
  </si>
  <si>
    <t>SD</t>
  </si>
  <si>
    <t>Technická specifikace  
1. Položka obsahuje:  
– veškeré práce a materiál obsažený v názvu položky  
2. Položka neobsahuje:  
X  
3. Způsob měření:  
Udává se počet kusů kompletní konstrukce nebo práce.</t>
  </si>
  <si>
    <t>KUS</t>
  </si>
  <si>
    <t>TRVALÁ ZAŘÍZENÍ PRO SLEDOVÁNÍ BLUDNÝCH PROUDŮ - VÝVODY Z VÝSTUŽE</t>
  </si>
  <si>
    <t>75Z240</t>
  </si>
  <si>
    <t>54</t>
  </si>
  <si>
    <t>Slaboprúd</t>
  </si>
  <si>
    <t>N00</t>
  </si>
  <si>
    <t>Zhotovení tabulky s letopočtem opravy mostu vložením šablony do bednění</t>
  </si>
  <si>
    <t>LETOPOČET VÝSTAVBY - VLYS DO BETÓNU</t>
  </si>
  <si>
    <t>R936001</t>
  </si>
  <si>
    <t>53</t>
  </si>
  <si>
    <t>52.0*2=104,000 [A] 
Celkem: A=104,000 [B]</t>
  </si>
  <si>
    <t>ODSTRANĚNÍ OPLOCENÍ Z RÁMEČ PLETIVA</t>
  </si>
  <si>
    <t>m</t>
  </si>
  <si>
    <t>966843</t>
  </si>
  <si>
    <t>52</t>
  </si>
  <si>
    <t>25.43*5=127,150 [A] 
Celkem: A=127,150 [B]</t>
  </si>
  <si>
    <t>BOURÁNÍ KONSTRUKCÍ KOVOVÝCH - DOPRAVA</t>
  </si>
  <si>
    <t>tkm</t>
  </si>
  <si>
    <t>96618B</t>
  </si>
  <si>
    <t>51</t>
  </si>
  <si>
    <t>4.13+11.4+5.9 lávka=21,430 [A] 
2.0*2stojky=4,000 [B] 
Celkem: A+B=25,430 [C]</t>
  </si>
  <si>
    <t>DEMONTÁŽ KONSTRUKCÍ KOVOVÝCH S ODVOZEM DO 20KM</t>
  </si>
  <si>
    <t>966188</t>
  </si>
  <si>
    <t>50</t>
  </si>
  <si>
    <t>Položka zahrnuje samostatnou dopravu suti a vybouraných hmot. Množství se určí jako součin hmotnosti [t] a požadované vzdálenosti [km].</t>
  </si>
  <si>
    <t>7.75*5*0.8=31,000 [A] 
Celkem: A=31,000 [B]</t>
  </si>
  <si>
    <t>BOURÁNÍ KONSTRUKCÍ ZE DŘEVA - DOPRAVA</t>
  </si>
  <si>
    <t>96617B</t>
  </si>
  <si>
    <t>49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</si>
  <si>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</si>
  <si>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BOURÁNÍ KONSTRUKCÍ ZE DŘEVA S ODVOZEM DO 20KM</t>
  </si>
  <si>
    <t>M3</t>
  </si>
  <si>
    <t>966178</t>
  </si>
  <si>
    <t>48</t>
  </si>
  <si>
    <t>76.44*5*2.5=955,500 [A] 
Celkem: A=955,500 [B]</t>
  </si>
  <si>
    <t>BOURÁNÍ KONSTRUKCÍ ZE ŽELEZOBETONU - DOPRAVA</t>
  </si>
  <si>
    <t>96616B</t>
  </si>
  <si>
    <t>47</t>
  </si>
  <si>
    <t>2.0*3.0*4.2+2.*2.7*4.2=27,200 [A] 
3.8*4.2+3.0*4.2=28,560 [B] 
Celkem: A+B=55,760 [C]</t>
  </si>
  <si>
    <t>BOURÁNÍ KONSTRUKCÍ ZE ŽELEZOBETONU S ODVOZEM DO 20KM</t>
  </si>
  <si>
    <t>966168</t>
  </si>
  <si>
    <t>46</t>
  </si>
  <si>
    <t>OČIŠTĚNÍ OCEL KONSTR OTRYSKÁNÍM NA SUCHO KŘEMIČ PÍSKEM</t>
  </si>
  <si>
    <t>m2</t>
  </si>
  <si>
    <t>938652</t>
  </si>
  <si>
    <t>45</t>
  </si>
  <si>
    <t>4   4x PIT skouška pilot=4,000 [A] 
Celkem: A=4,000 [B]</t>
  </si>
  <si>
    <t>ZKOUŠKA INTEGRITY ULTRAZVUKEM ODRAZ METOD PIT PILOT SYSTÉMOVÝCH</t>
  </si>
  <si>
    <t>933333</t>
  </si>
  <si>
    <t>44</t>
  </si>
  <si>
    <t>2 skouška CHA pilot=2,000 [A] 
Celkem: A=2,000 [B]</t>
  </si>
  <si>
    <t>ZKOUŠKA INTEGRITY ULTRAZVUKEM V TRUBKÁCH PILOT SYSTÉMOVÝCH</t>
  </si>
  <si>
    <t>933331</t>
  </si>
  <si>
    <t>43</t>
  </si>
  <si>
    <t>(8.8*5.15)+(10.5*5.15) oplechování protidotykové zábrany=99,395 [A] 
Trapézový plech T20/130+0,7mm vr. povrch. úpravy polyestér 
Celkem: A=99,395 [B]</t>
  </si>
  <si>
    <t>PROTIDOTYKOVÉ ZÁBRANY ŠTÍTOVÉ - ZŘÍZENÍ S DODÁNÍM</t>
  </si>
  <si>
    <t>932111</t>
  </si>
  <si>
    <t>42</t>
  </si>
  <si>
    <t>MOSTNÍ ZÁVĚRY POVRCHOVÉ POSUN DO 60MM</t>
  </si>
  <si>
    <t>93151</t>
  </si>
  <si>
    <t>41</t>
  </si>
  <si>
    <t>položka zahrnuje:  - dodání a osazení nivelační značky včetně nutných zemních prací  - vnitrostaveništní a mimostaveništní dopravu</t>
  </si>
  <si>
    <t>NIVELAČNÍ ZNAČKY KOVOVÉ</t>
  </si>
  <si>
    <t>91345</t>
  </si>
  <si>
    <t>40</t>
  </si>
  <si>
    <t>položka zahrnuje:  dodání zábradlí včetně předepsané povrchové úpravy  kotvení sloupků, t.j. kotevní desky, šrouby z nerez oceli, vrty a zálivku, pokud zadávací dokumentace nestanoví jinak  případné nivelační hmoty pod kotevní desky</t>
  </si>
  <si>
    <t>10.7 zábradlí žár.pozink ponorem - výplň tahokovem, ochranný náter ONS 02=10,700 [A] 
Celkem: A=10,700 [B]</t>
  </si>
  <si>
    <t>ZÁBRADLÍ MOSTNÍ S VODOR MADLY - DODÁVKA A MONTÁŽ</t>
  </si>
  <si>
    <t>9112A1</t>
  </si>
  <si>
    <t>39</t>
  </si>
  <si>
    <t>Ostatné konštrukcie a práce-búranie</t>
  </si>
  <si>
    <t>9</t>
  </si>
  <si>
    <t>3.25*2  plastova chranicka ohybna zabetonovana do pory (DVR) DN150 pre prelozku NN (E.ON) - 2x3.25m=6,500 [A] 
3.25*2  plastova chranicka ohybna zabetonovana do pory (DVR) DN110 pre prelozku VO - 2x3.25m=6,500 [B] 
Celkem: A+B=13,000 [C]</t>
  </si>
  <si>
    <t>CHRÁNIČKY Z TRUB PLASTOVÝCH DN DO 150MM</t>
  </si>
  <si>
    <t>87633</t>
  </si>
  <si>
    <t>38</t>
  </si>
  <si>
    <t>0.75 plastova chranicka ohybna zabetonovana do pory pre osvetelenie lavky (DVR) DN50 1x0.75m=0,750 [A] 
Celkem: A=0,750 [B]</t>
  </si>
  <si>
    <t>CHRÁNIČKY Z TRUB PLAST DN DO 50MM</t>
  </si>
  <si>
    <t>87615</t>
  </si>
  <si>
    <t>37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</si>
  <si>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</t>
  </si>
  <si>
    <t>7.0*2=14,000 [A]</t>
  </si>
  <si>
    <t>POTRUBÍ DREN Z TRUB PLAST DN DO 150MM DĚROVANÝCH</t>
  </si>
  <si>
    <t>875332</t>
  </si>
  <si>
    <t>36</t>
  </si>
  <si>
    <t>52  ocelova korrugovana rura ohybna DN 50 pre prelozkiu VO po celej dlzke lavky 1x52m=52,000 [A] 
Celkem: A=52,000 [B]</t>
  </si>
  <si>
    <t>CHRÁNIČKY Z TRUB OCELOVÝCH DN DO 150MM</t>
  </si>
  <si>
    <t>86633</t>
  </si>
  <si>
    <t>35</t>
  </si>
  <si>
    <t>52.0  ochranna trubka TR 150x2 pre prelozku nn E,ON po celej dlzke lavky 1x52m=52,000 [A] 
Celkem: A=52,000 [B]</t>
  </si>
  <si>
    <t>CHRÁNIČKY Z TRUB OCELOVÝCH DN DO 100MM</t>
  </si>
  <si>
    <t>86627</t>
  </si>
  <si>
    <t>34</t>
  </si>
  <si>
    <t>Rúrové vedenie</t>
  </si>
  <si>
    <t>8</t>
  </si>
  <si>
    <t>405 Ochrana dle ČSN 49 0600-1 Základní ustanovení - chemická účinnost Ip, Fb, B, P, D, spusob aplikace S=405,000 [A] 
Celkem: A=405,000 [B]</t>
  </si>
  <si>
    <t>NÁTĚRY TESAŘ KONSTR PROTIPLÍSŇOVÉ A PROTIPOŽÁRNÍ</t>
  </si>
  <si>
    <t>78375</t>
  </si>
  <si>
    <t>33</t>
  </si>
  <si>
    <t>PROTIKOROZ OCHRANA OCEL KONSTR NÁTĚREM VÍCEVRST</t>
  </si>
  <si>
    <t>78312</t>
  </si>
  <si>
    <t>32</t>
  </si>
  <si>
    <t>Nátery</t>
  </si>
  <si>
    <t>783</t>
  </si>
  <si>
    <t>(1.4*0.9*2+4.2*0.9*2+4.2*1.4)*2=31,920 [A] 
(0.9*1.7*2+1.5*0.9*2+0.3*0.5*2+2.8*3.3*2+1.7*3.3)*2=60,300 [B] 
Celkem: A+B=92,220 [C]</t>
  </si>
  <si>
    <t>IZOLACE BĚŽNÝCH KONSTRUKCÍ PROTI ZEMNÍ VLHKOSTI ASFALTOVÝMI NÁTĚRY</t>
  </si>
  <si>
    <t>IZOLACE BĚŽNÝCH KONSTRUKCÍ PROTI ZEMNÍ VLHKOSTI PENETRAČNÝMI NÁTĚRY</t>
  </si>
  <si>
    <t>R711111</t>
  </si>
  <si>
    <t>31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</si>
  <si>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</si>
  <si>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(1.4*0.9*2+4.2*0.9*2+4.2*1.4)*2*2=63,840 [A] 
(0.9*1.7*2+1.5*0.9*2+0.3*0.5*2+2.8*3.3*2+1.7*3.3)*2*2=120,600 [B] 
Celkem: A+B=184,440 [C]</t>
  </si>
  <si>
    <t>711111</t>
  </si>
  <si>
    <t>30</t>
  </si>
  <si>
    <t>Izolácie proti vode a vlhkosti</t>
  </si>
  <si>
    <t>711</t>
  </si>
  <si>
    <t>10*0.04 hr. 40mm=0,400 [A] 
Celkem: A=0,400 [B]</t>
  </si>
  <si>
    <t>ASFALTOVÝ BETON PRO LOŽNÍ VRSTVY ACL 16</t>
  </si>
  <si>
    <t>574C05</t>
  </si>
  <si>
    <t>29</t>
  </si>
  <si>
    <t>VOZOVKOVÉ VRSTVY ZE ŠTĚRKODRTI TL. DO 150MM</t>
  </si>
  <si>
    <t>56333</t>
  </si>
  <si>
    <t>28</t>
  </si>
  <si>
    <t>Komunikácie</t>
  </si>
  <si>
    <t>5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</si>
  <si>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</si>
  <si>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1.0*1.5*0.25*4 okolo výuste drenáže=1,500 [A] 
Celkem: A=1,500 [B]</t>
  </si>
  <si>
    <t>DLAŽBY Z LOMOVÉHO KAMENE NA MC</t>
  </si>
  <si>
    <t>465512</t>
  </si>
  <si>
    <t>27</t>
  </si>
  <si>
    <t>0.4*0.4*0.1*4 sloupy=0,064 [A] 
0.4*0.4*0.1*4 opěry=0,064 [B] 
Celkem: A+B=0,128 [C]</t>
  </si>
  <si>
    <t>PODKL A VÝPLŇ VRSTVY Z MALTY PLASTICKÉ</t>
  </si>
  <si>
    <t>45147</t>
  </si>
  <si>
    <t>26</t>
  </si>
  <si>
    <t>3.4*2.1*0.2+(4.6*1.8*0.2*2)+3.7*2.2*0.2=6,368 [A] 
Celkem: A=6,368 [B]</t>
  </si>
  <si>
    <t>PODKL VRSTVY ZE ŽELEZOBET DO C12/15 VČET VÝZTUŽE</t>
  </si>
  <si>
    <t>451382</t>
  </si>
  <si>
    <t>25</t>
  </si>
  <si>
    <t>MOSTNÍ LOŽISKA OSTATNÍ</t>
  </si>
  <si>
    <t>42899</t>
  </si>
  <si>
    <t>24</t>
  </si>
  <si>
    <t>SYNCHR ZVED MOST POLE Š PŘES 18M HM DO 200T NA VÝŠ PŘES 1,5M</t>
  </si>
  <si>
    <t>425414</t>
  </si>
  <si>
    <t>23</t>
  </si>
  <si>
    <t>MOSTOVKY A PODLAHY ZE DŘEVA TRVALÉ</t>
  </si>
  <si>
    <t>421951</t>
  </si>
  <si>
    <t>22</t>
  </si>
  <si>
    <t>12.6 OK Lávky vrátane výplne oplocení z tahokovu=12,600 [A] 
Celkem: A=12,600 [B]</t>
  </si>
  <si>
    <t>MOSTNÍ NOSNÉ DESKOVÉ KONSTR Z KOVU</t>
  </si>
  <si>
    <t>MOSTNÍ NOSNÉ KONSTR Z KOVU</t>
  </si>
  <si>
    <t>42194</t>
  </si>
  <si>
    <t>21</t>
  </si>
  <si>
    <t>Vodorovné konštrukcie</t>
  </si>
  <si>
    <t>4</t>
  </si>
  <si>
    <t>VÝZTUŽ MOSTNÍCH PILÍŘŮ A STATIV Z OCELI 10505, B500B</t>
  </si>
  <si>
    <t>334365</t>
  </si>
  <si>
    <t>20</t>
  </si>
  <si>
    <t>(0.4*0.4*2+1.2*0.3)*6.7*2+0.5*2.6*0.4*2 pilíže=10,152 [A] 
4.2*1.4*0.9*2 základy  pilíže=10,584 [B] 
Celkem: A+B=20,736 [C]</t>
  </si>
  <si>
    <t>MOSTNÍ PILÍŘE A STATIVA ZE ŽELEZOVÉHO BETONU DO C30/37</t>
  </si>
  <si>
    <t>334325</t>
  </si>
  <si>
    <t>19</t>
  </si>
  <si>
    <t>0.3336 OP1=0,334 [A] 
0.5532 OP2=0,553 [B] 
Celkem: A+B=0,887 [C]</t>
  </si>
  <si>
    <t>VÝZTUŽ MOSTNÍCH OPĚR A KŘÍDEL Z OCELI 10505, B500B</t>
  </si>
  <si>
    <t>333365</t>
  </si>
  <si>
    <t>18</t>
  </si>
  <si>
    <t>0.0447 lemovací plechy OP1=0,045 [A] 
0.0447 lemovací plechy OP2=0,045 [B] 
Celkem: A+B=0,090 [C]</t>
  </si>
  <si>
    <t>VÝZTUŽ MOST OPĚR A KŘÍDEL Z OCELI 10216, 11373, 11375</t>
  </si>
  <si>
    <t>333362</t>
  </si>
  <si>
    <t>17</t>
  </si>
  <si>
    <t>9.5 OP1=9,500 [A] 
12.6 OP2=12,600 [B] 
Celkem: A+B=22,100 [C]</t>
  </si>
  <si>
    <t>MOSTNÍ OPĚRY A KŘÍDLA ZE ŽELEZOVÉHO BETONU DO C30/37</t>
  </si>
  <si>
    <t>333325</t>
  </si>
  <si>
    <t>16</t>
  </si>
  <si>
    <t>Zvislé a kompletné konštrukcie</t>
  </si>
  <si>
    <t>3</t>
  </si>
  <si>
    <t>6.5*2+5.5*2=24,000 [A] 
Celkem: A=24,000 [B]</t>
  </si>
  <si>
    <t>VRTY PRO PILOTY TŘ III A IV D DO 1000MM</t>
  </si>
  <si>
    <t>264841</t>
  </si>
  <si>
    <t>15</t>
  </si>
  <si>
    <t>3.1415*0.45*0.45*0.3*4=0,763 [A] 
Celkem: A=0,763 [B]</t>
  </si>
  <si>
    <t>ODBOURÁNÍ PILOT ZE ŽELEZOBET DÍLCŮ</t>
  </si>
  <si>
    <t>228122</t>
  </si>
  <si>
    <t>14</t>
  </si>
  <si>
    <t>položka zahrnuje:  - veškerý materiál, výrobky a polotovary, včetně mimostaveništní a vnitrostaveništní dopravy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zednické výpomoci pro montáž betonářské výztuže  - úpravy výztuže pro osazení doplňkových konstrukcí  - ochranu výztuže do doby jejího zabetonování  - úpravy výztuže pro zřízení kotevních prvků, závěsných ok a doplňkových konstrukcí  - veškerá opatření pro zajištění soudržnosti výztuže a betonu  - vodivé propojení výztuže, které je součástí ochrany konstrukce proti vlivům bludných proudů, vyvedení do měřících skříní nebo míst pro měření bludných proudů (vlastní měřící skříně se uvádějí položkami SD 74)  - povrchovou antikorozní úpravu výztuže  - separaci výztuže  - osazení měřících zařízení a úpravy pro ně  - osazení měřících skříní nebo míst pro měření bludných proudů</t>
  </si>
  <si>
    <t>0.179 ocelove trouby pro skoušku pilot CHA=0,179 [A] 
Celkem: A=0,179 [B]</t>
  </si>
  <si>
    <t>VÝZTUŽ PILOT TUHÁ</t>
  </si>
  <si>
    <t>224367</t>
  </si>
  <si>
    <t>13</t>
  </si>
  <si>
    <t>VÝZTUŽ PILOT Z OCELI 10505, B500B</t>
  </si>
  <si>
    <t>224365</t>
  </si>
  <si>
    <t>12</t>
  </si>
  <si>
    <t>položka zahrnuje:  - dodání čerstvého betonu (betonové směsi) požadované kvality, jeho uložení do požadovaného tvaru při jakékoliv hustotě výztuže, konzistenci čerstvého betonu a způsobu hutnění, ošetření a ochranu betonu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  - bednění požadovaných konstr. (i ztracené) s úpravou dle požadované kvality povrchu betonu, včetně odbedňovacích a odskružovacích prostředků  - podpěrné konstr. (skruže) a lešení všech druhů pro bednění, uložení čerstvého betonu, výztuže a doplňkových konstr., vč. požadovaných otvorů, ochranných a bezpečnostních opatření a základů těchto konstrukcí a lešení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upevnění kotevních prvků a doplňkových konstrukcí  - nátěry zabraňující soudržnost betonu a bednění  - výplň, těsnění a tmelení spar a spojů  - opatření povrchů betonu izolací proti zemní vlhkosti v částech, kde přijdou do styku se zeminou nebo kamenivem  - případné zřízení spojovací vrstvy u základů  - úpravy pro osazení zařízení ochrany konstrukce proti vlivu bludných proudů  - objem betonu pro přebetonování a nadbetonování, který se nepřičítá ke stanovenému objemu výplně piloty  - ukončení piloty pod ústím vrtu a vyplnění zbývající části sypaninou nebo kamenivem  - odbourání a odstranění znehodnocené části výplně a úprava hlavy piloty před výstavbou další konstrukční části  - zřízení výplně piloty pod hladinou vody  - veškerý materiál, výrobky a polotovary, včetně mimostaveništní a vnitrostaveništní dopravy  - nezahrnuje dodání a osazení výztuže, nezahrnuje vrty</t>
  </si>
  <si>
    <t>3.1415*0.45*0.45*(6.5*2+5.5*2)=15,268 [A] 
Celkem: A=15,268 [B]</t>
  </si>
  <si>
    <t>PILOTY ZE ŽELEZOBETONU C16/20</t>
  </si>
  <si>
    <t>224323</t>
  </si>
  <si>
    <t>11</t>
  </si>
  <si>
    <t>Zakladanie</t>
  </si>
  <si>
    <t>2</t>
  </si>
  <si>
    <t>KÁCENÍ STROMŮ D KMENE DO 0,5M, ODVOZ DO 1KM</t>
  </si>
  <si>
    <t>KÁCENÍ STROMŮ D KMENE DO 0,5M, PŘÍPLATEK ZA DALŠÍ 1KM</t>
  </si>
  <si>
    <t>R112119</t>
  </si>
  <si>
    <t>10</t>
  </si>
  <si>
    <t>ZALOŽENÍ TRÁVNÍKU HYDROOSEVEM NA ORNICI</t>
  </si>
  <si>
    <t>18242</t>
  </si>
  <si>
    <t>ROZPROSTŘENÍ ORNICE VE SVAHU V TL DO 0,20M</t>
  </si>
  <si>
    <t>18223</t>
  </si>
  <si>
    <t>OBSYP POTRUBÍ A OBJEKTŮ Z NAKUPOVANÝCH MATERIÁLŮ</t>
  </si>
  <si>
    <t>17581</t>
  </si>
  <si>
    <t>7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</si>
  <si>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</si>
  <si>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ZÁSYP JAM A RÝH ZEMINOU SE ZHUTNĚNÍM</t>
  </si>
  <si>
    <t>17411</t>
  </si>
  <si>
    <t>6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</si>
  <si>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</si>
  <si>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ULOŽENÍ SYPANINY DO NÁSYPŮ A NA SKLÁDKY BEZ ZHUTNĚNÍ</t>
  </si>
  <si>
    <t>17120</t>
  </si>
  <si>
    <t>odvoz do 15km(15-1)13*326.14=4 239,820 [A] 
Celkem: A=4 239,820 [B]</t>
  </si>
  <si>
    <t>PŘÍPLATEK ZA DALŠÍ 1KM DOPRAVY ZEMINY</t>
  </si>
  <si>
    <t>131839</t>
  </si>
  <si>
    <t>3.6*5.5+6.7*5.5 patky=56,650 [A] 
10.4*6.3+5.1*4.7 opěry=89,490 [B] 
30.0*6.0 levý svah=180,000 [C] 
Celkem: A+B+C=326,140 [D]</t>
  </si>
  <si>
    <t>HLOUBENÍ JAM ZAPAŽ I NEPAŽ TŘ. II, ODVOZ DO 1KM</t>
  </si>
  <si>
    <t>131831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</si>
  <si>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</si>
  <si>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hor. I - zemina  
326.14 výkop=326,140 [A] 
-(4.2*1.4*0.9)*2 patky=-10,584 [B] 
-(12.5+9.5) opěry=-22,000 [C] 
-180.0 púvodní svah=- 180,000 [D] 
hor. I ornice 
200*0.2=40,000 [E] 
Celkem: A+B+C+D+E=153,556 [F]</t>
  </si>
  <si>
    <t>VYKOPÁVKY ZE ZEMNÍKŮ A SKLÁDEK TŘ. I, ODVOZ DO 1KM</t>
  </si>
  <si>
    <t>125731</t>
  </si>
  <si>
    <t>112111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</si>
  <si>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</si>
  <si>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</si>
  <si>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</si>
  <si>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</si>
  <si>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</si>
  <si>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</si>
  <si>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</si>
  <si>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</si>
  <si>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</si>
  <si>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</si>
  <si>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</si>
  <si>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</si>
  <si>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</si>
  <si>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</si>
  <si>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lávka pro pěší v km 142,280</t>
  </si>
  <si>
    <t>SO 03-19-03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</si>
  <si>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</si>
  <si>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</si>
  <si>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</si>
  <si>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</si>
  <si>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</si>
  <si>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</si>
  <si>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</si>
  <si>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</si>
  <si>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</si>
  <si>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</si>
  <si>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</si>
  <si>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SO 03-19-03_a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</si>
</sst>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8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285</v>
      </c>
      <c r="B1" s="23"/>
      <c r="C1" s="23"/>
      <c r="D1" s="23"/>
      <c r="E1" s="23" t="s">
        <v>284</v>
      </c>
      <c r="F1" s="23"/>
      <c r="G1" s="23"/>
      <c r="H1" s="27" t="s">
        <v>286</v>
      </c>
      <c r="I1" s="23"/>
      <c r="P1" t="s">
        <v>207</v>
      </c>
    </row>
    <row r="2" spans="1:18" ht="24.95" customHeight="1" x14ac:dyDescent="0.2">
      <c r="B2" s="23"/>
      <c r="C2" s="23"/>
      <c r="D2" s="23"/>
      <c r="E2" s="26" t="s">
        <v>283</v>
      </c>
      <c r="F2" s="23"/>
      <c r="G2" s="23"/>
      <c r="H2" s="12"/>
      <c r="I2" s="12"/>
      <c r="O2">
        <f>0+O8+O49+O70+O91+O120+O129+O138+O147+O168+O229+O234</f>
        <v>0</v>
      </c>
      <c r="P2" t="s">
        <v>207</v>
      </c>
    </row>
    <row r="3" spans="1:18" ht="15" customHeight="1" x14ac:dyDescent="0.2">
      <c r="A3" t="s">
        <v>282</v>
      </c>
      <c r="B3" s="25" t="s">
        <v>281</v>
      </c>
      <c r="C3" s="38" t="s">
        <v>280</v>
      </c>
      <c r="D3" s="39"/>
      <c r="E3" s="24" t="s">
        <v>279</v>
      </c>
      <c r="F3" s="23"/>
      <c r="G3" s="22"/>
      <c r="H3" s="42" t="s">
        <v>287</v>
      </c>
      <c r="I3" s="21">
        <f>0+I8+I49+I70+I91+I120+I129+I138+I147+I168+I229+I234</f>
        <v>0</v>
      </c>
      <c r="O3" t="s">
        <v>278</v>
      </c>
      <c r="P3" t="s">
        <v>230</v>
      </c>
    </row>
    <row r="4" spans="1:18" ht="15" customHeight="1" x14ac:dyDescent="0.2">
      <c r="A4" t="s">
        <v>277</v>
      </c>
      <c r="B4" s="20" t="s">
        <v>276</v>
      </c>
      <c r="C4" s="40" t="s">
        <v>275</v>
      </c>
      <c r="D4" s="41"/>
      <c r="E4" s="19" t="s">
        <v>274</v>
      </c>
      <c r="F4" s="12"/>
      <c r="G4" s="12"/>
      <c r="H4" s="16"/>
      <c r="I4" s="16"/>
      <c r="O4" t="s">
        <v>273</v>
      </c>
      <c r="P4" t="s">
        <v>230</v>
      </c>
    </row>
    <row r="5" spans="1:18" ht="12.75" customHeight="1" x14ac:dyDescent="0.2">
      <c r="A5" s="37" t="s">
        <v>272</v>
      </c>
      <c r="B5" s="37" t="s">
        <v>271</v>
      </c>
      <c r="C5" s="37" t="s">
        <v>270</v>
      </c>
      <c r="D5" s="37" t="s">
        <v>269</v>
      </c>
      <c r="E5" s="37" t="s">
        <v>268</v>
      </c>
      <c r="F5" s="37" t="s">
        <v>267</v>
      </c>
      <c r="G5" s="37" t="s">
        <v>266</v>
      </c>
      <c r="H5" s="37" t="s">
        <v>265</v>
      </c>
      <c r="I5" s="37"/>
      <c r="O5" t="s">
        <v>264</v>
      </c>
      <c r="P5" t="s">
        <v>230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263</v>
      </c>
      <c r="I6" s="18" t="s">
        <v>262</v>
      </c>
    </row>
    <row r="7" spans="1:18" ht="12.75" customHeight="1" x14ac:dyDescent="0.2">
      <c r="A7" s="18" t="s">
        <v>261</v>
      </c>
      <c r="B7" s="18" t="s">
        <v>5</v>
      </c>
      <c r="C7" s="18" t="s">
        <v>230</v>
      </c>
      <c r="D7" s="18" t="s">
        <v>207</v>
      </c>
      <c r="E7" s="18" t="s">
        <v>186</v>
      </c>
      <c r="F7" s="18" t="s">
        <v>157</v>
      </c>
      <c r="G7" s="18" t="s">
        <v>245</v>
      </c>
      <c r="H7" s="18" t="s">
        <v>105</v>
      </c>
      <c r="I7" s="18" t="s">
        <v>234</v>
      </c>
    </row>
    <row r="8" spans="1:18" ht="12.75" customHeight="1" x14ac:dyDescent="0.2">
      <c r="A8" s="16" t="s">
        <v>32</v>
      </c>
      <c r="B8" s="16"/>
      <c r="C8" s="17" t="s">
        <v>5</v>
      </c>
      <c r="D8" s="16"/>
      <c r="E8" s="13" t="s">
        <v>260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9" t="s">
        <v>10</v>
      </c>
      <c r="B9" s="10" t="s">
        <v>5</v>
      </c>
      <c r="C9" s="10" t="s">
        <v>259</v>
      </c>
      <c r="D9" s="9" t="s">
        <v>0</v>
      </c>
      <c r="E9" s="8" t="s">
        <v>231</v>
      </c>
      <c r="F9" s="7" t="s">
        <v>34</v>
      </c>
      <c r="G9" s="6">
        <v>2</v>
      </c>
      <c r="H9" s="5">
        <v>0</v>
      </c>
      <c r="I9" s="5">
        <f>ROUND(ROUND(H9,2)*ROUND(G9,3),2)</f>
        <v>0</v>
      </c>
      <c r="O9">
        <f>(I9*15)/100</f>
        <v>0</v>
      </c>
      <c r="P9" t="s">
        <v>5</v>
      </c>
    </row>
    <row r="10" spans="1:18" x14ac:dyDescent="0.2">
      <c r="A10" s="4" t="s">
        <v>4</v>
      </c>
      <c r="E10" s="1" t="s">
        <v>231</v>
      </c>
    </row>
    <row r="11" spans="1:18" x14ac:dyDescent="0.2">
      <c r="A11" s="3" t="s">
        <v>2</v>
      </c>
      <c r="E11" s="2" t="s">
        <v>0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230</v>
      </c>
      <c r="C13" s="10" t="s">
        <v>258</v>
      </c>
      <c r="D13" s="9" t="s">
        <v>0</v>
      </c>
      <c r="E13" s="8" t="s">
        <v>257</v>
      </c>
      <c r="F13" s="7" t="s">
        <v>65</v>
      </c>
      <c r="G13" s="6">
        <v>153.55600000000001</v>
      </c>
      <c r="H13" s="5">
        <v>0</v>
      </c>
      <c r="I13" s="5">
        <f>ROUND(ROUND(H13,2)*ROUND(G13,3),2)</f>
        <v>0</v>
      </c>
      <c r="O13">
        <f>(I13*15)/100</f>
        <v>0</v>
      </c>
      <c r="P13" t="s">
        <v>5</v>
      </c>
    </row>
    <row r="14" spans="1:18" x14ac:dyDescent="0.2">
      <c r="A14" s="4" t="s">
        <v>4</v>
      </c>
      <c r="E14" s="1" t="s">
        <v>257</v>
      </c>
    </row>
    <row r="15" spans="1:18" ht="102" x14ac:dyDescent="0.2">
      <c r="A15" s="3" t="s">
        <v>2</v>
      </c>
      <c r="E15" s="2" t="s">
        <v>256</v>
      </c>
    </row>
    <row r="16" spans="1:18" ht="204" x14ac:dyDescent="0.2">
      <c r="A16" t="s">
        <v>1</v>
      </c>
      <c r="E16" s="1" t="s">
        <v>255</v>
      </c>
    </row>
    <row r="17" spans="1:16" x14ac:dyDescent="0.2">
      <c r="A17" s="9" t="s">
        <v>10</v>
      </c>
      <c r="B17" s="10" t="s">
        <v>207</v>
      </c>
      <c r="C17" s="10" t="s">
        <v>254</v>
      </c>
      <c r="D17" s="9" t="s">
        <v>0</v>
      </c>
      <c r="E17" s="8" t="s">
        <v>253</v>
      </c>
      <c r="F17" s="7" t="s">
        <v>65</v>
      </c>
      <c r="G17" s="6">
        <v>326.14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5</v>
      </c>
    </row>
    <row r="18" spans="1:16" x14ac:dyDescent="0.2">
      <c r="A18" s="4" t="s">
        <v>4</v>
      </c>
      <c r="E18" s="1" t="s">
        <v>253</v>
      </c>
    </row>
    <row r="19" spans="1:16" ht="51" x14ac:dyDescent="0.2">
      <c r="A19" s="3" t="s">
        <v>2</v>
      </c>
      <c r="E19" s="2" t="s">
        <v>252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186</v>
      </c>
      <c r="C21" s="10" t="s">
        <v>251</v>
      </c>
      <c r="D21" s="9" t="s">
        <v>0</v>
      </c>
      <c r="E21" s="8" t="s">
        <v>250</v>
      </c>
      <c r="F21" s="7" t="s">
        <v>65</v>
      </c>
      <c r="G21" s="6">
        <v>4239.82</v>
      </c>
      <c r="H21" s="5">
        <v>0</v>
      </c>
      <c r="I21" s="5">
        <f>ROUND(ROUND(H21,2)*ROUND(G21,3),2)</f>
        <v>0</v>
      </c>
      <c r="O21">
        <f>(I21*15)/100</f>
        <v>0</v>
      </c>
      <c r="P21" t="s">
        <v>5</v>
      </c>
    </row>
    <row r="22" spans="1:16" x14ac:dyDescent="0.2">
      <c r="A22" s="4" t="s">
        <v>4</v>
      </c>
      <c r="E22" s="1" t="s">
        <v>250</v>
      </c>
    </row>
    <row r="23" spans="1:16" ht="25.5" x14ac:dyDescent="0.2">
      <c r="A23" s="3" t="s">
        <v>2</v>
      </c>
      <c r="E23" s="2" t="s">
        <v>249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157</v>
      </c>
      <c r="C25" s="10" t="s">
        <v>248</v>
      </c>
      <c r="D25" s="9" t="s">
        <v>0</v>
      </c>
      <c r="E25" s="8" t="s">
        <v>247</v>
      </c>
      <c r="F25" s="7" t="s">
        <v>65</v>
      </c>
      <c r="G25" s="6">
        <v>326.14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5</v>
      </c>
    </row>
    <row r="26" spans="1:16" x14ac:dyDescent="0.2">
      <c r="A26" s="4" t="s">
        <v>4</v>
      </c>
      <c r="E26" s="1" t="s">
        <v>247</v>
      </c>
    </row>
    <row r="27" spans="1:16" x14ac:dyDescent="0.2">
      <c r="A27" s="3" t="s">
        <v>2</v>
      </c>
      <c r="E27" s="2" t="s">
        <v>0</v>
      </c>
    </row>
    <row r="28" spans="1:16" ht="127.5" x14ac:dyDescent="0.2">
      <c r="A28" t="s">
        <v>1</v>
      </c>
      <c r="E28" s="1" t="s">
        <v>246</v>
      </c>
    </row>
    <row r="29" spans="1:16" x14ac:dyDescent="0.2">
      <c r="A29" s="9" t="s">
        <v>10</v>
      </c>
      <c r="B29" s="10" t="s">
        <v>245</v>
      </c>
      <c r="C29" s="10" t="s">
        <v>244</v>
      </c>
      <c r="D29" s="9" t="s">
        <v>0</v>
      </c>
      <c r="E29" s="8" t="s">
        <v>243</v>
      </c>
      <c r="F29" s="7" t="s">
        <v>65</v>
      </c>
      <c r="G29" s="6">
        <v>113.556</v>
      </c>
      <c r="H29" s="5">
        <v>0</v>
      </c>
      <c r="I29" s="5">
        <f>ROUND(ROUND(H29,2)*ROUND(G29,3),2)</f>
        <v>0</v>
      </c>
      <c r="O29">
        <f>(I29*15)/100</f>
        <v>0</v>
      </c>
      <c r="P29" t="s">
        <v>5</v>
      </c>
    </row>
    <row r="30" spans="1:16" x14ac:dyDescent="0.2">
      <c r="A30" s="4" t="s">
        <v>4</v>
      </c>
      <c r="E30" s="1" t="s">
        <v>243</v>
      </c>
    </row>
    <row r="31" spans="1:16" x14ac:dyDescent="0.2">
      <c r="A31" s="3" t="s">
        <v>2</v>
      </c>
      <c r="E31" s="2" t="s">
        <v>0</v>
      </c>
    </row>
    <row r="32" spans="1:16" ht="165.75" x14ac:dyDescent="0.2">
      <c r="A32" t="s">
        <v>1</v>
      </c>
      <c r="E32" s="1" t="s">
        <v>242</v>
      </c>
    </row>
    <row r="33" spans="1:16" x14ac:dyDescent="0.2">
      <c r="A33" s="9" t="s">
        <v>10</v>
      </c>
      <c r="B33" s="10" t="s">
        <v>241</v>
      </c>
      <c r="C33" s="10" t="s">
        <v>240</v>
      </c>
      <c r="D33" s="9" t="s">
        <v>0</v>
      </c>
      <c r="E33" s="8" t="s">
        <v>239</v>
      </c>
      <c r="F33" s="7" t="s">
        <v>65</v>
      </c>
      <c r="G33" s="6">
        <v>2.2400000000000002</v>
      </c>
      <c r="H33" s="5">
        <v>0</v>
      </c>
      <c r="I33" s="5">
        <f>ROUND(ROUND(H33,2)*ROUND(G33,3),2)</f>
        <v>0</v>
      </c>
      <c r="O33">
        <f>(I33*15)/100</f>
        <v>0</v>
      </c>
      <c r="P33" t="s">
        <v>5</v>
      </c>
    </row>
    <row r="34" spans="1:16" x14ac:dyDescent="0.2">
      <c r="A34" s="4" t="s">
        <v>4</v>
      </c>
      <c r="E34" s="1" t="s">
        <v>239</v>
      </c>
    </row>
    <row r="35" spans="1:16" x14ac:dyDescent="0.2">
      <c r="A35" s="3" t="s">
        <v>2</v>
      </c>
      <c r="E35" s="2" t="s">
        <v>0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128</v>
      </c>
      <c r="C37" s="10" t="s">
        <v>238</v>
      </c>
      <c r="D37" s="9" t="s">
        <v>0</v>
      </c>
      <c r="E37" s="8" t="s">
        <v>237</v>
      </c>
      <c r="F37" s="7" t="s">
        <v>77</v>
      </c>
      <c r="G37" s="6">
        <v>200</v>
      </c>
      <c r="H37" s="5">
        <v>0</v>
      </c>
      <c r="I37" s="5">
        <f>ROUND(ROUND(H37,2)*ROUND(G37,3),2)</f>
        <v>0</v>
      </c>
      <c r="O37">
        <f>(I37*15)/100</f>
        <v>0</v>
      </c>
      <c r="P37" t="s">
        <v>5</v>
      </c>
    </row>
    <row r="38" spans="1:16" x14ac:dyDescent="0.2">
      <c r="A38" s="4" t="s">
        <v>4</v>
      </c>
      <c r="E38" s="1" t="s">
        <v>237</v>
      </c>
    </row>
    <row r="39" spans="1:16" x14ac:dyDescent="0.2">
      <c r="A39" s="3" t="s">
        <v>2</v>
      </c>
      <c r="E39" s="2" t="s">
        <v>0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105</v>
      </c>
      <c r="C41" s="10" t="s">
        <v>236</v>
      </c>
      <c r="D41" s="9" t="s">
        <v>0</v>
      </c>
      <c r="E41" s="8" t="s">
        <v>235</v>
      </c>
      <c r="F41" s="7" t="s">
        <v>77</v>
      </c>
      <c r="G41" s="6">
        <v>200</v>
      </c>
      <c r="H41" s="5">
        <v>0</v>
      </c>
      <c r="I41" s="5">
        <f>ROUND(ROUND(H41,2)*ROUND(G41,3),2)</f>
        <v>0</v>
      </c>
      <c r="O41">
        <f>(I41*15)/100</f>
        <v>0</v>
      </c>
      <c r="P41" t="s">
        <v>5</v>
      </c>
    </row>
    <row r="42" spans="1:16" x14ac:dyDescent="0.2">
      <c r="A42" s="4" t="s">
        <v>4</v>
      </c>
      <c r="E42" s="1" t="s">
        <v>235</v>
      </c>
    </row>
    <row r="43" spans="1:16" x14ac:dyDescent="0.2">
      <c r="A43" s="3" t="s">
        <v>2</v>
      </c>
      <c r="E43" s="2" t="s">
        <v>0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234</v>
      </c>
      <c r="C45" s="10" t="s">
        <v>233</v>
      </c>
      <c r="D45" s="9" t="s">
        <v>0</v>
      </c>
      <c r="E45" s="8" t="s">
        <v>232</v>
      </c>
      <c r="F45" s="7" t="s">
        <v>34</v>
      </c>
      <c r="G45" s="6">
        <v>2</v>
      </c>
      <c r="H45" s="5">
        <v>0</v>
      </c>
      <c r="I45" s="5">
        <f>ROUND(ROUND(H45,2)*ROUND(G45,3),2)</f>
        <v>0</v>
      </c>
      <c r="O45">
        <f>(I45*15)/100</f>
        <v>0</v>
      </c>
      <c r="P45" t="s">
        <v>5</v>
      </c>
    </row>
    <row r="46" spans="1:16" x14ac:dyDescent="0.2">
      <c r="A46" s="4" t="s">
        <v>4</v>
      </c>
      <c r="E46" s="1" t="s">
        <v>231</v>
      </c>
    </row>
    <row r="47" spans="1:16" x14ac:dyDescent="0.2">
      <c r="A47" s="3" t="s">
        <v>2</v>
      </c>
      <c r="E47" s="2" t="s">
        <v>0</v>
      </c>
    </row>
    <row r="48" spans="1:16" x14ac:dyDescent="0.2">
      <c r="A48" t="s">
        <v>1</v>
      </c>
      <c r="E48" s="1" t="s">
        <v>0</v>
      </c>
    </row>
    <row r="49" spans="1:18" ht="12.75" customHeight="1" x14ac:dyDescent="0.2">
      <c r="A49" s="12" t="s">
        <v>32</v>
      </c>
      <c r="B49" s="12"/>
      <c r="C49" s="14" t="s">
        <v>230</v>
      </c>
      <c r="D49" s="12"/>
      <c r="E49" s="13" t="s">
        <v>229</v>
      </c>
      <c r="F49" s="12"/>
      <c r="G49" s="12"/>
      <c r="H49" s="12"/>
      <c r="I49" s="11">
        <f>0+Q49</f>
        <v>0</v>
      </c>
      <c r="O49">
        <f>0+R49</f>
        <v>0</v>
      </c>
      <c r="Q49">
        <f>0+I50+I54+I58+I62+I66</f>
        <v>0</v>
      </c>
      <c r="R49">
        <f>0+O50+O54+O58+O62+O66</f>
        <v>0</v>
      </c>
    </row>
    <row r="50" spans="1:18" x14ac:dyDescent="0.2">
      <c r="A50" s="9" t="s">
        <v>10</v>
      </c>
      <c r="B50" s="10" t="s">
        <v>228</v>
      </c>
      <c r="C50" s="10" t="s">
        <v>227</v>
      </c>
      <c r="D50" s="9" t="s">
        <v>0</v>
      </c>
      <c r="E50" s="8" t="s">
        <v>226</v>
      </c>
      <c r="F50" s="7" t="s">
        <v>65</v>
      </c>
      <c r="G50" s="6">
        <v>15.268000000000001</v>
      </c>
      <c r="H50" s="5">
        <v>0</v>
      </c>
      <c r="I50" s="5">
        <f>ROUND(ROUND(H50,2)*ROUND(G50,3),2)</f>
        <v>0</v>
      </c>
      <c r="O50">
        <f>(I50*15)/100</f>
        <v>0</v>
      </c>
      <c r="P50" t="s">
        <v>5</v>
      </c>
    </row>
    <row r="51" spans="1:18" x14ac:dyDescent="0.2">
      <c r="A51" s="4" t="s">
        <v>4</v>
      </c>
      <c r="E51" s="1" t="s">
        <v>226</v>
      </c>
    </row>
    <row r="52" spans="1:18" ht="25.5" x14ac:dyDescent="0.2">
      <c r="A52" s="3" t="s">
        <v>2</v>
      </c>
      <c r="E52" s="2" t="s">
        <v>225</v>
      </c>
    </row>
    <row r="53" spans="1:18" ht="344.25" x14ac:dyDescent="0.2">
      <c r="A53" t="s">
        <v>1</v>
      </c>
      <c r="E53" s="1" t="s">
        <v>224</v>
      </c>
    </row>
    <row r="54" spans="1:18" x14ac:dyDescent="0.2">
      <c r="A54" s="9" t="s">
        <v>10</v>
      </c>
      <c r="B54" s="10" t="s">
        <v>223</v>
      </c>
      <c r="C54" s="10" t="s">
        <v>222</v>
      </c>
      <c r="D54" s="9" t="s">
        <v>0</v>
      </c>
      <c r="E54" s="8" t="s">
        <v>221</v>
      </c>
      <c r="F54" s="7" t="s">
        <v>6</v>
      </c>
      <c r="G54" s="6">
        <v>0.628</v>
      </c>
      <c r="H54" s="5">
        <v>0</v>
      </c>
      <c r="I54" s="5">
        <f>ROUND(ROUND(H54,2)*ROUND(G54,3),2)</f>
        <v>0</v>
      </c>
      <c r="O54">
        <f>(I54*15)/100</f>
        <v>0</v>
      </c>
      <c r="P54" t="s">
        <v>5</v>
      </c>
    </row>
    <row r="55" spans="1:18" x14ac:dyDescent="0.2">
      <c r="A55" s="4" t="s">
        <v>4</v>
      </c>
      <c r="E55" s="1" t="s">
        <v>221</v>
      </c>
    </row>
    <row r="56" spans="1:18" x14ac:dyDescent="0.2">
      <c r="A56" s="3" t="s">
        <v>2</v>
      </c>
      <c r="E56" s="2" t="s">
        <v>0</v>
      </c>
    </row>
    <row r="57" spans="1:18" x14ac:dyDescent="0.2">
      <c r="A57" t="s">
        <v>1</v>
      </c>
      <c r="E57" s="1" t="s">
        <v>0</v>
      </c>
    </row>
    <row r="58" spans="1:18" x14ac:dyDescent="0.2">
      <c r="A58" s="9" t="s">
        <v>10</v>
      </c>
      <c r="B58" s="10" t="s">
        <v>220</v>
      </c>
      <c r="C58" s="10" t="s">
        <v>219</v>
      </c>
      <c r="D58" s="9" t="s">
        <v>0</v>
      </c>
      <c r="E58" s="8" t="s">
        <v>218</v>
      </c>
      <c r="F58" s="7" t="s">
        <v>6</v>
      </c>
      <c r="G58" s="6">
        <v>0.17899999999999999</v>
      </c>
      <c r="H58" s="5">
        <v>0</v>
      </c>
      <c r="I58" s="5">
        <f>ROUND(ROUND(H58,2)*ROUND(G58,3),2)</f>
        <v>0</v>
      </c>
      <c r="O58">
        <f>(I58*15)/100</f>
        <v>0</v>
      </c>
      <c r="P58" t="s">
        <v>5</v>
      </c>
    </row>
    <row r="59" spans="1:18" x14ac:dyDescent="0.2">
      <c r="A59" s="4" t="s">
        <v>4</v>
      </c>
      <c r="E59" s="1" t="s">
        <v>218</v>
      </c>
    </row>
    <row r="60" spans="1:18" ht="25.5" x14ac:dyDescent="0.2">
      <c r="A60" s="3" t="s">
        <v>2</v>
      </c>
      <c r="E60" s="2" t="s">
        <v>217</v>
      </c>
    </row>
    <row r="61" spans="1:18" ht="191.25" x14ac:dyDescent="0.2">
      <c r="A61" t="s">
        <v>1</v>
      </c>
      <c r="E61" s="1" t="s">
        <v>216</v>
      </c>
    </row>
    <row r="62" spans="1:18" x14ac:dyDescent="0.2">
      <c r="A62" s="9" t="s">
        <v>10</v>
      </c>
      <c r="B62" s="10" t="s">
        <v>215</v>
      </c>
      <c r="C62" s="10" t="s">
        <v>214</v>
      </c>
      <c r="D62" s="9" t="s">
        <v>0</v>
      </c>
      <c r="E62" s="8" t="s">
        <v>213</v>
      </c>
      <c r="F62" s="7" t="s">
        <v>65</v>
      </c>
      <c r="G62" s="6">
        <v>0.76300000000000001</v>
      </c>
      <c r="H62" s="5">
        <v>0</v>
      </c>
      <c r="I62" s="5">
        <f>ROUND(ROUND(H62,2)*ROUND(G62,3),2)</f>
        <v>0</v>
      </c>
      <c r="O62">
        <f>(I62*15)/100</f>
        <v>0</v>
      </c>
      <c r="P62" t="s">
        <v>5</v>
      </c>
    </row>
    <row r="63" spans="1:18" x14ac:dyDescent="0.2">
      <c r="A63" s="4" t="s">
        <v>4</v>
      </c>
      <c r="E63" s="1" t="s">
        <v>213</v>
      </c>
    </row>
    <row r="64" spans="1:18" ht="25.5" x14ac:dyDescent="0.2">
      <c r="A64" s="3" t="s">
        <v>2</v>
      </c>
      <c r="E64" s="2" t="s">
        <v>212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211</v>
      </c>
      <c r="C66" s="10" t="s">
        <v>210</v>
      </c>
      <c r="D66" s="9" t="s">
        <v>0</v>
      </c>
      <c r="E66" s="8" t="s">
        <v>209</v>
      </c>
      <c r="F66" s="7" t="s">
        <v>46</v>
      </c>
      <c r="G66" s="6">
        <v>24</v>
      </c>
      <c r="H66" s="5">
        <v>0</v>
      </c>
      <c r="I66" s="5">
        <f>ROUND(ROUND(H66,2)*ROUND(G66,3),2)</f>
        <v>0</v>
      </c>
      <c r="O66">
        <f>(I66*15)/100</f>
        <v>0</v>
      </c>
      <c r="P66" t="s">
        <v>5</v>
      </c>
    </row>
    <row r="67" spans="1:18" x14ac:dyDescent="0.2">
      <c r="A67" s="4" t="s">
        <v>4</v>
      </c>
      <c r="E67" s="1" t="s">
        <v>209</v>
      </c>
    </row>
    <row r="68" spans="1:18" ht="25.5" x14ac:dyDescent="0.2">
      <c r="A68" s="3" t="s">
        <v>2</v>
      </c>
      <c r="E68" s="2" t="s">
        <v>208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32</v>
      </c>
      <c r="B70" s="12"/>
      <c r="C70" s="14" t="s">
        <v>207</v>
      </c>
      <c r="D70" s="12"/>
      <c r="E70" s="13" t="s">
        <v>206</v>
      </c>
      <c r="F70" s="12"/>
      <c r="G70" s="12"/>
      <c r="H70" s="12"/>
      <c r="I70" s="11">
        <f>0+Q70</f>
        <v>0</v>
      </c>
      <c r="O70">
        <f>0+R70</f>
        <v>0</v>
      </c>
      <c r="Q70">
        <f>0+I71+I75+I79+I83+I87</f>
        <v>0</v>
      </c>
      <c r="R70">
        <f>0+O71+O75+O79+O83+O87</f>
        <v>0</v>
      </c>
    </row>
    <row r="71" spans="1:18" x14ac:dyDescent="0.2">
      <c r="A71" s="9" t="s">
        <v>10</v>
      </c>
      <c r="B71" s="10" t="s">
        <v>205</v>
      </c>
      <c r="C71" s="10" t="s">
        <v>204</v>
      </c>
      <c r="D71" s="9" t="s">
        <v>0</v>
      </c>
      <c r="E71" s="8" t="s">
        <v>203</v>
      </c>
      <c r="F71" s="7" t="s">
        <v>65</v>
      </c>
      <c r="G71" s="6">
        <v>22.1</v>
      </c>
      <c r="H71" s="5">
        <v>0</v>
      </c>
      <c r="I71" s="5">
        <f>ROUND(ROUND(H71,2)*ROUND(G71,3),2)</f>
        <v>0</v>
      </c>
      <c r="O71">
        <f>(I71*15)/100</f>
        <v>0</v>
      </c>
      <c r="P71" t="s">
        <v>5</v>
      </c>
    </row>
    <row r="72" spans="1:18" x14ac:dyDescent="0.2">
      <c r="A72" s="4" t="s">
        <v>4</v>
      </c>
      <c r="E72" s="1" t="s">
        <v>203</v>
      </c>
    </row>
    <row r="73" spans="1:18" ht="38.25" x14ac:dyDescent="0.2">
      <c r="A73" s="3" t="s">
        <v>2</v>
      </c>
      <c r="E73" s="2" t="s">
        <v>202</v>
      </c>
    </row>
    <row r="74" spans="1:18" x14ac:dyDescent="0.2">
      <c r="A74" t="s">
        <v>1</v>
      </c>
      <c r="E74" s="1" t="s">
        <v>0</v>
      </c>
    </row>
    <row r="75" spans="1:18" x14ac:dyDescent="0.2">
      <c r="A75" s="9" t="s">
        <v>10</v>
      </c>
      <c r="B75" s="10" t="s">
        <v>201</v>
      </c>
      <c r="C75" s="10" t="s">
        <v>200</v>
      </c>
      <c r="D75" s="9" t="s">
        <v>0</v>
      </c>
      <c r="E75" s="8" t="s">
        <v>199</v>
      </c>
      <c r="F75" s="7" t="s">
        <v>6</v>
      </c>
      <c r="G75" s="6">
        <v>8.8999999999999996E-2</v>
      </c>
      <c r="H75" s="5">
        <v>0</v>
      </c>
      <c r="I75" s="5">
        <f>ROUND(ROUND(H75,2)*ROUND(G75,3),2)</f>
        <v>0</v>
      </c>
      <c r="O75">
        <f>(I75*15)/100</f>
        <v>0</v>
      </c>
      <c r="P75" t="s">
        <v>5</v>
      </c>
    </row>
    <row r="76" spans="1:18" x14ac:dyDescent="0.2">
      <c r="A76" s="4" t="s">
        <v>4</v>
      </c>
      <c r="E76" s="1" t="s">
        <v>199</v>
      </c>
    </row>
    <row r="77" spans="1:18" ht="38.25" x14ac:dyDescent="0.2">
      <c r="A77" s="3" t="s">
        <v>2</v>
      </c>
      <c r="E77" s="2" t="s">
        <v>198</v>
      </c>
    </row>
    <row r="78" spans="1:18" x14ac:dyDescent="0.2">
      <c r="A78" t="s">
        <v>1</v>
      </c>
      <c r="E78" s="1" t="s">
        <v>0</v>
      </c>
    </row>
    <row r="79" spans="1:18" x14ac:dyDescent="0.2">
      <c r="A79" s="9" t="s">
        <v>10</v>
      </c>
      <c r="B79" s="10" t="s">
        <v>197</v>
      </c>
      <c r="C79" s="10" t="s">
        <v>196</v>
      </c>
      <c r="D79" s="9" t="s">
        <v>0</v>
      </c>
      <c r="E79" s="8" t="s">
        <v>195</v>
      </c>
      <c r="F79" s="7" t="s">
        <v>6</v>
      </c>
      <c r="G79" s="6">
        <v>0.88700000000000001</v>
      </c>
      <c r="H79" s="5">
        <v>0</v>
      </c>
      <c r="I79" s="5">
        <f>ROUND(ROUND(H79,2)*ROUND(G79,3),2)</f>
        <v>0</v>
      </c>
      <c r="O79">
        <f>(I79*15)/100</f>
        <v>0</v>
      </c>
      <c r="P79" t="s">
        <v>5</v>
      </c>
    </row>
    <row r="80" spans="1:18" x14ac:dyDescent="0.2">
      <c r="A80" s="4" t="s">
        <v>4</v>
      </c>
      <c r="E80" s="1" t="s">
        <v>195</v>
      </c>
    </row>
    <row r="81" spans="1:18" ht="38.25" x14ac:dyDescent="0.2">
      <c r="A81" s="3" t="s">
        <v>2</v>
      </c>
      <c r="E81" s="2" t="s">
        <v>194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193</v>
      </c>
      <c r="C83" s="10" t="s">
        <v>192</v>
      </c>
      <c r="D83" s="9" t="s">
        <v>0</v>
      </c>
      <c r="E83" s="8" t="s">
        <v>191</v>
      </c>
      <c r="F83" s="7" t="s">
        <v>65</v>
      </c>
      <c r="G83" s="6">
        <v>20.736000000000001</v>
      </c>
      <c r="H83" s="5">
        <v>0</v>
      </c>
      <c r="I83" s="5">
        <f>ROUND(ROUND(H83,2)*ROUND(G83,3),2)</f>
        <v>0</v>
      </c>
      <c r="O83">
        <f>(I83*15)/100</f>
        <v>0</v>
      </c>
      <c r="P83" t="s">
        <v>5</v>
      </c>
    </row>
    <row r="84" spans="1:18" x14ac:dyDescent="0.2">
      <c r="A84" s="4" t="s">
        <v>4</v>
      </c>
      <c r="E84" s="1" t="s">
        <v>191</v>
      </c>
    </row>
    <row r="85" spans="1:18" ht="38.25" x14ac:dyDescent="0.2">
      <c r="A85" s="3" t="s">
        <v>2</v>
      </c>
      <c r="E85" s="2" t="s">
        <v>190</v>
      </c>
    </row>
    <row r="86" spans="1:18" x14ac:dyDescent="0.2">
      <c r="A86" t="s">
        <v>1</v>
      </c>
      <c r="E86" s="1" t="s">
        <v>0</v>
      </c>
    </row>
    <row r="87" spans="1:18" x14ac:dyDescent="0.2">
      <c r="A87" s="9" t="s">
        <v>10</v>
      </c>
      <c r="B87" s="10" t="s">
        <v>189</v>
      </c>
      <c r="C87" s="10" t="s">
        <v>188</v>
      </c>
      <c r="D87" s="9" t="s">
        <v>0</v>
      </c>
      <c r="E87" s="8" t="s">
        <v>187</v>
      </c>
      <c r="F87" s="7" t="s">
        <v>6</v>
      </c>
      <c r="G87" s="6">
        <v>1.968</v>
      </c>
      <c r="H87" s="5">
        <v>0</v>
      </c>
      <c r="I87" s="5">
        <f>ROUND(ROUND(H87,2)*ROUND(G87,3),2)</f>
        <v>0</v>
      </c>
      <c r="O87">
        <f>(I87*15)/100</f>
        <v>0</v>
      </c>
      <c r="P87" t="s">
        <v>5</v>
      </c>
    </row>
    <row r="88" spans="1:18" x14ac:dyDescent="0.2">
      <c r="A88" s="4" t="s">
        <v>4</v>
      </c>
      <c r="E88" s="1" t="s">
        <v>187</v>
      </c>
    </row>
    <row r="89" spans="1:18" x14ac:dyDescent="0.2">
      <c r="A89" s="3" t="s">
        <v>2</v>
      </c>
      <c r="E89" s="2" t="s">
        <v>0</v>
      </c>
    </row>
    <row r="90" spans="1:18" x14ac:dyDescent="0.2">
      <c r="A90" t="s">
        <v>1</v>
      </c>
      <c r="E90" s="1" t="s">
        <v>0</v>
      </c>
    </row>
    <row r="91" spans="1:18" ht="12.75" customHeight="1" x14ac:dyDescent="0.2">
      <c r="A91" s="12" t="s">
        <v>32</v>
      </c>
      <c r="B91" s="12"/>
      <c r="C91" s="14" t="s">
        <v>186</v>
      </c>
      <c r="D91" s="12"/>
      <c r="E91" s="13" t="s">
        <v>185</v>
      </c>
      <c r="F91" s="12"/>
      <c r="G91" s="12"/>
      <c r="H91" s="12"/>
      <c r="I91" s="11">
        <f>0+Q91</f>
        <v>0</v>
      </c>
      <c r="O91">
        <f>0+R91</f>
        <v>0</v>
      </c>
      <c r="Q91">
        <f>0+I92+I96+I100+I104+I108+I112+I116</f>
        <v>0</v>
      </c>
      <c r="R91">
        <f>0+O92+O96+O100+O104+O108+O112+O116</f>
        <v>0</v>
      </c>
    </row>
    <row r="92" spans="1:18" x14ac:dyDescent="0.2">
      <c r="A92" s="9" t="s">
        <v>10</v>
      </c>
      <c r="B92" s="10" t="s">
        <v>184</v>
      </c>
      <c r="C92" s="10" t="s">
        <v>183</v>
      </c>
      <c r="D92" s="9" t="s">
        <v>0</v>
      </c>
      <c r="E92" s="8" t="s">
        <v>182</v>
      </c>
      <c r="F92" s="7" t="s">
        <v>6</v>
      </c>
      <c r="G92" s="6">
        <v>12.6</v>
      </c>
      <c r="H92" s="5">
        <v>0</v>
      </c>
      <c r="I92" s="5">
        <f>ROUND(ROUND(H92,2)*ROUND(G92,3),2)</f>
        <v>0</v>
      </c>
      <c r="O92">
        <f>(I92*15)/100</f>
        <v>0</v>
      </c>
      <c r="P92" t="s">
        <v>5</v>
      </c>
    </row>
    <row r="93" spans="1:18" x14ac:dyDescent="0.2">
      <c r="A93" s="4" t="s">
        <v>4</v>
      </c>
      <c r="E93" s="1" t="s">
        <v>181</v>
      </c>
    </row>
    <row r="94" spans="1:18" ht="25.5" x14ac:dyDescent="0.2">
      <c r="A94" s="3" t="s">
        <v>2</v>
      </c>
      <c r="E94" s="2" t="s">
        <v>180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179</v>
      </c>
      <c r="C96" s="10" t="s">
        <v>178</v>
      </c>
      <c r="D96" s="9" t="s">
        <v>0</v>
      </c>
      <c r="E96" s="8" t="s">
        <v>177</v>
      </c>
      <c r="F96" s="7" t="s">
        <v>65</v>
      </c>
      <c r="G96" s="6">
        <v>7.75</v>
      </c>
      <c r="H96" s="5">
        <v>0</v>
      </c>
      <c r="I96" s="5">
        <f>ROUND(ROUND(H96,2)*ROUND(G96,3),2)</f>
        <v>0</v>
      </c>
      <c r="O96">
        <f>(I96*15)/100</f>
        <v>0</v>
      </c>
      <c r="P96" t="s">
        <v>5</v>
      </c>
    </row>
    <row r="97" spans="1:16" x14ac:dyDescent="0.2">
      <c r="A97" s="4" t="s">
        <v>4</v>
      </c>
      <c r="E97" s="1" t="s">
        <v>177</v>
      </c>
    </row>
    <row r="98" spans="1:16" x14ac:dyDescent="0.2">
      <c r="A98" s="3" t="s">
        <v>2</v>
      </c>
      <c r="E98" s="2" t="s">
        <v>0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176</v>
      </c>
      <c r="C100" s="10" t="s">
        <v>175</v>
      </c>
      <c r="D100" s="9" t="s">
        <v>0</v>
      </c>
      <c r="E100" s="8" t="s">
        <v>174</v>
      </c>
      <c r="F100" s="7" t="s">
        <v>34</v>
      </c>
      <c r="G100" s="6">
        <v>1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5</v>
      </c>
    </row>
    <row r="101" spans="1:16" x14ac:dyDescent="0.2">
      <c r="A101" s="4" t="s">
        <v>4</v>
      </c>
      <c r="E101" s="1" t="s">
        <v>174</v>
      </c>
    </row>
    <row r="102" spans="1:16" x14ac:dyDescent="0.2">
      <c r="A102" s="3" t="s">
        <v>2</v>
      </c>
      <c r="E102" s="2" t="s">
        <v>0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173</v>
      </c>
      <c r="C104" s="10" t="s">
        <v>172</v>
      </c>
      <c r="D104" s="9" t="s">
        <v>0</v>
      </c>
      <c r="E104" s="8" t="s">
        <v>171</v>
      </c>
      <c r="F104" s="7" t="s">
        <v>34</v>
      </c>
      <c r="G104" s="6">
        <v>8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5</v>
      </c>
    </row>
    <row r="105" spans="1:16" x14ac:dyDescent="0.2">
      <c r="A105" s="4" t="s">
        <v>4</v>
      </c>
      <c r="E105" s="1" t="s">
        <v>171</v>
      </c>
    </row>
    <row r="106" spans="1:16" x14ac:dyDescent="0.2">
      <c r="A106" s="3" t="s">
        <v>2</v>
      </c>
      <c r="E106" s="2" t="s">
        <v>0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170</v>
      </c>
      <c r="C108" s="10" t="s">
        <v>169</v>
      </c>
      <c r="D108" s="9" t="s">
        <v>0</v>
      </c>
      <c r="E108" s="8" t="s">
        <v>168</v>
      </c>
      <c r="F108" s="7" t="s">
        <v>65</v>
      </c>
      <c r="G108" s="6">
        <v>6.3680000000000003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5</v>
      </c>
    </row>
    <row r="109" spans="1:16" x14ac:dyDescent="0.2">
      <c r="A109" s="4" t="s">
        <v>4</v>
      </c>
      <c r="E109" s="1" t="s">
        <v>168</v>
      </c>
    </row>
    <row r="110" spans="1:16" ht="25.5" x14ac:dyDescent="0.2">
      <c r="A110" s="3" t="s">
        <v>2</v>
      </c>
      <c r="E110" s="2" t="s">
        <v>167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166</v>
      </c>
      <c r="C112" s="10" t="s">
        <v>165</v>
      </c>
      <c r="D112" s="9" t="s">
        <v>0</v>
      </c>
      <c r="E112" s="8" t="s">
        <v>164</v>
      </c>
      <c r="F112" s="7" t="s">
        <v>65</v>
      </c>
      <c r="G112" s="6">
        <v>0.128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5</v>
      </c>
    </row>
    <row r="113" spans="1:18" x14ac:dyDescent="0.2">
      <c r="A113" s="4" t="s">
        <v>4</v>
      </c>
      <c r="E113" s="1" t="s">
        <v>164</v>
      </c>
    </row>
    <row r="114" spans="1:18" ht="38.25" x14ac:dyDescent="0.2">
      <c r="A114" s="3" t="s">
        <v>2</v>
      </c>
      <c r="E114" s="2" t="s">
        <v>163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162</v>
      </c>
      <c r="C116" s="10" t="s">
        <v>161</v>
      </c>
      <c r="D116" s="9" t="s">
        <v>0</v>
      </c>
      <c r="E116" s="8" t="s">
        <v>160</v>
      </c>
      <c r="F116" s="7" t="s">
        <v>65</v>
      </c>
      <c r="G116" s="6">
        <v>1.5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5</v>
      </c>
    </row>
    <row r="117" spans="1:18" x14ac:dyDescent="0.2">
      <c r="A117" s="4" t="s">
        <v>4</v>
      </c>
      <c r="E117" s="1" t="s">
        <v>160</v>
      </c>
    </row>
    <row r="118" spans="1:18" ht="25.5" x14ac:dyDescent="0.2">
      <c r="A118" s="3" t="s">
        <v>2</v>
      </c>
      <c r="E118" s="2" t="s">
        <v>159</v>
      </c>
    </row>
    <row r="119" spans="1:18" ht="76.5" x14ac:dyDescent="0.2">
      <c r="A119" t="s">
        <v>1</v>
      </c>
      <c r="E119" s="1" t="s">
        <v>158</v>
      </c>
    </row>
    <row r="120" spans="1:18" ht="12.75" customHeight="1" x14ac:dyDescent="0.2">
      <c r="A120" s="12" t="s">
        <v>32</v>
      </c>
      <c r="B120" s="12"/>
      <c r="C120" s="14" t="s">
        <v>157</v>
      </c>
      <c r="D120" s="12"/>
      <c r="E120" s="13" t="s">
        <v>156</v>
      </c>
      <c r="F120" s="12"/>
      <c r="G120" s="12"/>
      <c r="H120" s="12"/>
      <c r="I120" s="11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9" t="s">
        <v>10</v>
      </c>
      <c r="B121" s="10" t="s">
        <v>155</v>
      </c>
      <c r="C121" s="10" t="s">
        <v>154</v>
      </c>
      <c r="D121" s="9" t="s">
        <v>0</v>
      </c>
      <c r="E121" s="8" t="s">
        <v>153</v>
      </c>
      <c r="F121" s="7" t="s">
        <v>77</v>
      </c>
      <c r="G121" s="6">
        <v>10</v>
      </c>
      <c r="H121" s="5">
        <v>0</v>
      </c>
      <c r="I121" s="5">
        <f>ROUND(ROUND(H121,2)*ROUND(G121,3),2)</f>
        <v>0</v>
      </c>
      <c r="O121">
        <f>(I121*15)/100</f>
        <v>0</v>
      </c>
      <c r="P121" t="s">
        <v>5</v>
      </c>
    </row>
    <row r="122" spans="1:18" x14ac:dyDescent="0.2">
      <c r="A122" s="4" t="s">
        <v>4</v>
      </c>
      <c r="E122" s="1" t="s">
        <v>153</v>
      </c>
    </row>
    <row r="123" spans="1:18" x14ac:dyDescent="0.2">
      <c r="A123" s="3" t="s">
        <v>2</v>
      </c>
      <c r="E123" s="2" t="s">
        <v>0</v>
      </c>
    </row>
    <row r="124" spans="1:18" x14ac:dyDescent="0.2">
      <c r="A124" t="s">
        <v>1</v>
      </c>
      <c r="E124" s="1" t="s">
        <v>0</v>
      </c>
    </row>
    <row r="125" spans="1:18" x14ac:dyDescent="0.2">
      <c r="A125" s="9" t="s">
        <v>10</v>
      </c>
      <c r="B125" s="10" t="s">
        <v>152</v>
      </c>
      <c r="C125" s="10" t="s">
        <v>151</v>
      </c>
      <c r="D125" s="9" t="s">
        <v>0</v>
      </c>
      <c r="E125" s="8" t="s">
        <v>150</v>
      </c>
      <c r="F125" s="7" t="s">
        <v>65</v>
      </c>
      <c r="G125" s="6">
        <v>0.4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5</v>
      </c>
    </row>
    <row r="126" spans="1:18" x14ac:dyDescent="0.2">
      <c r="A126" s="4" t="s">
        <v>4</v>
      </c>
      <c r="E126" s="1" t="s">
        <v>150</v>
      </c>
    </row>
    <row r="127" spans="1:18" ht="25.5" x14ac:dyDescent="0.2">
      <c r="A127" s="3" t="s">
        <v>2</v>
      </c>
      <c r="E127" s="2" t="s">
        <v>149</v>
      </c>
    </row>
    <row r="128" spans="1:18" x14ac:dyDescent="0.2">
      <c r="A128" t="s">
        <v>1</v>
      </c>
      <c r="E128" s="1" t="s">
        <v>0</v>
      </c>
    </row>
    <row r="129" spans="1:18" ht="12.75" customHeight="1" x14ac:dyDescent="0.2">
      <c r="A129" s="12" t="s">
        <v>32</v>
      </c>
      <c r="B129" s="12"/>
      <c r="C129" s="14" t="s">
        <v>148</v>
      </c>
      <c r="D129" s="12"/>
      <c r="E129" s="13" t="s">
        <v>147</v>
      </c>
      <c r="F129" s="12"/>
      <c r="G129" s="12"/>
      <c r="H129" s="12"/>
      <c r="I129" s="11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ht="25.5" x14ac:dyDescent="0.2">
      <c r="A130" s="9" t="s">
        <v>10</v>
      </c>
      <c r="B130" s="10" t="s">
        <v>146</v>
      </c>
      <c r="C130" s="10" t="s">
        <v>145</v>
      </c>
      <c r="D130" s="9" t="s">
        <v>0</v>
      </c>
      <c r="E130" s="8" t="s">
        <v>139</v>
      </c>
      <c r="F130" s="7" t="s">
        <v>77</v>
      </c>
      <c r="G130" s="6">
        <v>184.44</v>
      </c>
      <c r="H130" s="5">
        <v>0</v>
      </c>
      <c r="I130" s="5">
        <f>ROUND(ROUND(H130,2)*ROUND(G130,3),2)</f>
        <v>0</v>
      </c>
      <c r="O130">
        <f>(I130*15)/100</f>
        <v>0</v>
      </c>
      <c r="P130" t="s">
        <v>5</v>
      </c>
    </row>
    <row r="131" spans="1:18" ht="25.5" x14ac:dyDescent="0.2">
      <c r="A131" s="4" t="s">
        <v>4</v>
      </c>
      <c r="E131" s="1" t="s">
        <v>139</v>
      </c>
    </row>
    <row r="132" spans="1:18" ht="38.25" x14ac:dyDescent="0.2">
      <c r="A132" s="3" t="s">
        <v>2</v>
      </c>
      <c r="E132" s="2" t="s">
        <v>144</v>
      </c>
    </row>
    <row r="133" spans="1:18" ht="140.25" x14ac:dyDescent="0.2">
      <c r="A133" t="s">
        <v>1</v>
      </c>
      <c r="E133" s="1" t="s">
        <v>143</v>
      </c>
    </row>
    <row r="134" spans="1:18" ht="25.5" x14ac:dyDescent="0.2">
      <c r="A134" s="9" t="s">
        <v>10</v>
      </c>
      <c r="B134" s="10" t="s">
        <v>142</v>
      </c>
      <c r="C134" s="10" t="s">
        <v>141</v>
      </c>
      <c r="D134" s="9" t="s">
        <v>0</v>
      </c>
      <c r="E134" s="8" t="s">
        <v>140</v>
      </c>
      <c r="F134" s="7" t="s">
        <v>77</v>
      </c>
      <c r="G134" s="6">
        <v>92.22</v>
      </c>
      <c r="H134" s="5">
        <v>0</v>
      </c>
      <c r="I134" s="5">
        <f>ROUND(ROUND(H134,2)*ROUND(G134,3),2)</f>
        <v>0</v>
      </c>
      <c r="O134">
        <f>(I134*15)/100</f>
        <v>0</v>
      </c>
      <c r="P134" t="s">
        <v>5</v>
      </c>
    </row>
    <row r="135" spans="1:18" ht="25.5" x14ac:dyDescent="0.2">
      <c r="A135" s="4" t="s">
        <v>4</v>
      </c>
      <c r="E135" s="1" t="s">
        <v>139</v>
      </c>
    </row>
    <row r="136" spans="1:18" ht="38.25" x14ac:dyDescent="0.2">
      <c r="A136" s="3" t="s">
        <v>2</v>
      </c>
      <c r="E136" s="2" t="s">
        <v>138</v>
      </c>
    </row>
    <row r="137" spans="1:18" x14ac:dyDescent="0.2">
      <c r="A137" t="s">
        <v>1</v>
      </c>
      <c r="E137" s="1" t="s">
        <v>0</v>
      </c>
    </row>
    <row r="138" spans="1:18" ht="12.75" customHeight="1" x14ac:dyDescent="0.2">
      <c r="A138" s="12" t="s">
        <v>32</v>
      </c>
      <c r="B138" s="12"/>
      <c r="C138" s="14" t="s">
        <v>137</v>
      </c>
      <c r="D138" s="12"/>
      <c r="E138" s="13" t="s">
        <v>136</v>
      </c>
      <c r="F138" s="12"/>
      <c r="G138" s="12"/>
      <c r="H138" s="12"/>
      <c r="I138" s="11">
        <f>0+Q138</f>
        <v>0</v>
      </c>
      <c r="O138">
        <f>0+R138</f>
        <v>0</v>
      </c>
      <c r="Q138">
        <f>0+I139+I143</f>
        <v>0</v>
      </c>
      <c r="R138">
        <f>0+O139+O143</f>
        <v>0</v>
      </c>
    </row>
    <row r="139" spans="1:18" x14ac:dyDescent="0.2">
      <c r="A139" s="9" t="s">
        <v>10</v>
      </c>
      <c r="B139" s="10" t="s">
        <v>135</v>
      </c>
      <c r="C139" s="10" t="s">
        <v>134</v>
      </c>
      <c r="D139" s="9" t="s">
        <v>0</v>
      </c>
      <c r="E139" s="8" t="s">
        <v>133</v>
      </c>
      <c r="F139" s="7" t="s">
        <v>77</v>
      </c>
      <c r="G139" s="6">
        <v>641.04999999999995</v>
      </c>
      <c r="H139" s="5">
        <v>0</v>
      </c>
      <c r="I139" s="5">
        <f>ROUND(ROUND(H139,2)*ROUND(G139,3),2)</f>
        <v>0</v>
      </c>
      <c r="O139">
        <f>(I139*15)/100</f>
        <v>0</v>
      </c>
      <c r="P139" t="s">
        <v>5</v>
      </c>
    </row>
    <row r="140" spans="1:18" x14ac:dyDescent="0.2">
      <c r="A140" s="4" t="s">
        <v>4</v>
      </c>
      <c r="E140" s="1" t="s">
        <v>133</v>
      </c>
    </row>
    <row r="141" spans="1:18" x14ac:dyDescent="0.2">
      <c r="A141" s="3" t="s">
        <v>2</v>
      </c>
      <c r="E141" s="2" t="s">
        <v>0</v>
      </c>
    </row>
    <row r="142" spans="1:18" x14ac:dyDescent="0.2">
      <c r="A142" t="s">
        <v>1</v>
      </c>
      <c r="E142" s="1" t="s">
        <v>0</v>
      </c>
    </row>
    <row r="143" spans="1:18" x14ac:dyDescent="0.2">
      <c r="A143" s="9" t="s">
        <v>10</v>
      </c>
      <c r="B143" s="10" t="s">
        <v>132</v>
      </c>
      <c r="C143" s="10" t="s">
        <v>131</v>
      </c>
      <c r="D143" s="9" t="s">
        <v>0</v>
      </c>
      <c r="E143" s="8" t="s">
        <v>130</v>
      </c>
      <c r="F143" s="7" t="s">
        <v>77</v>
      </c>
      <c r="G143" s="6">
        <v>405</v>
      </c>
      <c r="H143" s="5">
        <v>0</v>
      </c>
      <c r="I143" s="5">
        <f>ROUND(ROUND(H143,2)*ROUND(G143,3),2)</f>
        <v>0</v>
      </c>
      <c r="O143">
        <f>(I143*15)/100</f>
        <v>0</v>
      </c>
      <c r="P143" t="s">
        <v>5</v>
      </c>
    </row>
    <row r="144" spans="1:18" x14ac:dyDescent="0.2">
      <c r="A144" s="4" t="s">
        <v>4</v>
      </c>
      <c r="E144" s="1" t="s">
        <v>130</v>
      </c>
    </row>
    <row r="145" spans="1:18" ht="38.25" x14ac:dyDescent="0.2">
      <c r="A145" s="3" t="s">
        <v>2</v>
      </c>
      <c r="E145" s="2" t="s">
        <v>129</v>
      </c>
    </row>
    <row r="146" spans="1:18" x14ac:dyDescent="0.2">
      <c r="A146" t="s">
        <v>1</v>
      </c>
      <c r="E146" s="1" t="s">
        <v>0</v>
      </c>
    </row>
    <row r="147" spans="1:18" ht="12.75" customHeight="1" x14ac:dyDescent="0.2">
      <c r="A147" s="12" t="s">
        <v>32</v>
      </c>
      <c r="B147" s="12"/>
      <c r="C147" s="14" t="s">
        <v>128</v>
      </c>
      <c r="D147" s="12"/>
      <c r="E147" s="13" t="s">
        <v>127</v>
      </c>
      <c r="F147" s="12"/>
      <c r="G147" s="12"/>
      <c r="H147" s="12"/>
      <c r="I147" s="11">
        <f>0+Q147</f>
        <v>0</v>
      </c>
      <c r="O147">
        <f>0+R147</f>
        <v>0</v>
      </c>
      <c r="Q147">
        <f>0+I148+I152+I156+I160+I164</f>
        <v>0</v>
      </c>
      <c r="R147">
        <f>0+O148+O152+O156+O160+O164</f>
        <v>0</v>
      </c>
    </row>
    <row r="148" spans="1:18" x14ac:dyDescent="0.2">
      <c r="A148" s="9" t="s">
        <v>10</v>
      </c>
      <c r="B148" s="10" t="s">
        <v>126</v>
      </c>
      <c r="C148" s="10" t="s">
        <v>125</v>
      </c>
      <c r="D148" s="9" t="s">
        <v>0</v>
      </c>
      <c r="E148" s="8" t="s">
        <v>124</v>
      </c>
      <c r="F148" s="7" t="s">
        <v>46</v>
      </c>
      <c r="G148" s="6">
        <v>52</v>
      </c>
      <c r="H148" s="5">
        <v>0</v>
      </c>
      <c r="I148" s="5">
        <f>ROUND(ROUND(H148,2)*ROUND(G148,3),2)</f>
        <v>0</v>
      </c>
      <c r="O148">
        <f>(I148*15)/100</f>
        <v>0</v>
      </c>
      <c r="P148" t="s">
        <v>5</v>
      </c>
    </row>
    <row r="149" spans="1:18" x14ac:dyDescent="0.2">
      <c r="A149" s="4" t="s">
        <v>4</v>
      </c>
      <c r="E149" s="1" t="s">
        <v>124</v>
      </c>
    </row>
    <row r="150" spans="1:18" ht="38.25" x14ac:dyDescent="0.2">
      <c r="A150" s="3" t="s">
        <v>2</v>
      </c>
      <c r="E150" s="2" t="s">
        <v>123</v>
      </c>
    </row>
    <row r="151" spans="1:18" x14ac:dyDescent="0.2">
      <c r="A151" t="s">
        <v>1</v>
      </c>
      <c r="E151" s="1" t="s">
        <v>0</v>
      </c>
    </row>
    <row r="152" spans="1:18" x14ac:dyDescent="0.2">
      <c r="A152" s="9" t="s">
        <v>10</v>
      </c>
      <c r="B152" s="10" t="s">
        <v>122</v>
      </c>
      <c r="C152" s="10" t="s">
        <v>121</v>
      </c>
      <c r="D152" s="9" t="s">
        <v>0</v>
      </c>
      <c r="E152" s="8" t="s">
        <v>120</v>
      </c>
      <c r="F152" s="7" t="s">
        <v>46</v>
      </c>
      <c r="G152" s="6">
        <v>52</v>
      </c>
      <c r="H152" s="5">
        <v>0</v>
      </c>
      <c r="I152" s="5">
        <f>ROUND(ROUND(H152,2)*ROUND(G152,3),2)</f>
        <v>0</v>
      </c>
      <c r="O152">
        <f>(I152*15)/100</f>
        <v>0</v>
      </c>
      <c r="P152" t="s">
        <v>5</v>
      </c>
    </row>
    <row r="153" spans="1:18" x14ac:dyDescent="0.2">
      <c r="A153" s="4" t="s">
        <v>4</v>
      </c>
      <c r="E153" s="1" t="s">
        <v>120</v>
      </c>
    </row>
    <row r="154" spans="1:18" ht="38.25" x14ac:dyDescent="0.2">
      <c r="A154" s="3" t="s">
        <v>2</v>
      </c>
      <c r="E154" s="2" t="s">
        <v>119</v>
      </c>
    </row>
    <row r="155" spans="1:18" x14ac:dyDescent="0.2">
      <c r="A155" t="s">
        <v>1</v>
      </c>
      <c r="E155" s="1" t="s">
        <v>0</v>
      </c>
    </row>
    <row r="156" spans="1:18" x14ac:dyDescent="0.2">
      <c r="A156" s="9" t="s">
        <v>10</v>
      </c>
      <c r="B156" s="10" t="s">
        <v>118</v>
      </c>
      <c r="C156" s="10" t="s">
        <v>117</v>
      </c>
      <c r="D156" s="9" t="s">
        <v>0</v>
      </c>
      <c r="E156" s="8" t="s">
        <v>116</v>
      </c>
      <c r="F156" s="7" t="s">
        <v>46</v>
      </c>
      <c r="G156" s="6">
        <v>14</v>
      </c>
      <c r="H156" s="5">
        <v>0</v>
      </c>
      <c r="I156" s="5">
        <f>ROUND(ROUND(H156,2)*ROUND(G156,3),2)</f>
        <v>0</v>
      </c>
      <c r="O156">
        <f>(I156*15)/100</f>
        <v>0</v>
      </c>
      <c r="P156" t="s">
        <v>5</v>
      </c>
    </row>
    <row r="157" spans="1:18" x14ac:dyDescent="0.2">
      <c r="A157" s="4" t="s">
        <v>4</v>
      </c>
      <c r="E157" s="1" t="s">
        <v>116</v>
      </c>
    </row>
    <row r="158" spans="1:18" x14ac:dyDescent="0.2">
      <c r="A158" s="3" t="s">
        <v>2</v>
      </c>
      <c r="E158" s="2" t="s">
        <v>115</v>
      </c>
    </row>
    <row r="159" spans="1:18" ht="178.5" x14ac:dyDescent="0.2">
      <c r="A159" t="s">
        <v>1</v>
      </c>
      <c r="E159" s="1" t="s">
        <v>114</v>
      </c>
    </row>
    <row r="160" spans="1:18" x14ac:dyDescent="0.2">
      <c r="A160" s="9" t="s">
        <v>10</v>
      </c>
      <c r="B160" s="10" t="s">
        <v>113</v>
      </c>
      <c r="C160" s="10" t="s">
        <v>112</v>
      </c>
      <c r="D160" s="9" t="s">
        <v>0</v>
      </c>
      <c r="E160" s="8" t="s">
        <v>111</v>
      </c>
      <c r="F160" s="7" t="s">
        <v>46</v>
      </c>
      <c r="G160" s="6">
        <v>0.75</v>
      </c>
      <c r="H160" s="5">
        <v>0</v>
      </c>
      <c r="I160" s="5">
        <f>ROUND(ROUND(H160,2)*ROUND(G160,3),2)</f>
        <v>0</v>
      </c>
      <c r="O160">
        <f>(I160*15)/100</f>
        <v>0</v>
      </c>
      <c r="P160" t="s">
        <v>5</v>
      </c>
    </row>
    <row r="161" spans="1:18" x14ac:dyDescent="0.2">
      <c r="A161" s="4" t="s">
        <v>4</v>
      </c>
      <c r="E161" s="1" t="s">
        <v>111</v>
      </c>
    </row>
    <row r="162" spans="1:18" ht="38.25" x14ac:dyDescent="0.2">
      <c r="A162" s="3" t="s">
        <v>2</v>
      </c>
      <c r="E162" s="2" t="s">
        <v>110</v>
      </c>
    </row>
    <row r="163" spans="1:18" x14ac:dyDescent="0.2">
      <c r="A163" t="s">
        <v>1</v>
      </c>
      <c r="E163" s="1" t="s">
        <v>0</v>
      </c>
    </row>
    <row r="164" spans="1:18" x14ac:dyDescent="0.2">
      <c r="A164" s="9" t="s">
        <v>10</v>
      </c>
      <c r="B164" s="10" t="s">
        <v>109</v>
      </c>
      <c r="C164" s="10" t="s">
        <v>108</v>
      </c>
      <c r="D164" s="9" t="s">
        <v>0</v>
      </c>
      <c r="E164" s="8" t="s">
        <v>107</v>
      </c>
      <c r="F164" s="7" t="s">
        <v>46</v>
      </c>
      <c r="G164" s="6">
        <v>13</v>
      </c>
      <c r="H164" s="5">
        <v>0</v>
      </c>
      <c r="I164" s="5">
        <f>ROUND(ROUND(H164,2)*ROUND(G164,3),2)</f>
        <v>0</v>
      </c>
      <c r="O164">
        <f>(I164*15)/100</f>
        <v>0</v>
      </c>
      <c r="P164" t="s">
        <v>5</v>
      </c>
    </row>
    <row r="165" spans="1:18" x14ac:dyDescent="0.2">
      <c r="A165" s="4" t="s">
        <v>4</v>
      </c>
      <c r="E165" s="1" t="s">
        <v>107</v>
      </c>
    </row>
    <row r="166" spans="1:18" ht="63.75" x14ac:dyDescent="0.2">
      <c r="A166" s="3" t="s">
        <v>2</v>
      </c>
      <c r="E166" s="2" t="s">
        <v>106</v>
      </c>
    </row>
    <row r="167" spans="1:18" x14ac:dyDescent="0.2">
      <c r="A167" t="s">
        <v>1</v>
      </c>
      <c r="E167" s="1" t="s">
        <v>0</v>
      </c>
    </row>
    <row r="168" spans="1:18" ht="12.75" customHeight="1" x14ac:dyDescent="0.2">
      <c r="A168" s="12" t="s">
        <v>32</v>
      </c>
      <c r="B168" s="12"/>
      <c r="C168" s="14" t="s">
        <v>105</v>
      </c>
      <c r="D168" s="12"/>
      <c r="E168" s="13" t="s">
        <v>104</v>
      </c>
      <c r="F168" s="12"/>
      <c r="G168" s="12"/>
      <c r="H168" s="12"/>
      <c r="I168" s="11">
        <f>0+Q168</f>
        <v>0</v>
      </c>
      <c r="O168">
        <f>0+R168</f>
        <v>0</v>
      </c>
      <c r="Q168">
        <f>0+I169+I173+I177+I181+I185+I189+I193+I197+I201+I205+I209+I213+I217+I221+I225</f>
        <v>0</v>
      </c>
      <c r="R168">
        <f>0+O169+O173+O177+O181+O185+O189+O193+O197+O201+O205+O209+O213+O217+O221+O225</f>
        <v>0</v>
      </c>
    </row>
    <row r="169" spans="1:18" x14ac:dyDescent="0.2">
      <c r="A169" s="9" t="s">
        <v>10</v>
      </c>
      <c r="B169" s="10" t="s">
        <v>103</v>
      </c>
      <c r="C169" s="10" t="s">
        <v>102</v>
      </c>
      <c r="D169" s="9" t="s">
        <v>0</v>
      </c>
      <c r="E169" s="8" t="s">
        <v>101</v>
      </c>
      <c r="F169" s="7" t="s">
        <v>46</v>
      </c>
      <c r="G169" s="6">
        <v>10.7</v>
      </c>
      <c r="H169" s="5">
        <v>0</v>
      </c>
      <c r="I169" s="5">
        <f>ROUND(ROUND(H169,2)*ROUND(G169,3),2)</f>
        <v>0</v>
      </c>
      <c r="O169">
        <f>(I169*15)/100</f>
        <v>0</v>
      </c>
      <c r="P169" t="s">
        <v>5</v>
      </c>
    </row>
    <row r="170" spans="1:18" x14ac:dyDescent="0.2">
      <c r="A170" s="4" t="s">
        <v>4</v>
      </c>
      <c r="E170" s="1" t="s">
        <v>101</v>
      </c>
    </row>
    <row r="171" spans="1:18" ht="38.25" x14ac:dyDescent="0.2">
      <c r="A171" s="3" t="s">
        <v>2</v>
      </c>
      <c r="E171" s="2" t="s">
        <v>100</v>
      </c>
    </row>
    <row r="172" spans="1:18" ht="38.25" x14ac:dyDescent="0.2">
      <c r="A172" t="s">
        <v>1</v>
      </c>
      <c r="E172" s="1" t="s">
        <v>99</v>
      </c>
    </row>
    <row r="173" spans="1:18" x14ac:dyDescent="0.2">
      <c r="A173" s="9" t="s">
        <v>10</v>
      </c>
      <c r="B173" s="10" t="s">
        <v>98</v>
      </c>
      <c r="C173" s="10" t="s">
        <v>97</v>
      </c>
      <c r="D173" s="9" t="s">
        <v>0</v>
      </c>
      <c r="E173" s="8" t="s">
        <v>96</v>
      </c>
      <c r="F173" s="7" t="s">
        <v>34</v>
      </c>
      <c r="G173" s="6">
        <v>4</v>
      </c>
      <c r="H173" s="5">
        <v>0</v>
      </c>
      <c r="I173" s="5">
        <f>ROUND(ROUND(H173,2)*ROUND(G173,3),2)</f>
        <v>0</v>
      </c>
      <c r="O173">
        <f>(I173*15)/100</f>
        <v>0</v>
      </c>
      <c r="P173" t="s">
        <v>5</v>
      </c>
    </row>
    <row r="174" spans="1:18" x14ac:dyDescent="0.2">
      <c r="A174" s="4" t="s">
        <v>4</v>
      </c>
      <c r="E174" s="1" t="s">
        <v>96</v>
      </c>
    </row>
    <row r="175" spans="1:18" x14ac:dyDescent="0.2">
      <c r="A175" s="3" t="s">
        <v>2</v>
      </c>
      <c r="E175" s="2" t="s">
        <v>0</v>
      </c>
    </row>
    <row r="176" spans="1:18" ht="25.5" x14ac:dyDescent="0.2">
      <c r="A176" t="s">
        <v>1</v>
      </c>
      <c r="E176" s="1" t="s">
        <v>95</v>
      </c>
    </row>
    <row r="177" spans="1:16" x14ac:dyDescent="0.2">
      <c r="A177" s="9" t="s">
        <v>10</v>
      </c>
      <c r="B177" s="10" t="s">
        <v>94</v>
      </c>
      <c r="C177" s="10" t="s">
        <v>93</v>
      </c>
      <c r="D177" s="9" t="s">
        <v>0</v>
      </c>
      <c r="E177" s="8" t="s">
        <v>92</v>
      </c>
      <c r="F177" s="7" t="s">
        <v>46</v>
      </c>
      <c r="G177" s="6">
        <v>3.6</v>
      </c>
      <c r="H177" s="5">
        <v>0</v>
      </c>
      <c r="I177" s="5">
        <f>ROUND(ROUND(H177,2)*ROUND(G177,3),2)</f>
        <v>0</v>
      </c>
      <c r="O177">
        <f>(I177*15)/100</f>
        <v>0</v>
      </c>
      <c r="P177" t="s">
        <v>5</v>
      </c>
    </row>
    <row r="178" spans="1:16" x14ac:dyDescent="0.2">
      <c r="A178" s="4" t="s">
        <v>4</v>
      </c>
      <c r="E178" s="1" t="s">
        <v>92</v>
      </c>
    </row>
    <row r="179" spans="1:16" x14ac:dyDescent="0.2">
      <c r="A179" s="3" t="s">
        <v>2</v>
      </c>
      <c r="E179" s="2" t="s">
        <v>0</v>
      </c>
    </row>
    <row r="180" spans="1:16" x14ac:dyDescent="0.2">
      <c r="A180" t="s">
        <v>1</v>
      </c>
      <c r="E180" s="1" t="s">
        <v>0</v>
      </c>
    </row>
    <row r="181" spans="1:16" x14ac:dyDescent="0.2">
      <c r="A181" s="9" t="s">
        <v>10</v>
      </c>
      <c r="B181" s="10" t="s">
        <v>91</v>
      </c>
      <c r="C181" s="10" t="s">
        <v>90</v>
      </c>
      <c r="D181" s="9" t="s">
        <v>0</v>
      </c>
      <c r="E181" s="8" t="s">
        <v>89</v>
      </c>
      <c r="F181" s="7" t="s">
        <v>77</v>
      </c>
      <c r="G181" s="6">
        <v>99.394999999999996</v>
      </c>
      <c r="H181" s="5">
        <v>0</v>
      </c>
      <c r="I181" s="5">
        <f>ROUND(ROUND(H181,2)*ROUND(G181,3),2)</f>
        <v>0</v>
      </c>
      <c r="O181">
        <f>(I181*15)/100</f>
        <v>0</v>
      </c>
      <c r="P181" t="s">
        <v>5</v>
      </c>
    </row>
    <row r="182" spans="1:16" x14ac:dyDescent="0.2">
      <c r="A182" s="4" t="s">
        <v>4</v>
      </c>
      <c r="E182" s="1" t="s">
        <v>89</v>
      </c>
    </row>
    <row r="183" spans="1:16" ht="38.25" x14ac:dyDescent="0.2">
      <c r="A183" s="3" t="s">
        <v>2</v>
      </c>
      <c r="E183" s="2" t="s">
        <v>88</v>
      </c>
    </row>
    <row r="184" spans="1:16" x14ac:dyDescent="0.2">
      <c r="A184" t="s">
        <v>1</v>
      </c>
      <c r="E184" s="1" t="s">
        <v>0</v>
      </c>
    </row>
    <row r="185" spans="1:16" x14ac:dyDescent="0.2">
      <c r="A185" s="9" t="s">
        <v>10</v>
      </c>
      <c r="B185" s="10" t="s">
        <v>87</v>
      </c>
      <c r="C185" s="10" t="s">
        <v>86</v>
      </c>
      <c r="D185" s="9" t="s">
        <v>0</v>
      </c>
      <c r="E185" s="8" t="s">
        <v>85</v>
      </c>
      <c r="F185" s="7" t="s">
        <v>34</v>
      </c>
      <c r="G185" s="6">
        <v>2</v>
      </c>
      <c r="H185" s="5">
        <v>0</v>
      </c>
      <c r="I185" s="5">
        <f>ROUND(ROUND(H185,2)*ROUND(G185,3),2)</f>
        <v>0</v>
      </c>
      <c r="O185">
        <f>(I185*15)/100</f>
        <v>0</v>
      </c>
      <c r="P185" t="s">
        <v>5</v>
      </c>
    </row>
    <row r="186" spans="1:16" x14ac:dyDescent="0.2">
      <c r="A186" s="4" t="s">
        <v>4</v>
      </c>
      <c r="E186" s="1" t="s">
        <v>85</v>
      </c>
    </row>
    <row r="187" spans="1:16" ht="25.5" x14ac:dyDescent="0.2">
      <c r="A187" s="3" t="s">
        <v>2</v>
      </c>
      <c r="E187" s="2" t="s">
        <v>84</v>
      </c>
    </row>
    <row r="188" spans="1:16" x14ac:dyDescent="0.2">
      <c r="A188" t="s">
        <v>1</v>
      </c>
      <c r="E188" s="1" t="s">
        <v>0</v>
      </c>
    </row>
    <row r="189" spans="1:16" ht="25.5" x14ac:dyDescent="0.2">
      <c r="A189" s="9" t="s">
        <v>10</v>
      </c>
      <c r="B189" s="10" t="s">
        <v>83</v>
      </c>
      <c r="C189" s="10" t="s">
        <v>82</v>
      </c>
      <c r="D189" s="9" t="s">
        <v>0</v>
      </c>
      <c r="E189" s="8" t="s">
        <v>81</v>
      </c>
      <c r="F189" s="7" t="s">
        <v>34</v>
      </c>
      <c r="G189" s="6">
        <v>4</v>
      </c>
      <c r="H189" s="5">
        <v>0</v>
      </c>
      <c r="I189" s="5">
        <f>ROUND(ROUND(H189,2)*ROUND(G189,3),2)</f>
        <v>0</v>
      </c>
      <c r="O189">
        <f>(I189*15)/100</f>
        <v>0</v>
      </c>
      <c r="P189" t="s">
        <v>5</v>
      </c>
    </row>
    <row r="190" spans="1:16" ht="25.5" x14ac:dyDescent="0.2">
      <c r="A190" s="4" t="s">
        <v>4</v>
      </c>
      <c r="E190" s="1" t="s">
        <v>81</v>
      </c>
    </row>
    <row r="191" spans="1:16" ht="25.5" x14ac:dyDescent="0.2">
      <c r="A191" s="3" t="s">
        <v>2</v>
      </c>
      <c r="E191" s="2" t="s">
        <v>80</v>
      </c>
    </row>
    <row r="192" spans="1:16" x14ac:dyDescent="0.2">
      <c r="A192" t="s">
        <v>1</v>
      </c>
      <c r="E192" s="1" t="s">
        <v>0</v>
      </c>
    </row>
    <row r="193" spans="1:16" x14ac:dyDescent="0.2">
      <c r="A193" s="9" t="s">
        <v>10</v>
      </c>
      <c r="B193" s="10" t="s">
        <v>79</v>
      </c>
      <c r="C193" s="10" t="s">
        <v>78</v>
      </c>
      <c r="D193" s="9" t="s">
        <v>0</v>
      </c>
      <c r="E193" s="8" t="s">
        <v>76</v>
      </c>
      <c r="F193" s="7" t="s">
        <v>77</v>
      </c>
      <c r="G193" s="6">
        <v>641.04999999999995</v>
      </c>
      <c r="H193" s="5">
        <v>0</v>
      </c>
      <c r="I193" s="5">
        <f>ROUND(ROUND(H193,2)*ROUND(G193,3),2)</f>
        <v>0</v>
      </c>
      <c r="O193">
        <f>(I193*15)/100</f>
        <v>0</v>
      </c>
      <c r="P193" t="s">
        <v>5</v>
      </c>
    </row>
    <row r="194" spans="1:16" x14ac:dyDescent="0.2">
      <c r="A194" s="4" t="s">
        <v>4</v>
      </c>
      <c r="E194" s="1" t="s">
        <v>76</v>
      </c>
    </row>
    <row r="195" spans="1:16" x14ac:dyDescent="0.2">
      <c r="A195" s="3" t="s">
        <v>2</v>
      </c>
      <c r="E195" s="2" t="s">
        <v>0</v>
      </c>
    </row>
    <row r="196" spans="1:16" x14ac:dyDescent="0.2">
      <c r="A196" t="s">
        <v>1</v>
      </c>
      <c r="E196" s="1" t="s">
        <v>0</v>
      </c>
    </row>
    <row r="197" spans="1:16" x14ac:dyDescent="0.2">
      <c r="A197" s="9" t="s">
        <v>10</v>
      </c>
      <c r="B197" s="10" t="s">
        <v>75</v>
      </c>
      <c r="C197" s="10" t="s">
        <v>74</v>
      </c>
      <c r="D197" s="9" t="s">
        <v>0</v>
      </c>
      <c r="E197" s="8" t="s">
        <v>73</v>
      </c>
      <c r="F197" s="7" t="s">
        <v>65</v>
      </c>
      <c r="G197" s="6">
        <v>76.44</v>
      </c>
      <c r="H197" s="5">
        <v>0</v>
      </c>
      <c r="I197" s="5">
        <f>ROUND(ROUND(H197,2)*ROUND(G197,3),2)</f>
        <v>0</v>
      </c>
      <c r="O197">
        <f>(I197*15)/100</f>
        <v>0</v>
      </c>
      <c r="P197" t="s">
        <v>5</v>
      </c>
    </row>
    <row r="198" spans="1:16" x14ac:dyDescent="0.2">
      <c r="A198" s="4" t="s">
        <v>4</v>
      </c>
      <c r="E198" s="1" t="s">
        <v>73</v>
      </c>
    </row>
    <row r="199" spans="1:16" ht="38.25" x14ac:dyDescent="0.2">
      <c r="A199" s="3" t="s">
        <v>2</v>
      </c>
      <c r="E199" s="2" t="s">
        <v>72</v>
      </c>
    </row>
    <row r="200" spans="1:16" x14ac:dyDescent="0.2">
      <c r="A200" t="s">
        <v>1</v>
      </c>
      <c r="E200" s="1" t="s">
        <v>0</v>
      </c>
    </row>
    <row r="201" spans="1:16" x14ac:dyDescent="0.2">
      <c r="A201" s="9" t="s">
        <v>10</v>
      </c>
      <c r="B201" s="10" t="s">
        <v>71</v>
      </c>
      <c r="C201" s="10" t="s">
        <v>70</v>
      </c>
      <c r="D201" s="9" t="s">
        <v>0</v>
      </c>
      <c r="E201" s="8" t="s">
        <v>69</v>
      </c>
      <c r="F201" s="7" t="s">
        <v>51</v>
      </c>
      <c r="G201" s="6">
        <v>955.5</v>
      </c>
      <c r="H201" s="5">
        <v>0</v>
      </c>
      <c r="I201" s="5">
        <f>ROUND(ROUND(H201,2)*ROUND(G201,3),2)</f>
        <v>0</v>
      </c>
      <c r="O201">
        <f>(I201*15)/100</f>
        <v>0</v>
      </c>
      <c r="P201" t="s">
        <v>5</v>
      </c>
    </row>
    <row r="202" spans="1:16" x14ac:dyDescent="0.2">
      <c r="A202" s="4" t="s">
        <v>4</v>
      </c>
      <c r="E202" s="1" t="s">
        <v>69</v>
      </c>
    </row>
    <row r="203" spans="1:16" ht="25.5" x14ac:dyDescent="0.2">
      <c r="A203" s="3" t="s">
        <v>2</v>
      </c>
      <c r="E203" s="2" t="s">
        <v>68</v>
      </c>
    </row>
    <row r="204" spans="1:16" x14ac:dyDescent="0.2">
      <c r="A204" t="s">
        <v>1</v>
      </c>
      <c r="E204" s="1" t="s">
        <v>0</v>
      </c>
    </row>
    <row r="205" spans="1:16" x14ac:dyDescent="0.2">
      <c r="A205" s="9" t="s">
        <v>10</v>
      </c>
      <c r="B205" s="10" t="s">
        <v>67</v>
      </c>
      <c r="C205" s="10" t="s">
        <v>66</v>
      </c>
      <c r="D205" s="9" t="s">
        <v>0</v>
      </c>
      <c r="E205" s="8" t="s">
        <v>64</v>
      </c>
      <c r="F205" s="7" t="s">
        <v>65</v>
      </c>
      <c r="G205" s="6">
        <v>7.75</v>
      </c>
      <c r="H205" s="5">
        <v>0</v>
      </c>
      <c r="I205" s="5">
        <f>ROUND(ROUND(H205,2)*ROUND(G205,3),2)</f>
        <v>0</v>
      </c>
      <c r="O205">
        <f>(I205*15)/100</f>
        <v>0</v>
      </c>
      <c r="P205" t="s">
        <v>5</v>
      </c>
    </row>
    <row r="206" spans="1:16" x14ac:dyDescent="0.2">
      <c r="A206" s="4" t="s">
        <v>4</v>
      </c>
      <c r="E206" s="1" t="s">
        <v>64</v>
      </c>
    </row>
    <row r="207" spans="1:16" x14ac:dyDescent="0.2">
      <c r="A207" s="3" t="s">
        <v>2</v>
      </c>
      <c r="E207" s="2" t="s">
        <v>0</v>
      </c>
    </row>
    <row r="208" spans="1:16" ht="89.25" x14ac:dyDescent="0.2">
      <c r="A208" t="s">
        <v>1</v>
      </c>
      <c r="E208" s="1" t="s">
        <v>63</v>
      </c>
    </row>
    <row r="209" spans="1:16" x14ac:dyDescent="0.2">
      <c r="A209" s="9" t="s">
        <v>10</v>
      </c>
      <c r="B209" s="10" t="s">
        <v>62</v>
      </c>
      <c r="C209" s="10" t="s">
        <v>61</v>
      </c>
      <c r="D209" s="9" t="s">
        <v>0</v>
      </c>
      <c r="E209" s="8" t="s">
        <v>60</v>
      </c>
      <c r="F209" s="7" t="s">
        <v>51</v>
      </c>
      <c r="G209" s="6">
        <v>31</v>
      </c>
      <c r="H209" s="5">
        <v>0</v>
      </c>
      <c r="I209" s="5">
        <f>ROUND(ROUND(H209,2)*ROUND(G209,3),2)</f>
        <v>0</v>
      </c>
      <c r="O209">
        <f>(I209*15)/100</f>
        <v>0</v>
      </c>
      <c r="P209" t="s">
        <v>5</v>
      </c>
    </row>
    <row r="210" spans="1:16" x14ac:dyDescent="0.2">
      <c r="A210" s="4" t="s">
        <v>4</v>
      </c>
      <c r="E210" s="1" t="s">
        <v>60</v>
      </c>
    </row>
    <row r="211" spans="1:16" ht="25.5" x14ac:dyDescent="0.2">
      <c r="A211" s="3" t="s">
        <v>2</v>
      </c>
      <c r="E211" s="2" t="s">
        <v>59</v>
      </c>
    </row>
    <row r="212" spans="1:16" ht="25.5" x14ac:dyDescent="0.2">
      <c r="A212" t="s">
        <v>1</v>
      </c>
      <c r="E212" s="1" t="s">
        <v>58</v>
      </c>
    </row>
    <row r="213" spans="1:16" x14ac:dyDescent="0.2">
      <c r="A213" s="9" t="s">
        <v>10</v>
      </c>
      <c r="B213" s="10" t="s">
        <v>57</v>
      </c>
      <c r="C213" s="10" t="s">
        <v>56</v>
      </c>
      <c r="D213" s="9" t="s">
        <v>0</v>
      </c>
      <c r="E213" s="8" t="s">
        <v>55</v>
      </c>
      <c r="F213" s="7" t="s">
        <v>6</v>
      </c>
      <c r="G213" s="6">
        <v>25.43</v>
      </c>
      <c r="H213" s="5">
        <v>0</v>
      </c>
      <c r="I213" s="5">
        <f>ROUND(ROUND(H213,2)*ROUND(G213,3),2)</f>
        <v>0</v>
      </c>
      <c r="O213">
        <f>(I213*15)/100</f>
        <v>0</v>
      </c>
      <c r="P213" t="s">
        <v>5</v>
      </c>
    </row>
    <row r="214" spans="1:16" x14ac:dyDescent="0.2">
      <c r="A214" s="4" t="s">
        <v>4</v>
      </c>
      <c r="E214" s="1" t="s">
        <v>55</v>
      </c>
    </row>
    <row r="215" spans="1:16" ht="38.25" x14ac:dyDescent="0.2">
      <c r="A215" s="3" t="s">
        <v>2</v>
      </c>
      <c r="E215" s="2" t="s">
        <v>54</v>
      </c>
    </row>
    <row r="216" spans="1:16" x14ac:dyDescent="0.2">
      <c r="A216" t="s">
        <v>1</v>
      </c>
      <c r="E216" s="1" t="s">
        <v>0</v>
      </c>
    </row>
    <row r="217" spans="1:16" x14ac:dyDescent="0.2">
      <c r="A217" s="9" t="s">
        <v>10</v>
      </c>
      <c r="B217" s="10" t="s">
        <v>53</v>
      </c>
      <c r="C217" s="10" t="s">
        <v>52</v>
      </c>
      <c r="D217" s="9" t="s">
        <v>0</v>
      </c>
      <c r="E217" s="8" t="s">
        <v>50</v>
      </c>
      <c r="F217" s="7" t="s">
        <v>51</v>
      </c>
      <c r="G217" s="6">
        <v>127.15</v>
      </c>
      <c r="H217" s="5">
        <v>0</v>
      </c>
      <c r="I217" s="5">
        <f>ROUND(ROUND(H217,2)*ROUND(G217,3),2)</f>
        <v>0</v>
      </c>
      <c r="O217">
        <f>(I217*15)/100</f>
        <v>0</v>
      </c>
      <c r="P217" t="s">
        <v>5</v>
      </c>
    </row>
    <row r="218" spans="1:16" x14ac:dyDescent="0.2">
      <c r="A218" s="4" t="s">
        <v>4</v>
      </c>
      <c r="E218" s="1" t="s">
        <v>50</v>
      </c>
    </row>
    <row r="219" spans="1:16" ht="25.5" x14ac:dyDescent="0.2">
      <c r="A219" s="3" t="s">
        <v>2</v>
      </c>
      <c r="E219" s="2" t="s">
        <v>49</v>
      </c>
    </row>
    <row r="220" spans="1:16" x14ac:dyDescent="0.2">
      <c r="A220" t="s">
        <v>1</v>
      </c>
      <c r="E220" s="1" t="s">
        <v>0</v>
      </c>
    </row>
    <row r="221" spans="1:16" x14ac:dyDescent="0.2">
      <c r="A221" s="9" t="s">
        <v>10</v>
      </c>
      <c r="B221" s="10" t="s">
        <v>48</v>
      </c>
      <c r="C221" s="10" t="s">
        <v>47</v>
      </c>
      <c r="D221" s="9" t="s">
        <v>0</v>
      </c>
      <c r="E221" s="8" t="s">
        <v>45</v>
      </c>
      <c r="F221" s="7" t="s">
        <v>46</v>
      </c>
      <c r="G221" s="6">
        <v>104</v>
      </c>
      <c r="H221" s="5">
        <v>0</v>
      </c>
      <c r="I221" s="5">
        <f>ROUND(ROUND(H221,2)*ROUND(G221,3),2)</f>
        <v>0</v>
      </c>
      <c r="O221">
        <f>(I221*15)/100</f>
        <v>0</v>
      </c>
      <c r="P221" t="s">
        <v>5</v>
      </c>
    </row>
    <row r="222" spans="1:16" x14ac:dyDescent="0.2">
      <c r="A222" s="4" t="s">
        <v>4</v>
      </c>
      <c r="E222" s="1" t="s">
        <v>45</v>
      </c>
    </row>
    <row r="223" spans="1:16" ht="25.5" x14ac:dyDescent="0.2">
      <c r="A223" s="3" t="s">
        <v>2</v>
      </c>
      <c r="E223" s="2" t="s">
        <v>44</v>
      </c>
    </row>
    <row r="224" spans="1:16" x14ac:dyDescent="0.2">
      <c r="A224" t="s">
        <v>1</v>
      </c>
      <c r="E224" s="1" t="s">
        <v>0</v>
      </c>
    </row>
    <row r="225" spans="1:18" x14ac:dyDescent="0.2">
      <c r="A225" s="9" t="s">
        <v>10</v>
      </c>
      <c r="B225" s="10" t="s">
        <v>43</v>
      </c>
      <c r="C225" s="10" t="s">
        <v>42</v>
      </c>
      <c r="D225" s="9" t="s">
        <v>0</v>
      </c>
      <c r="E225" s="8" t="s">
        <v>41</v>
      </c>
      <c r="F225" s="7" t="s">
        <v>34</v>
      </c>
      <c r="G225" s="6">
        <v>2</v>
      </c>
      <c r="H225" s="5">
        <v>0</v>
      </c>
      <c r="I225" s="5">
        <f>ROUND(ROUND(H225,2)*ROUND(G225,3),2)</f>
        <v>0</v>
      </c>
      <c r="O225">
        <f>(I225*15)/100</f>
        <v>0</v>
      </c>
      <c r="P225" t="s">
        <v>5</v>
      </c>
    </row>
    <row r="226" spans="1:18" x14ac:dyDescent="0.2">
      <c r="A226" s="4" t="s">
        <v>4</v>
      </c>
      <c r="E226" s="1" t="s">
        <v>40</v>
      </c>
    </row>
    <row r="227" spans="1:18" x14ac:dyDescent="0.2">
      <c r="A227" s="3" t="s">
        <v>2</v>
      </c>
      <c r="E227" s="2" t="s">
        <v>0</v>
      </c>
    </row>
    <row r="228" spans="1:18" x14ac:dyDescent="0.2">
      <c r="A228" t="s">
        <v>1</v>
      </c>
      <c r="E228" s="1" t="s">
        <v>0</v>
      </c>
    </row>
    <row r="229" spans="1:18" ht="12.75" customHeight="1" x14ac:dyDescent="0.2">
      <c r="A229" s="12" t="s">
        <v>32</v>
      </c>
      <c r="B229" s="12"/>
      <c r="C229" s="14" t="s">
        <v>39</v>
      </c>
      <c r="D229" s="12"/>
      <c r="E229" s="13" t="s">
        <v>38</v>
      </c>
      <c r="F229" s="12"/>
      <c r="G229" s="12"/>
      <c r="H229" s="12"/>
      <c r="I229" s="11">
        <f>0+Q229</f>
        <v>0</v>
      </c>
      <c r="O229">
        <f>0+R229</f>
        <v>0</v>
      </c>
      <c r="Q229">
        <f>0+I230</f>
        <v>0</v>
      </c>
      <c r="R229">
        <f>0+O230</f>
        <v>0</v>
      </c>
    </row>
    <row r="230" spans="1:18" ht="25.5" x14ac:dyDescent="0.2">
      <c r="A230" s="9" t="s">
        <v>10</v>
      </c>
      <c r="B230" s="10" t="s">
        <v>37</v>
      </c>
      <c r="C230" s="10" t="s">
        <v>36</v>
      </c>
      <c r="D230" s="9" t="s">
        <v>0</v>
      </c>
      <c r="E230" s="8" t="s">
        <v>35</v>
      </c>
      <c r="F230" s="7" t="s">
        <v>34</v>
      </c>
      <c r="G230" s="6">
        <v>4</v>
      </c>
      <c r="H230" s="5">
        <v>0</v>
      </c>
      <c r="I230" s="5">
        <f>ROUND(ROUND(H230,2)*ROUND(G230,3),2)</f>
        <v>0</v>
      </c>
      <c r="O230">
        <f>(I230*15)/100</f>
        <v>0</v>
      </c>
      <c r="P230" t="s">
        <v>5</v>
      </c>
    </row>
    <row r="231" spans="1:18" ht="89.25" x14ac:dyDescent="0.2">
      <c r="A231" s="4" t="s">
        <v>4</v>
      </c>
      <c r="E231" s="1" t="s">
        <v>33</v>
      </c>
    </row>
    <row r="232" spans="1:18" x14ac:dyDescent="0.2">
      <c r="A232" s="3" t="s">
        <v>2</v>
      </c>
      <c r="E232" s="2" t="s">
        <v>0</v>
      </c>
    </row>
    <row r="233" spans="1:18" x14ac:dyDescent="0.2">
      <c r="A233" t="s">
        <v>1</v>
      </c>
      <c r="E233" s="1" t="s">
        <v>0</v>
      </c>
    </row>
    <row r="234" spans="1:18" ht="12.75" customHeight="1" x14ac:dyDescent="0.2">
      <c r="A234" s="12" t="s">
        <v>32</v>
      </c>
      <c r="B234" s="12"/>
      <c r="C234" s="14" t="s">
        <v>31</v>
      </c>
      <c r="D234" s="12"/>
      <c r="E234" s="13" t="s">
        <v>30</v>
      </c>
      <c r="F234" s="12"/>
      <c r="G234" s="12"/>
      <c r="H234" s="12"/>
      <c r="I234" s="11">
        <f>0+Q234</f>
        <v>0</v>
      </c>
      <c r="O234">
        <f>0+R234</f>
        <v>0</v>
      </c>
      <c r="Q234">
        <f>0+I235+I239+I243+I247+I251+I255</f>
        <v>0</v>
      </c>
      <c r="R234">
        <f>0+O235+O239+O243+O247+O251+O255</f>
        <v>0</v>
      </c>
    </row>
    <row r="235" spans="1:18" ht="25.5" x14ac:dyDescent="0.2">
      <c r="A235" s="9" t="s">
        <v>10</v>
      </c>
      <c r="B235" s="10" t="s">
        <v>29</v>
      </c>
      <c r="C235" s="10" t="s">
        <v>28</v>
      </c>
      <c r="D235" s="9" t="s">
        <v>0</v>
      </c>
      <c r="E235" s="8" t="s">
        <v>27</v>
      </c>
      <c r="F235" s="7" t="s">
        <v>6</v>
      </c>
      <c r="G235" s="6">
        <v>310.65100000000001</v>
      </c>
      <c r="H235" s="5">
        <v>0</v>
      </c>
      <c r="I235" s="5">
        <f>ROUND(ROUND(H235,2)*ROUND(G235,3),2)</f>
        <v>0</v>
      </c>
      <c r="O235">
        <f>(I235*15)/100</f>
        <v>0</v>
      </c>
      <c r="P235" t="s">
        <v>5</v>
      </c>
    </row>
    <row r="236" spans="1:18" ht="25.5" x14ac:dyDescent="0.2">
      <c r="A236" s="4" t="s">
        <v>4</v>
      </c>
      <c r="E236" s="1" t="s">
        <v>27</v>
      </c>
    </row>
    <row r="237" spans="1:18" ht="25.5" x14ac:dyDescent="0.2">
      <c r="A237" s="3" t="s">
        <v>2</v>
      </c>
      <c r="E237" s="2" t="s">
        <v>26</v>
      </c>
    </row>
    <row r="238" spans="1:18" ht="89.25" x14ac:dyDescent="0.2">
      <c r="A238" t="s">
        <v>1</v>
      </c>
      <c r="E238" s="1" t="s">
        <v>15</v>
      </c>
    </row>
    <row r="239" spans="1:18" ht="25.5" x14ac:dyDescent="0.2">
      <c r="A239" s="9" t="s">
        <v>10</v>
      </c>
      <c r="B239" s="10" t="s">
        <v>25</v>
      </c>
      <c r="C239" s="10" t="s">
        <v>24</v>
      </c>
      <c r="D239" s="9" t="s">
        <v>0</v>
      </c>
      <c r="E239" s="8" t="s">
        <v>23</v>
      </c>
      <c r="F239" s="7" t="s">
        <v>6</v>
      </c>
      <c r="G239" s="6">
        <v>187.27799999999999</v>
      </c>
      <c r="H239" s="5">
        <v>0</v>
      </c>
      <c r="I239" s="5">
        <f>ROUND(ROUND(H239,2)*ROUND(G239,3),2)</f>
        <v>0</v>
      </c>
      <c r="O239">
        <f>(I239*15)/100</f>
        <v>0</v>
      </c>
      <c r="P239" t="s">
        <v>5</v>
      </c>
    </row>
    <row r="240" spans="1:18" ht="25.5" x14ac:dyDescent="0.2">
      <c r="A240" s="4" t="s">
        <v>4</v>
      </c>
      <c r="E240" s="1" t="s">
        <v>23</v>
      </c>
    </row>
    <row r="241" spans="1:16" ht="25.5" x14ac:dyDescent="0.2">
      <c r="A241" s="3" t="s">
        <v>2</v>
      </c>
      <c r="E241" s="2" t="s">
        <v>22</v>
      </c>
    </row>
    <row r="242" spans="1:16" x14ac:dyDescent="0.2">
      <c r="A242" t="s">
        <v>1</v>
      </c>
      <c r="E242" s="1" t="s">
        <v>0</v>
      </c>
    </row>
    <row r="243" spans="1:16" ht="25.5" x14ac:dyDescent="0.2">
      <c r="A243" s="9" t="s">
        <v>10</v>
      </c>
      <c r="B243" s="10" t="s">
        <v>21</v>
      </c>
      <c r="C243" s="10" t="s">
        <v>20</v>
      </c>
      <c r="D243" s="9" t="s">
        <v>0</v>
      </c>
      <c r="E243" s="8" t="s">
        <v>19</v>
      </c>
      <c r="F243" s="7" t="s">
        <v>6</v>
      </c>
      <c r="G243" s="6">
        <v>2</v>
      </c>
      <c r="H243" s="5">
        <v>0</v>
      </c>
      <c r="I243" s="5">
        <f>ROUND(ROUND(H243,2)*ROUND(G243,3),2)</f>
        <v>0</v>
      </c>
      <c r="O243">
        <f>(I243*15)/100</f>
        <v>0</v>
      </c>
      <c r="P243" t="s">
        <v>5</v>
      </c>
    </row>
    <row r="244" spans="1:16" ht="25.5" x14ac:dyDescent="0.2">
      <c r="A244" s="4" t="s">
        <v>4</v>
      </c>
      <c r="E244" s="1" t="s">
        <v>19</v>
      </c>
    </row>
    <row r="245" spans="1:16" x14ac:dyDescent="0.2">
      <c r="A245" s="3" t="s">
        <v>2</v>
      </c>
      <c r="E245" s="2" t="s">
        <v>0</v>
      </c>
    </row>
    <row r="246" spans="1:16" ht="89.25" x14ac:dyDescent="0.2">
      <c r="A246" t="s">
        <v>1</v>
      </c>
      <c r="E246" s="1" t="s">
        <v>15</v>
      </c>
    </row>
    <row r="247" spans="1:16" ht="25.5" x14ac:dyDescent="0.2">
      <c r="A247" s="9" t="s">
        <v>10</v>
      </c>
      <c r="B247" s="10" t="s">
        <v>18</v>
      </c>
      <c r="C247" s="10" t="s">
        <v>17</v>
      </c>
      <c r="D247" s="9" t="s">
        <v>0</v>
      </c>
      <c r="E247" s="8" t="s">
        <v>16</v>
      </c>
      <c r="F247" s="7" t="s">
        <v>6</v>
      </c>
      <c r="G247" s="6">
        <v>5.4249999999999998</v>
      </c>
      <c r="H247" s="5">
        <v>0</v>
      </c>
      <c r="I247" s="5">
        <f>ROUND(ROUND(H247,2)*ROUND(G247,3),2)</f>
        <v>0</v>
      </c>
      <c r="O247">
        <f>(I247*15)/100</f>
        <v>0</v>
      </c>
      <c r="P247" t="s">
        <v>5</v>
      </c>
    </row>
    <row r="248" spans="1:16" ht="25.5" x14ac:dyDescent="0.2">
      <c r="A248" s="4" t="s">
        <v>4</v>
      </c>
      <c r="E248" s="1" t="s">
        <v>16</v>
      </c>
    </row>
    <row r="249" spans="1:16" x14ac:dyDescent="0.2">
      <c r="A249" s="3" t="s">
        <v>2</v>
      </c>
      <c r="E249" s="2" t="s">
        <v>0</v>
      </c>
    </row>
    <row r="250" spans="1:16" ht="89.25" x14ac:dyDescent="0.2">
      <c r="A250" t="s">
        <v>1</v>
      </c>
      <c r="E250" s="1" t="s">
        <v>15</v>
      </c>
    </row>
    <row r="251" spans="1:16" x14ac:dyDescent="0.2">
      <c r="A251" s="9" t="s">
        <v>10</v>
      </c>
      <c r="B251" s="10" t="s">
        <v>14</v>
      </c>
      <c r="C251" s="10" t="s">
        <v>13</v>
      </c>
      <c r="D251" s="9" t="s">
        <v>0</v>
      </c>
      <c r="E251" s="8" t="s">
        <v>11</v>
      </c>
      <c r="F251" s="7" t="s">
        <v>12</v>
      </c>
      <c r="G251" s="6">
        <v>1</v>
      </c>
      <c r="H251" s="5">
        <v>0</v>
      </c>
      <c r="I251" s="5">
        <f>ROUND(ROUND(H251,2)*ROUND(G251,3),2)</f>
        <v>0</v>
      </c>
      <c r="O251">
        <f>(I251*15)/100</f>
        <v>0</v>
      </c>
      <c r="P251" t="s">
        <v>5</v>
      </c>
    </row>
    <row r="252" spans="1:16" x14ac:dyDescent="0.2">
      <c r="A252" s="4" t="s">
        <v>4</v>
      </c>
      <c r="E252" s="1" t="s">
        <v>11</v>
      </c>
    </row>
    <row r="253" spans="1:16" x14ac:dyDescent="0.2">
      <c r="A253" s="3" t="s">
        <v>2</v>
      </c>
      <c r="E253" s="2" t="s">
        <v>0</v>
      </c>
    </row>
    <row r="254" spans="1:16" x14ac:dyDescent="0.2">
      <c r="A254" t="s">
        <v>1</v>
      </c>
      <c r="E254" s="1" t="s">
        <v>0</v>
      </c>
    </row>
    <row r="255" spans="1:16" ht="38.25" x14ac:dyDescent="0.2">
      <c r="A255" s="9" t="s">
        <v>10</v>
      </c>
      <c r="B255" s="28" t="s">
        <v>9</v>
      </c>
      <c r="C255" s="28" t="s">
        <v>8</v>
      </c>
      <c r="D255" s="29" t="s">
        <v>0</v>
      </c>
      <c r="E255" s="30" t="s">
        <v>7</v>
      </c>
      <c r="F255" s="31" t="s">
        <v>6</v>
      </c>
      <c r="G255" s="32">
        <v>0</v>
      </c>
      <c r="H255" s="33">
        <v>0</v>
      </c>
      <c r="I255" s="33">
        <f>ROUND(ROUND(H255,2)*ROUND(G255,3),2)</f>
        <v>0</v>
      </c>
      <c r="O255">
        <f>(I255*15)/100</f>
        <v>0</v>
      </c>
      <c r="P255" t="s">
        <v>5</v>
      </c>
    </row>
    <row r="256" spans="1:16" ht="25.5" x14ac:dyDescent="0.2">
      <c r="A256" s="4" t="s">
        <v>4</v>
      </c>
      <c r="B256" s="34"/>
      <c r="C256" s="34"/>
      <c r="D256" s="34"/>
      <c r="E256" s="35" t="s">
        <v>3</v>
      </c>
      <c r="F256" s="34"/>
      <c r="G256" s="34"/>
      <c r="H256" s="34"/>
      <c r="I256" s="34"/>
    </row>
    <row r="257" spans="1:9" x14ac:dyDescent="0.2">
      <c r="A257" s="3" t="s">
        <v>2</v>
      </c>
      <c r="B257" s="34"/>
      <c r="C257" s="34"/>
      <c r="D257" s="34"/>
      <c r="E257" s="36" t="s">
        <v>0</v>
      </c>
      <c r="F257" s="34"/>
      <c r="G257" s="34"/>
      <c r="H257" s="34"/>
      <c r="I257" s="34"/>
    </row>
    <row r="258" spans="1:9" x14ac:dyDescent="0.2">
      <c r="A258" t="s">
        <v>1</v>
      </c>
      <c r="B258" s="34"/>
      <c r="C258" s="34"/>
      <c r="D258" s="34"/>
      <c r="E258" s="35" t="s">
        <v>0</v>
      </c>
      <c r="F258" s="34"/>
      <c r="G258" s="34"/>
      <c r="H258" s="34"/>
      <c r="I258" s="34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03-19-03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2019-09-03T14:08:38Z</dcterms:created>
  <dcterms:modified xsi:type="dcterms:W3CDTF">2019-10-17T15:32:10Z</dcterms:modified>
</cp:coreProperties>
</file>