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3-Vysvětlení č.3\Přílohy\"/>
    </mc:Choice>
  </mc:AlternateContent>
  <bookViews>
    <workbookView xWindow="0" yWindow="0" windowWidth="24000" windowHeight="8745"/>
  </bookViews>
  <sheets>
    <sheet name="SO 02-19-1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1" l="1"/>
  <c r="O80" i="1" s="1"/>
  <c r="I9" i="1" l="1"/>
  <c r="O9" i="1"/>
  <c r="I13" i="1"/>
  <c r="O13" i="1" s="1"/>
  <c r="R8" i="1" s="1"/>
  <c r="O8" i="1" s="1"/>
  <c r="I17" i="1"/>
  <c r="O17" i="1"/>
  <c r="I21" i="1"/>
  <c r="Q8" i="1" s="1"/>
  <c r="I8" i="1" s="1"/>
  <c r="O21" i="1"/>
  <c r="I25" i="1"/>
  <c r="O25" i="1"/>
  <c r="I29" i="1"/>
  <c r="O29" i="1" s="1"/>
  <c r="I33" i="1"/>
  <c r="O33" i="1"/>
  <c r="I38" i="1"/>
  <c r="O38" i="1" s="1"/>
  <c r="I42" i="1"/>
  <c r="Q37" i="1" s="1"/>
  <c r="I37" i="1" s="1"/>
  <c r="O42" i="1"/>
  <c r="I46" i="1"/>
  <c r="O46" i="1"/>
  <c r="I50" i="1"/>
  <c r="O50" i="1"/>
  <c r="I54" i="1"/>
  <c r="O54" i="1" s="1"/>
  <c r="I58" i="1"/>
  <c r="O58" i="1"/>
  <c r="I62" i="1"/>
  <c r="O62" i="1"/>
  <c r="I66" i="1"/>
  <c r="O66" i="1"/>
  <c r="I70" i="1"/>
  <c r="O70" i="1" s="1"/>
  <c r="I75" i="1"/>
  <c r="O75" i="1"/>
  <c r="I84" i="1"/>
  <c r="O84" i="1" s="1"/>
  <c r="R74" i="1" s="1"/>
  <c r="O74" i="1" s="1"/>
  <c r="I88" i="1"/>
  <c r="O88" i="1"/>
  <c r="I92" i="1"/>
  <c r="Q74" i="1" s="1"/>
  <c r="I74" i="1" s="1"/>
  <c r="O92" i="1"/>
  <c r="I96" i="1"/>
  <c r="O96" i="1"/>
  <c r="I101" i="1"/>
  <c r="Q100" i="1" s="1"/>
  <c r="I100" i="1" s="1"/>
  <c r="O101" i="1"/>
  <c r="R100" i="1" s="1"/>
  <c r="O100" i="1" s="1"/>
  <c r="I106" i="1"/>
  <c r="Q105" i="1" s="1"/>
  <c r="I105" i="1" s="1"/>
  <c r="O106" i="1"/>
  <c r="R105" i="1" s="1"/>
  <c r="O105" i="1" s="1"/>
  <c r="I110" i="1"/>
  <c r="O110" i="1"/>
  <c r="I114" i="1"/>
  <c r="O114" i="1"/>
  <c r="I118" i="1"/>
  <c r="O118" i="1" s="1"/>
  <c r="I122" i="1"/>
  <c r="O122" i="1"/>
  <c r="I126" i="1"/>
  <c r="O126" i="1"/>
  <c r="I130" i="1"/>
  <c r="O130" i="1"/>
  <c r="I134" i="1"/>
  <c r="O134" i="1" s="1"/>
  <c r="I138" i="1"/>
  <c r="O138" i="1"/>
  <c r="I142" i="1"/>
  <c r="O142" i="1"/>
  <c r="I146" i="1"/>
  <c r="O146" i="1"/>
  <c r="I150" i="1"/>
  <c r="O150" i="1" s="1"/>
  <c r="I155" i="1"/>
  <c r="O155" i="1"/>
  <c r="I159" i="1"/>
  <c r="O159" i="1" s="1"/>
  <c r="R154" i="1" s="1"/>
  <c r="O154" i="1" s="1"/>
  <c r="I163" i="1"/>
  <c r="O163" i="1"/>
  <c r="I167" i="1"/>
  <c r="Q154" i="1" s="1"/>
  <c r="I154" i="1" s="1"/>
  <c r="O167" i="1"/>
  <c r="I171" i="1"/>
  <c r="O171" i="1"/>
  <c r="I175" i="1"/>
  <c r="O175" i="1" s="1"/>
  <c r="I3" i="1" l="1"/>
  <c r="R37" i="1"/>
  <c r="O37" i="1" s="1"/>
  <c r="O2" i="1"/>
</calcChain>
</file>

<file path=xl/sharedStrings.xml><?xml version="1.0" encoding="utf-8"?>
<sst xmlns="http://schemas.openxmlformats.org/spreadsheetml/2006/main" count="589" uniqueCount="233">
  <si>
    <t/>
  </si>
  <si>
    <t>TS</t>
  </si>
  <si>
    <t>ocel. zábradlí   250*0.001=0,250 [A]</t>
  </si>
  <si>
    <t>VV</t>
  </si>
  <si>
    <t>Technická specifikace: 1. Položka obsahuje:  
 –železný šrot je majetkem objednatele-investora  
Způsob měření:  
Tunou se rozumí hmotnost odpadu vytříděného v souladu se zákonem č. 185/2001 Sb., o nakládání s odpady, v platném znění.</t>
  </si>
  <si>
    <t>PP</t>
  </si>
  <si>
    <t>1</t>
  </si>
  <si>
    <t>T</t>
  </si>
  <si>
    <t>POPLATKY ZA LIKVIDACŮ ODPADŮ NEKONTAMINOVANÝCH - 17 04 05 ŽELEZNÝ ŠROT  - neoceňuje se (materiál na výkup)</t>
  </si>
  <si>
    <t>R015440</t>
  </si>
  <si>
    <t>40</t>
  </si>
  <si>
    <t>P</t>
  </si>
  <si>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</si>
  <si>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24.250*2.5=60,625 [A]</t>
  </si>
  <si>
    <t>POPLATKY ZA LIKVIDACŮ ODPADŮ NEKONTAMINOVANÝCH - 17 05 04  KAMENNÁ SUŤ</t>
  </si>
  <si>
    <t>015330</t>
  </si>
  <si>
    <t>39</t>
  </si>
  <si>
    <t>50/100 m3 * 0.7 t/m3=0,350 [A]</t>
  </si>
  <si>
    <t>POPLATKY ZA LIKVIDACŮ ODPADŮ NEKONTAMINOVANÝCH - 02 01 03  SMÝCENÉ STROMY A KEŘE</t>
  </si>
  <si>
    <t>015160</t>
  </si>
  <si>
    <t>38</t>
  </si>
  <si>
    <t>beton.dlažba   10.640*2.2=23,408 [A] 
beton z konstrukcí propustku   2.10*2.2=4,620 [B] 
Celkem: A+B=28,028 [C]</t>
  </si>
  <si>
    <t>POPLATKY ZA LIKVIDACŮ ODPADŮ NEKONTAMINOVANÝCH - 17 01 01  BETON Z DEMOLIC OBJEKTŮ, ZÁKLADŮ TV</t>
  </si>
  <si>
    <t>015140</t>
  </si>
  <si>
    <t>37</t>
  </si>
  <si>
    <t>zdivo   43.6*1.8=78,480 [A] 
materiál z vývrtu   4*(3.14*0.30^2/4)*1.8=0,509 [B] 
Celkem: A+B=78,989 [C]</t>
  </si>
  <si>
    <t>POPLATKY ZA LIKVIDACŮ ODPADŮ NEKONTAMINOVANÝCH - 17 01 02  STAVEBNÍ A DEMOLIČNÍ SUŤ (CIHLY)</t>
  </si>
  <si>
    <t>015120</t>
  </si>
  <si>
    <t>36</t>
  </si>
  <si>
    <t>zemina odkopávky tr.I   158.68*1.9=301,492 [A] 
nánosy z čištění příkopů a propustů   5.7*2.1=11,970 [B] 
materiál z vývrtu   4*(3.14*0.30^2/4)*1.8=0,509 [C] 
Celkem: A+B+C=313,971 [D]</t>
  </si>
  <si>
    <t>POPLATKY ZA LIKVIDACŮ ODPADŮ NEKONTAMINOVANÝCH - 17 05 04  VYTĚŽENÉ ZEMINY A HORNINY -  I. TŘÍDA TĚŽITELNOSTI</t>
  </si>
  <si>
    <t>015111</t>
  </si>
  <si>
    <t>35</t>
  </si>
  <si>
    <t>Ostatné</t>
  </si>
  <si>
    <t>OST</t>
  </si>
  <si>
    <t>SD</t>
  </si>
  <si>
    <t>reliéfní matrice (gumová), do odláždění nad troubou   2=2,000 [A]</t>
  </si>
  <si>
    <t>Technická specifikace:  
- dodávka formy, osazení do bednění, ošetření separačním prostředkem, odbednení, začištění, příp. vyspravení sanační maltou</t>
  </si>
  <si>
    <t>KUS</t>
  </si>
  <si>
    <t>LETOPOČET VÝSTAVBY - VLYS DO BETÓNU</t>
  </si>
  <si>
    <t>R936001</t>
  </si>
  <si>
    <t>34</t>
  </si>
  <si>
    <t>Položka zahrnuje:  - dodání a položení potrubí z trub z dokumentací předepsaného materiálu a předepsaného průměru  - případné úpravy trub (zkrácení, šikmé seříznutí)  Nezahrnuje podkladní vrstvy a obetonování.</t>
  </si>
  <si>
    <t>1+1=2,000 [A]</t>
  </si>
  <si>
    <t>PROPUSTY Z TRUB DN 1200MM</t>
  </si>
  <si>
    <t>PROPUSTY - ŠIKMÁ VTOKOVÁ / VÝTOKOVÁ TROUBA PATKOVÁ  DN 800MM</t>
  </si>
  <si>
    <t>R9183721</t>
  </si>
  <si>
    <t>33</t>
  </si>
  <si>
    <t>m</t>
  </si>
  <si>
    <t>PROPUSTY Z TRUB PATKOVÝCH PŘÍMÝCH  DN 1200MM</t>
  </si>
  <si>
    <t>R918372</t>
  </si>
  <si>
    <t>32</t>
  </si>
  <si>
    <t>Položka zahrnuje samostatnou dopravu suti a vybouraných hmot. Množství se určí jako součin hmotnosti [t] a požadované vzdálenosti [km].</t>
  </si>
  <si>
    <t>2.100*2.2*25=115,500 [A]</t>
  </si>
  <si>
    <t>BOURÁNÍ KONSTRUKCÍ Z PROSTÉHO BETONU - DOPRAVA</t>
  </si>
  <si>
    <t>tkm</t>
  </si>
  <si>
    <t>96615B</t>
  </si>
  <si>
    <t>31</t>
  </si>
  <si>
    <t>položka zahrnuje:  - rozbourání konstrukce bez ohledu na použitou technologii  - veškeré pomocné konstrukce (lešení a pod.)  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</si>
  <si>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BOURÁNÍ KONSTRUKCÍ Z PROSTÉHO BETONU - BEZ DOPRAVY</t>
  </si>
  <si>
    <t>M3</t>
  </si>
  <si>
    <t>96615A</t>
  </si>
  <si>
    <t>30</t>
  </si>
  <si>
    <t>43.6*1.8*25=1 962,000 [A]</t>
  </si>
  <si>
    <t>BOURÁNÍ KONSTRUKCÍ Z CIHEL A TVÁRNIC - DOPRAVA</t>
  </si>
  <si>
    <t>96614B</t>
  </si>
  <si>
    <t>29</t>
  </si>
  <si>
    <t>klenba propustku   3.8*9.5=36,100 [A] 
opěry   (0.8+2.2)*2.5=7,500 [B] 
Celkem: A+B=43,600 [C]</t>
  </si>
  <si>
    <t>BOURÁNÍ KONSTRUKCÍ Z CIHEL A TVÁRNIC - BEZ DOPRAVY</t>
  </si>
  <si>
    <t>96614A</t>
  </si>
  <si>
    <t>28</t>
  </si>
  <si>
    <t>24.250*2.5*25=1 515,625 [A]</t>
  </si>
  <si>
    <t>BOURÁNÍ KONSTRUKCÍ Z KAMENE NA MC - DOPRAVA</t>
  </si>
  <si>
    <t>96613B</t>
  </si>
  <si>
    <t>27</t>
  </si>
  <si>
    <t>křídla   (2.5+1.2)*2.5=9,250 [A] 
svahové kužely   5*3=15,000 [B] 
Celkem: A+B=24,250 [C]</t>
  </si>
  <si>
    <t>BOURÁNÍ KONSTRUKCÍ Z KAMENE NA MC - BEZ DOPRAVY</t>
  </si>
  <si>
    <t>96613A</t>
  </si>
  <si>
    <t>26</t>
  </si>
  <si>
    <t>dodatečné tesnění spár mezi jednotlivýma rourami trvale pružným tmelem 
3.5*12=42,000 [A]</t>
  </si>
  <si>
    <t>Technická specifikace: položka zahrnuje dodávku a osazení předepsaného materiálu, očištění ploch spáry před úpravou, očištění okolí spáry po úpravě  
nezahrnuje těsnící profil</t>
  </si>
  <si>
    <t>TĚSNĚNÍ DILATAČNÍCH SPAR SILIKONOVÝM TMELEM PRŮŘEZU DO 100MM2</t>
  </si>
  <si>
    <t>931381</t>
  </si>
  <si>
    <t>25</t>
  </si>
  <si>
    <t>Technická specifikace: položka zahrnuje:  
- dodání a osazení nivelační značky včetně nutných zemních prací  
- vnitrostaveništní a mimostaveništní dopravu</t>
  </si>
  <si>
    <t>NIVELAČNÍ ZNAČKY KOVOVÉ</t>
  </si>
  <si>
    <t>91345</t>
  </si>
  <si>
    <t>24</t>
  </si>
  <si>
    <t>položka zahrnuje:  - demontáž a odstranění zařízení  - jeho odvoz na předepsané místo</t>
  </si>
  <si>
    <t>2*6=12,000 [A]</t>
  </si>
  <si>
    <t>ZÁBRADLÍ MOSTNÍ S VODOR MADLY - DEMONTÁŽ S PŘESUNEM</t>
  </si>
  <si>
    <t>9112A3</t>
  </si>
  <si>
    <t>23</t>
  </si>
  <si>
    <t>Ostatné konštrukcie a práce-búranie</t>
  </si>
  <si>
    <t>9</t>
  </si>
  <si>
    <t>položka zahrnuje:  - dodání předepsaného izolačního materiálu  - očištění a ošetření podkladu, zadávací dokumentace může zahrnout i případné vyspravení  - zřízení izolace jako kompletního povlaku, případně komplet. soustavy nebo systému podle příslušného technolog. předpisu  - zřízení izolace i jednotlivých vrstev po etapách, včetně pracovních spár a spojů  - úprava u okrajů, rohů, hran, dilatačních i pracovních spojů, kotev, obrubníků, dilatačních zařízení, odvodnění, otvorů, neizolovaných míst a pod.  - zajištění odvodnění povrchu izolace, včetně odvodnění nejnižších míst, pokud dokumentace pro zadání stavby nestanoví jinak  - ochrana izolace do doby zřízení definitivní ochranné vrstvy nebo konstrukce  - úprava, očištění a ošetření prostoru kolem izolace  - provedení požadovaných zkoušek  - nezahrnuje ochranné vrstvy, např. geotextilii</t>
  </si>
  <si>
    <t>Npe   (3.5*14.8)+(1.1*4*2.1)=61,040 [A] 
Na   2*(61.04)=122,080 [B] 
Celkem: A+B=183,120 [C]</t>
  </si>
  <si>
    <t>IZOLACE BĚŽNÝCH KONSTRUKCÍ PROTI ZEMNÍ VLHKOSTI ASFALTOVÝMI NÁTĚRY</t>
  </si>
  <si>
    <t>m2</t>
  </si>
  <si>
    <t>711111</t>
  </si>
  <si>
    <t>22</t>
  </si>
  <si>
    <t>Izolácie proti vode a vlhkosti</t>
  </si>
  <si>
    <t>711</t>
  </si>
  <si>
    <t>položka zahrnuje:  - nutné zemní práce (hloubení rýh apod.)  - dodání čerstvého betonu (betonové směsi) požadované kvality, jeho uložení do požadovaného tvaru při jakékoliv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doplňkových konstrukcí a vybavení,  - úpravy povrchu pro položení požadované izolace, povlaků a nátěrů, případně vyspravení,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</t>
  </si>
  <si>
    <t>ukončení dlažby   0.4*(4.75+4.75)=3,800 [A]</t>
  </si>
  <si>
    <t>STUPNĚ A PRAHY VODNÍCH KORYT Z PROSTÉHO BETONU C20/25</t>
  </si>
  <si>
    <t>46731A</t>
  </si>
  <si>
    <t>21</t>
  </si>
  <si>
    <t>prahy u základové desky   0.3*2.2*2=1,320 [A]</t>
  </si>
  <si>
    <t>STUPNĚ A PRAHY VODNÍCH KORYT Z PROSTÉHO BETONU C25/30</t>
  </si>
  <si>
    <t>467314</t>
  </si>
  <si>
    <t>20</t>
  </si>
  <si>
    <t>položka zahrnuje:  - nutné zemní práce (svahování, úpravu pláně a pod.)  - zřízení spojovací vrstvy  - zřízení lože dlažby z cementové malty předepsané kvality a předepsané tloušťky  - dodávku a položení dlažby z lomového kamene do předepsaného tvaru  - spárování, těsnění, tmelení a vyplnění spar MC případně s vyklínováním  - úprava povrchu pro odvedení srážkové vody  - nezahrnuje podklad pod dlažbu, vykazuje se samostatně položkami SD 45</t>
  </si>
  <si>
    <t>kamenná dlažbu svahů: 
0.20*((9+4.3+5.3+6+2.4+2.1)*1.10)=6,402 [A]</t>
  </si>
  <si>
    <t>DLAŽBY Z LOMOVÉHO KAMENE NA MC</t>
  </si>
  <si>
    <t>465512</t>
  </si>
  <si>
    <t>19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</si>
  <si>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</si>
  <si>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pod kamenou dlažbu svahů: 
0.15*((9+4.3+5.3+6+2.4+2.1)*1.10)=4,802 [A] 
Poznámka:   1,10 = koeficinet sklonu pro převod z půdorysu na svah 
betonový bloček pro vyznačení letopočtu: 
2*(0.29*0.14*0.65)=0,053 [B] 
Celkem: A+B=4,855 [C]</t>
  </si>
  <si>
    <t>18</t>
  </si>
  <si>
    <t>pod základ. deskou   1.4*2.5=3,500 [A]</t>
  </si>
  <si>
    <t>PODKLADNÍ A VÝPLŇOVÉ VRSTVY Z PROSTÉHO BETONU C16/20</t>
  </si>
  <si>
    <t>451313</t>
  </si>
  <si>
    <t>17</t>
  </si>
  <si>
    <t>Vodorovné konstrukce</t>
  </si>
  <si>
    <t>4</t>
  </si>
  <si>
    <t>příl.2.5.1   0.523=0,523 [A]</t>
  </si>
  <si>
    <t>Technická specifikace: 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</si>
  <si>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VÝZTUŽ ZÁKLADŮ Z KARI SÍTÍ</t>
  </si>
  <si>
    <t>272366</t>
  </si>
  <si>
    <t>16</t>
  </si>
  <si>
    <t>příl.2.5.1   0.136=0,136 [A]</t>
  </si>
  <si>
    <t>VÝZTUŽ ZÁKLADŮ Z OCELI 10505, B500B</t>
  </si>
  <si>
    <t>272365</t>
  </si>
  <si>
    <t>15</t>
  </si>
  <si>
    <t>(28.5*0.25)+(0.25*2.1*4)=9,225 [A]</t>
  </si>
  <si>
    <t>Technická specifikace: 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</si>
  <si>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ZÁKLADY ZE ŽELEZOBETONU DO C30/37 (B37)</t>
  </si>
  <si>
    <t>272325</t>
  </si>
  <si>
    <t>14</t>
  </si>
  <si>
    <t>položka zahrnuje:  přemístění, montáž a demontáž vrtných souprav  svislou dopravu zeminy z vrtu  vodorovnou dopravu zeminy bez uložení na skládku  případně nutné pažení dočasné (včetně odpažení) i trvalé</t>
  </si>
  <si>
    <t>předvrtání pro zápory   2*4=8,000 [A]</t>
  </si>
  <si>
    <t>VRTY PRO KOTVENÍ, INJEKTÁŽ A MIKROPILOTY NA POVRCHU TŘ. III D DO 300MM</t>
  </si>
  <si>
    <t>26135</t>
  </si>
  <si>
    <t>13</t>
  </si>
  <si>
    <t>položka zahrnuje odstranění stěn včetně odvozu a uložení na skládku</t>
  </si>
  <si>
    <t>délka x kusy x šířka štetovnice   (1.5*3)*0.436=1,962 [A]</t>
  </si>
  <si>
    <t>ODSTRANĚNÍ ŠTĚTOVÝCH STĚN Z KOVOVÝCH DÍLCŮ V PLOŠE</t>
  </si>
  <si>
    <t>23717A</t>
  </si>
  <si>
    <t>12</t>
  </si>
  <si>
    <t>- zřízení stěny  - opotřebení štětovnic, případně jejich ošetřování, řezání, nastavování a další úpravy  - kleštiny, převázky. a další pomocné a doplňkové konstrukce  - nastražení a zaberanění štětovnic do jakékoliv třídy horniny  - veškerou dopravu, nájem, provoz a přemístění beranících zařízení a dalších mechanismů  - lešení a podpěrné konstrukce pro práci a manipulaci beranících zařízení a dalších mechanismů  - beranící plošiny vč. zemních prací, zpevnění, odvodnění a pod.  - při provádění z lodi náklady na prám nebo lodi  - těsnění stěny, je-li nutné  - kotvení stěny, je-li nutné nebo vzepření, případně rozepření  - vodící piloty nebo stabilizační hrázky  - zhotovení koutových štětovnic  - dílenská dokumentace, včetně technologického předpisu spojování,  - dodání spojovacího materiálu,  - zřízení montážních a dilatačních spojů, spar, včetně potřebných úprav, vložek, opracování, očištění a ošetření,  - jakákoliv doprava a manipulace dílců a montážních sestav, včetně dopravy konstrukce z výrobny na stavbu,  - montážní dokumentace včetně technologického předpisu montáže,  - výplň, těsnění a tmelení spar a spojů,  - veškeré druhy opracování povrchů, včetně úprav pod nátěry a pod izolaci,  - veškeré druhy dílenských základů a základních nátěrů a povlaků,  - všechny druhy ocelového kotvení,  - dílenskou přejímku a montážní prohlídku, včetně požadovaných dokladů</t>
  </si>
  <si>
    <t>osazované jako pažiny nebo převázky   (1.5*3)*62/1000=0,279 [A]</t>
  </si>
  <si>
    <t>ŠTĚTOVÉ STĚNY NASAZENÉ Z KOVOVÝCH DÍLCŮ DOČASNÉ (HMOTNOST)</t>
  </si>
  <si>
    <t>23417</t>
  </si>
  <si>
    <t>11</t>
  </si>
  <si>
    <t>položka zahrnuje osazení pažin bez ohledu na druh, jejich opotřebení a jejich odstranění</t>
  </si>
  <si>
    <t>nasazené při zabezpečování koleje   11.6*0.08=0,928 [A]</t>
  </si>
  <si>
    <t>VÝDŘEVA ZÁPOROVÉHO PAŽENÍ DOČASNÁ (KUBATURA)</t>
  </si>
  <si>
    <t>22695</t>
  </si>
  <si>
    <t>10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</si>
  <si>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</si>
  <si>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zápory HEB 160   10*42.6*0.001=0,426 [A] 
zápory HEB 200   30*61.3*0.001=1,839 [B] 
převázky U 160  2*(9.4*2)*18.8*0.001=0,707 [C] 
ztužující táhla k zajištění stěn f 25mm   (5.2*(6+6))*3.9*0.001=0,243 [D] 
Celkem: A+B+C+D=3,215 [E]</t>
  </si>
  <si>
    <t>ZÁPOROVÉ PAŽENÍ Z KOVU DOČASNÉ</t>
  </si>
  <si>
    <t>22694</t>
  </si>
  <si>
    <t>položka zahrnuje zahrnuje dodávku lomového kamen předepsané kvality, včetně mimostaveništní a vnitrostaveništní dopravy, rozprostření se zhutněním  není-li v zadávací dokumentaci uvedeno jinak, jedná se o nakupovaný materiál</t>
  </si>
  <si>
    <t>tabulka výkres 2.6    12=12,000 [A]</t>
  </si>
  <si>
    <t>SANAČNÍ VRSTVY Z LOMOVÉHO KAMENE</t>
  </si>
  <si>
    <t>21451</t>
  </si>
  <si>
    <t>8</t>
  </si>
  <si>
    <t>Zakládání</t>
  </si>
  <si>
    <t>2</t>
  </si>
  <si>
    <t>odstranění křovin a stromů do průměru 100 mm  doprava dřevin na předepsanou vzdálenost  spálení na hromadách nebo štěpkování</t>
  </si>
  <si>
    <t>ODSTRANĚNÍ KŘOVIN S ODVOZEM DO 25KM</t>
  </si>
  <si>
    <t>R111208</t>
  </si>
  <si>
    <t>7</t>
  </si>
  <si>
    <t>položka zahrnuje:  - kompletní provedení zemní konstrukce (násypového tělesa včetně aktivní zóny) včetně nákupu a dopravy materiálu dle zadávací dokumentace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</si>
  <si>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ŠD 0-63 mm   9.5*14.8=140,600 [A]</t>
  </si>
  <si>
    <t>ULOŽENÍ SYPANINY DO NÁSYPŮ Z NAKUPOVANÝCH MATERIÁLŮ</t>
  </si>
  <si>
    <t>17180</t>
  </si>
  <si>
    <t>6</t>
  </si>
  <si>
    <t>Součástí položky je vodorovná a svislá doprava, přemístění, přeložení, manipulace s materiálem a uložení na skládku.   Nezahrnuje poplatek za skládku, který se vykazuje v položce 0141** (s výjimkou malého množství materiálu, kde je možné poplatek zahrnout do jednotkové ceny položky – tento fakt musí být uveden v doplňujícím textu k položce)</t>
  </si>
  <si>
    <t>1.9*10*0.3=5,700 [A]</t>
  </si>
  <si>
    <t>ČIŠTĚNÍ PŘÍKOPŮ OD NÁNOSU</t>
  </si>
  <si>
    <t>12930</t>
  </si>
  <si>
    <t>5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</si>
  <si>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</si>
  <si>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141+(2*8.5)+(1.7*0.4)=158,680 [A]</t>
  </si>
  <si>
    <t>ODKOP PRO SPOD STAVBU SILNIC A ŽELEZNIC TŘ. I, ODVOZ DO 16KM</t>
  </si>
  <si>
    <t>123737</t>
  </si>
  <si>
    <t>Položka čerpání vody na povrchu zahrnuje i potrubí, pohotovost záložní čerpací soupravy a zřízení čerpací jímky. Součástí položky je také následná demontáž a likvidace těchto zařízení</t>
  </si>
  <si>
    <t>14*24=336,000 [A]</t>
  </si>
  <si>
    <t>ČERPÁNÍ VODY DO 1000 L/MIN</t>
  </si>
  <si>
    <t>HOD</t>
  </si>
  <si>
    <t>11512</t>
  </si>
  <si>
    <t>3</t>
  </si>
  <si>
    <t>10.640*2.2*25=585,200 [A]</t>
  </si>
  <si>
    <t>ODSTRAN DLAŽEB VODNÍCH KORYT Z BETONU PROST VČET PODKLADU - DOPRAVA</t>
  </si>
  <si>
    <t>11412B</t>
  </si>
  <si>
    <t>Odstranění konstrukcí vodních koryt se měří v [m3] vybouraných hmot ve stavu před vybouráním. 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</si>
  <si>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1.9*16*0.35=10,640 [A]</t>
  </si>
  <si>
    <t>ODSTRAN DLAŽEB VODNÍCH KORYT Z BETONU PROST VČET PODKLADU - BEZ DOPRAVY</t>
  </si>
  <si>
    <t>11412A</t>
  </si>
  <si>
    <t>Zemní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</si>
  <si>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</si>
  <si>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</si>
  <si>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</si>
  <si>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</si>
  <si>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</si>
  <si>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</si>
  <si>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</si>
  <si>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</si>
  <si>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</si>
  <si>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</si>
  <si>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</si>
  <si>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</si>
  <si>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</si>
  <si>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 Horní Heršpice - Střelice, Propustek v km 143,977</t>
  </si>
  <si>
    <t>SO 02-19-13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</si>
  <si>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</si>
  <si>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</si>
  <si>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</si>
  <si>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</si>
  <si>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</si>
  <si>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</si>
  <si>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</si>
  <si>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</si>
  <si>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</si>
  <si>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</si>
  <si>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PODKLADNÍ A VÝPLŇOVÉ VRSTVY Z PROSTÉHO BETONU C25/30</t>
  </si>
  <si>
    <t>Změna č.1 z 18.10.2019</t>
  </si>
  <si>
    <t>45131A</t>
  </si>
  <si>
    <t>PODKLADNÍ A VÝPLŇOVÉ VRSTVY Z PROSTÉHO BETONU C20/25</t>
  </si>
  <si>
    <t>SO 02-19-13_a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</si>
</sst>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top"/>
    </xf>
    <xf numFmtId="0" fontId="8" fillId="0" borderId="0" xfId="0" applyFont="1">
      <alignment vertical="center"/>
    </xf>
    <xf numFmtId="0" fontId="8" fillId="0" borderId="0" xfId="0" applyFont="1" applyAlignment="1">
      <alignment vertical="top"/>
    </xf>
    <xf numFmtId="0" fontId="8" fillId="0" borderId="1" xfId="0" applyFont="1" applyBorder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8" fillId="4" borderId="1" xfId="0" applyFont="1" applyFill="1" applyBorder="1" applyAlignment="1">
      <alignment horizontal="right" vertical="center"/>
    </xf>
    <xf numFmtId="0" fontId="8" fillId="4" borderId="1" xfId="0" applyFont="1" applyFill="1" applyBorder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8"/>
  <sheetViews>
    <sheetView tabSelected="1" topLeftCell="B1" zoomScaleNormal="100" workbookViewId="0">
      <pane ySplit="7" topLeftCell="A84" activePane="bottomLeft" state="frozen"/>
      <selection pane="bottomLeft" activeCell="I83" sqref="B80:I8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227</v>
      </c>
      <c r="B1" s="23"/>
      <c r="C1" s="23"/>
      <c r="D1" s="23"/>
      <c r="E1" s="23" t="s">
        <v>226</v>
      </c>
      <c r="F1" s="23"/>
      <c r="G1" s="23"/>
      <c r="H1" s="46" t="s">
        <v>229</v>
      </c>
      <c r="I1" s="23"/>
      <c r="P1" t="s">
        <v>194</v>
      </c>
    </row>
    <row r="2" spans="1:18" ht="24.95" customHeight="1" x14ac:dyDescent="0.2">
      <c r="B2" s="23"/>
      <c r="C2" s="23"/>
      <c r="D2" s="23"/>
      <c r="E2" s="26" t="s">
        <v>225</v>
      </c>
      <c r="F2" s="23"/>
      <c r="G2" s="23"/>
      <c r="H2" s="12"/>
      <c r="I2" s="12"/>
      <c r="O2">
        <f>0+O8+O37+O74+O100+O105+O154</f>
        <v>0</v>
      </c>
      <c r="P2" t="s">
        <v>194</v>
      </c>
    </row>
    <row r="3" spans="1:18" ht="15" customHeight="1" x14ac:dyDescent="0.2">
      <c r="A3" t="s">
        <v>224</v>
      </c>
      <c r="B3" s="25" t="s">
        <v>223</v>
      </c>
      <c r="C3" s="41" t="s">
        <v>222</v>
      </c>
      <c r="D3" s="42"/>
      <c r="E3" s="24" t="s">
        <v>221</v>
      </c>
      <c r="F3" s="23"/>
      <c r="G3" s="22"/>
      <c r="H3" s="45" t="s">
        <v>232</v>
      </c>
      <c r="I3" s="21">
        <f>0+I8+I37+I74+I100+I105+I154</f>
        <v>0</v>
      </c>
      <c r="O3" t="s">
        <v>220</v>
      </c>
      <c r="P3" t="s">
        <v>170</v>
      </c>
    </row>
    <row r="4" spans="1:18" ht="15" customHeight="1" x14ac:dyDescent="0.2">
      <c r="A4" t="s">
        <v>219</v>
      </c>
      <c r="B4" s="20" t="s">
        <v>218</v>
      </c>
      <c r="C4" s="43" t="s">
        <v>217</v>
      </c>
      <c r="D4" s="44"/>
      <c r="E4" s="19" t="s">
        <v>216</v>
      </c>
      <c r="F4" s="12"/>
      <c r="G4" s="12"/>
      <c r="H4" s="16"/>
      <c r="I4" s="16"/>
      <c r="O4" t="s">
        <v>215</v>
      </c>
      <c r="P4" t="s">
        <v>170</v>
      </c>
    </row>
    <row r="5" spans="1:18" ht="12.75" customHeight="1" x14ac:dyDescent="0.2">
      <c r="A5" s="40" t="s">
        <v>214</v>
      </c>
      <c r="B5" s="40" t="s">
        <v>213</v>
      </c>
      <c r="C5" s="40" t="s">
        <v>212</v>
      </c>
      <c r="D5" s="40" t="s">
        <v>211</v>
      </c>
      <c r="E5" s="40" t="s">
        <v>210</v>
      </c>
      <c r="F5" s="40" t="s">
        <v>209</v>
      </c>
      <c r="G5" s="40" t="s">
        <v>208</v>
      </c>
      <c r="H5" s="40" t="s">
        <v>207</v>
      </c>
      <c r="I5" s="40"/>
      <c r="O5" t="s">
        <v>206</v>
      </c>
      <c r="P5" t="s">
        <v>170</v>
      </c>
    </row>
    <row r="6" spans="1:18" ht="12.75" customHeight="1" x14ac:dyDescent="0.2">
      <c r="A6" s="40"/>
      <c r="B6" s="40"/>
      <c r="C6" s="40"/>
      <c r="D6" s="40"/>
      <c r="E6" s="40"/>
      <c r="F6" s="40"/>
      <c r="G6" s="40"/>
      <c r="H6" s="18" t="s">
        <v>205</v>
      </c>
      <c r="I6" s="18" t="s">
        <v>204</v>
      </c>
    </row>
    <row r="7" spans="1:18" ht="12.75" customHeight="1" x14ac:dyDescent="0.2">
      <c r="A7" s="18" t="s">
        <v>203</v>
      </c>
      <c r="B7" s="18" t="s">
        <v>6</v>
      </c>
      <c r="C7" s="18" t="s">
        <v>170</v>
      </c>
      <c r="D7" s="18" t="s">
        <v>194</v>
      </c>
      <c r="E7" s="18" t="s">
        <v>125</v>
      </c>
      <c r="F7" s="18" t="s">
        <v>184</v>
      </c>
      <c r="G7" s="18" t="s">
        <v>179</v>
      </c>
      <c r="H7" s="18" t="s">
        <v>94</v>
      </c>
      <c r="I7" s="18" t="s">
        <v>159</v>
      </c>
    </row>
    <row r="8" spans="1:18" ht="12.75" customHeight="1" x14ac:dyDescent="0.2">
      <c r="A8" s="16" t="s">
        <v>35</v>
      </c>
      <c r="B8" s="16"/>
      <c r="C8" s="17" t="s">
        <v>6</v>
      </c>
      <c r="D8" s="16"/>
      <c r="E8" s="13" t="s">
        <v>202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</f>
        <v>0</v>
      </c>
      <c r="R8">
        <f>0+O9+O13+O17+O21+O25+O29+O33</f>
        <v>0</v>
      </c>
    </row>
    <row r="9" spans="1:18" ht="25.5" x14ac:dyDescent="0.2">
      <c r="A9" s="9" t="s">
        <v>11</v>
      </c>
      <c r="B9" s="10" t="s">
        <v>6</v>
      </c>
      <c r="C9" s="10" t="s">
        <v>201</v>
      </c>
      <c r="D9" s="9" t="s">
        <v>0</v>
      </c>
      <c r="E9" s="8" t="s">
        <v>200</v>
      </c>
      <c r="F9" s="7" t="s">
        <v>60</v>
      </c>
      <c r="G9" s="6">
        <v>10.64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ht="25.5" x14ac:dyDescent="0.2">
      <c r="A10" s="4" t="s">
        <v>5</v>
      </c>
      <c r="E10" s="1" t="s">
        <v>200</v>
      </c>
    </row>
    <row r="11" spans="1:18" x14ac:dyDescent="0.2">
      <c r="A11" s="3" t="s">
        <v>3</v>
      </c>
      <c r="E11" s="2" t="s">
        <v>199</v>
      </c>
    </row>
    <row r="12" spans="1:18" ht="89.25" x14ac:dyDescent="0.2">
      <c r="A12" t="s">
        <v>1</v>
      </c>
      <c r="E12" s="1" t="s">
        <v>198</v>
      </c>
    </row>
    <row r="13" spans="1:18" ht="25.5" x14ac:dyDescent="0.2">
      <c r="A13" s="9" t="s">
        <v>11</v>
      </c>
      <c r="B13" s="10" t="s">
        <v>170</v>
      </c>
      <c r="C13" s="10" t="s">
        <v>197</v>
      </c>
      <c r="D13" s="9" t="s">
        <v>0</v>
      </c>
      <c r="E13" s="8" t="s">
        <v>196</v>
      </c>
      <c r="F13" s="7" t="s">
        <v>55</v>
      </c>
      <c r="G13" s="6">
        <v>585.20000000000005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ht="25.5" x14ac:dyDescent="0.2">
      <c r="A14" s="4" t="s">
        <v>5</v>
      </c>
      <c r="E14" s="1" t="s">
        <v>196</v>
      </c>
    </row>
    <row r="15" spans="1:18" x14ac:dyDescent="0.2">
      <c r="A15" s="3" t="s">
        <v>3</v>
      </c>
      <c r="E15" s="2" t="s">
        <v>195</v>
      </c>
    </row>
    <row r="16" spans="1:18" ht="25.5" x14ac:dyDescent="0.2">
      <c r="A16" t="s">
        <v>1</v>
      </c>
      <c r="E16" s="1" t="s">
        <v>52</v>
      </c>
    </row>
    <row r="17" spans="1:16" x14ac:dyDescent="0.2">
      <c r="A17" s="9" t="s">
        <v>11</v>
      </c>
      <c r="B17" s="10" t="s">
        <v>194</v>
      </c>
      <c r="C17" s="10" t="s">
        <v>193</v>
      </c>
      <c r="D17" s="9" t="s">
        <v>0</v>
      </c>
      <c r="E17" s="8" t="s">
        <v>191</v>
      </c>
      <c r="F17" s="7" t="s">
        <v>192</v>
      </c>
      <c r="G17" s="6">
        <v>336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191</v>
      </c>
    </row>
    <row r="19" spans="1:16" x14ac:dyDescent="0.2">
      <c r="A19" s="3" t="s">
        <v>3</v>
      </c>
      <c r="E19" s="2" t="s">
        <v>190</v>
      </c>
    </row>
    <row r="20" spans="1:16" ht="38.25" x14ac:dyDescent="0.2">
      <c r="A20" t="s">
        <v>1</v>
      </c>
      <c r="E20" s="1" t="s">
        <v>189</v>
      </c>
    </row>
    <row r="21" spans="1:16" x14ac:dyDescent="0.2">
      <c r="A21" s="9" t="s">
        <v>11</v>
      </c>
      <c r="B21" s="10" t="s">
        <v>125</v>
      </c>
      <c r="C21" s="10" t="s">
        <v>188</v>
      </c>
      <c r="D21" s="9" t="s">
        <v>0</v>
      </c>
      <c r="E21" s="8" t="s">
        <v>187</v>
      </c>
      <c r="F21" s="7" t="s">
        <v>60</v>
      </c>
      <c r="G21" s="6">
        <v>158.68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187</v>
      </c>
    </row>
    <row r="23" spans="1:16" x14ac:dyDescent="0.2">
      <c r="A23" s="3" t="s">
        <v>3</v>
      </c>
      <c r="E23" s="2" t="s">
        <v>186</v>
      </c>
    </row>
    <row r="24" spans="1:16" ht="267.75" x14ac:dyDescent="0.2">
      <c r="A24" t="s">
        <v>1</v>
      </c>
      <c r="E24" s="1" t="s">
        <v>185</v>
      </c>
    </row>
    <row r="25" spans="1:16" x14ac:dyDescent="0.2">
      <c r="A25" s="9" t="s">
        <v>11</v>
      </c>
      <c r="B25" s="10" t="s">
        <v>184</v>
      </c>
      <c r="C25" s="10" t="s">
        <v>183</v>
      </c>
      <c r="D25" s="9" t="s">
        <v>0</v>
      </c>
      <c r="E25" s="8" t="s">
        <v>182</v>
      </c>
      <c r="F25" s="7" t="s">
        <v>60</v>
      </c>
      <c r="G25" s="6">
        <v>5.7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182</v>
      </c>
    </row>
    <row r="27" spans="1:16" x14ac:dyDescent="0.2">
      <c r="A27" s="3" t="s">
        <v>3</v>
      </c>
      <c r="E27" s="2" t="s">
        <v>181</v>
      </c>
    </row>
    <row r="28" spans="1:16" ht="63.75" x14ac:dyDescent="0.2">
      <c r="A28" t="s">
        <v>1</v>
      </c>
      <c r="E28" s="1" t="s">
        <v>180</v>
      </c>
    </row>
    <row r="29" spans="1:16" x14ac:dyDescent="0.2">
      <c r="A29" s="9" t="s">
        <v>11</v>
      </c>
      <c r="B29" s="10" t="s">
        <v>179</v>
      </c>
      <c r="C29" s="10" t="s">
        <v>178</v>
      </c>
      <c r="D29" s="9" t="s">
        <v>0</v>
      </c>
      <c r="E29" s="8" t="s">
        <v>177</v>
      </c>
      <c r="F29" s="7" t="s">
        <v>60</v>
      </c>
      <c r="G29" s="6">
        <v>140.6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177</v>
      </c>
    </row>
    <row r="31" spans="1:16" x14ac:dyDescent="0.2">
      <c r="A31" s="3" t="s">
        <v>3</v>
      </c>
      <c r="E31" s="2" t="s">
        <v>176</v>
      </c>
    </row>
    <row r="32" spans="1:16" ht="204" x14ac:dyDescent="0.2">
      <c r="A32" t="s">
        <v>1</v>
      </c>
      <c r="E32" s="1" t="s">
        <v>175</v>
      </c>
    </row>
    <row r="33" spans="1:18" x14ac:dyDescent="0.2">
      <c r="A33" s="9" t="s">
        <v>11</v>
      </c>
      <c r="B33" s="10" t="s">
        <v>174</v>
      </c>
      <c r="C33" s="10" t="s">
        <v>173</v>
      </c>
      <c r="D33" s="9" t="s">
        <v>0</v>
      </c>
      <c r="E33" s="8" t="s">
        <v>172</v>
      </c>
      <c r="F33" s="7" t="s">
        <v>98</v>
      </c>
      <c r="G33" s="6">
        <v>50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8" x14ac:dyDescent="0.2">
      <c r="A34" s="4" t="s">
        <v>5</v>
      </c>
      <c r="E34" s="1" t="s">
        <v>172</v>
      </c>
    </row>
    <row r="35" spans="1:18" x14ac:dyDescent="0.2">
      <c r="A35" s="3" t="s">
        <v>3</v>
      </c>
      <c r="E35" s="2" t="s">
        <v>0</v>
      </c>
    </row>
    <row r="36" spans="1:18" ht="25.5" x14ac:dyDescent="0.2">
      <c r="A36" t="s">
        <v>1</v>
      </c>
      <c r="E36" s="1" t="s">
        <v>171</v>
      </c>
    </row>
    <row r="37" spans="1:18" ht="12.75" customHeight="1" x14ac:dyDescent="0.2">
      <c r="A37" s="12" t="s">
        <v>35</v>
      </c>
      <c r="B37" s="12"/>
      <c r="C37" s="14" t="s">
        <v>170</v>
      </c>
      <c r="D37" s="12"/>
      <c r="E37" s="13" t="s">
        <v>169</v>
      </c>
      <c r="F37" s="12"/>
      <c r="G37" s="12"/>
      <c r="H37" s="12"/>
      <c r="I37" s="11">
        <f>0+Q37</f>
        <v>0</v>
      </c>
      <c r="O37">
        <f>0+R37</f>
        <v>0</v>
      </c>
      <c r="Q37">
        <f>0+I38+I42+I46+I50+I54+I58+I62+I66+I70</f>
        <v>0</v>
      </c>
      <c r="R37">
        <f>0+O38+O42+O46+O50+O54+O58+O62+O66+O70</f>
        <v>0</v>
      </c>
    </row>
    <row r="38" spans="1:18" x14ac:dyDescent="0.2">
      <c r="A38" s="9" t="s">
        <v>11</v>
      </c>
      <c r="B38" s="10" t="s">
        <v>168</v>
      </c>
      <c r="C38" s="10" t="s">
        <v>167</v>
      </c>
      <c r="D38" s="9" t="s">
        <v>0</v>
      </c>
      <c r="E38" s="8" t="s">
        <v>166</v>
      </c>
      <c r="F38" s="7" t="s">
        <v>60</v>
      </c>
      <c r="G38" s="6">
        <v>12</v>
      </c>
      <c r="H38" s="5">
        <v>0</v>
      </c>
      <c r="I38" s="5">
        <f>ROUND(ROUND(H38,2)*ROUND(G38,3),2)</f>
        <v>0</v>
      </c>
      <c r="O38">
        <f>(I38*15)/100</f>
        <v>0</v>
      </c>
      <c r="P38" t="s">
        <v>6</v>
      </c>
    </row>
    <row r="39" spans="1:18" x14ac:dyDescent="0.2">
      <c r="A39" s="4" t="s">
        <v>5</v>
      </c>
      <c r="E39" s="1" t="s">
        <v>166</v>
      </c>
    </row>
    <row r="40" spans="1:18" x14ac:dyDescent="0.2">
      <c r="A40" s="3" t="s">
        <v>3</v>
      </c>
      <c r="E40" s="2" t="s">
        <v>165</v>
      </c>
    </row>
    <row r="41" spans="1:18" ht="38.25" x14ac:dyDescent="0.2">
      <c r="A41" t="s">
        <v>1</v>
      </c>
      <c r="E41" s="1" t="s">
        <v>164</v>
      </c>
    </row>
    <row r="42" spans="1:18" x14ac:dyDescent="0.2">
      <c r="A42" s="9" t="s">
        <v>11</v>
      </c>
      <c r="B42" s="10" t="s">
        <v>94</v>
      </c>
      <c r="C42" s="10" t="s">
        <v>163</v>
      </c>
      <c r="D42" s="9" t="s">
        <v>0</v>
      </c>
      <c r="E42" s="8" t="s">
        <v>162</v>
      </c>
      <c r="F42" s="7" t="s">
        <v>7</v>
      </c>
      <c r="G42" s="6">
        <v>3.2149999999999999</v>
      </c>
      <c r="H42" s="5">
        <v>0</v>
      </c>
      <c r="I42" s="5">
        <f>ROUND(ROUND(H42,2)*ROUND(G42,3),2)</f>
        <v>0</v>
      </c>
      <c r="O42">
        <f>(I42*15)/100</f>
        <v>0</v>
      </c>
      <c r="P42" t="s">
        <v>6</v>
      </c>
    </row>
    <row r="43" spans="1:18" x14ac:dyDescent="0.2">
      <c r="A43" s="4" t="s">
        <v>5</v>
      </c>
      <c r="E43" s="1" t="s">
        <v>162</v>
      </c>
    </row>
    <row r="44" spans="1:18" ht="63.75" x14ac:dyDescent="0.2">
      <c r="A44" s="3" t="s">
        <v>3</v>
      </c>
      <c r="E44" s="2" t="s">
        <v>161</v>
      </c>
    </row>
    <row r="45" spans="1:18" ht="38.25" x14ac:dyDescent="0.2">
      <c r="A45" t="s">
        <v>1</v>
      </c>
      <c r="E45" s="1" t="s">
        <v>160</v>
      </c>
    </row>
    <row r="46" spans="1:18" x14ac:dyDescent="0.2">
      <c r="A46" s="9" t="s">
        <v>11</v>
      </c>
      <c r="B46" s="10" t="s">
        <v>159</v>
      </c>
      <c r="C46" s="10" t="s">
        <v>158</v>
      </c>
      <c r="D46" s="9" t="s">
        <v>0</v>
      </c>
      <c r="E46" s="8" t="s">
        <v>157</v>
      </c>
      <c r="F46" s="7" t="s">
        <v>60</v>
      </c>
      <c r="G46" s="6">
        <v>0.92800000000000005</v>
      </c>
      <c r="H46" s="5">
        <v>0</v>
      </c>
      <c r="I46" s="5">
        <f>ROUND(ROUND(H46,2)*ROUND(G46,3),2)</f>
        <v>0</v>
      </c>
      <c r="O46">
        <f>(I46*15)/100</f>
        <v>0</v>
      </c>
      <c r="P46" t="s">
        <v>6</v>
      </c>
    </row>
    <row r="47" spans="1:18" x14ac:dyDescent="0.2">
      <c r="A47" s="4" t="s">
        <v>5</v>
      </c>
      <c r="E47" s="1" t="s">
        <v>157</v>
      </c>
    </row>
    <row r="48" spans="1:18" x14ac:dyDescent="0.2">
      <c r="A48" s="3" t="s">
        <v>3</v>
      </c>
      <c r="E48" s="2" t="s">
        <v>156</v>
      </c>
    </row>
    <row r="49" spans="1:16" ht="25.5" x14ac:dyDescent="0.2">
      <c r="A49" t="s">
        <v>1</v>
      </c>
      <c r="E49" s="1" t="s">
        <v>155</v>
      </c>
    </row>
    <row r="50" spans="1:16" x14ac:dyDescent="0.2">
      <c r="A50" s="9" t="s">
        <v>11</v>
      </c>
      <c r="B50" s="10" t="s">
        <v>154</v>
      </c>
      <c r="C50" s="10" t="s">
        <v>153</v>
      </c>
      <c r="D50" s="9" t="s">
        <v>0</v>
      </c>
      <c r="E50" s="8" t="s">
        <v>152</v>
      </c>
      <c r="F50" s="7" t="s">
        <v>7</v>
      </c>
      <c r="G50" s="6">
        <v>0.27900000000000003</v>
      </c>
      <c r="H50" s="5">
        <v>0</v>
      </c>
      <c r="I50" s="5">
        <f>ROUND(ROUND(H50,2)*ROUND(G50,3),2)</f>
        <v>0</v>
      </c>
      <c r="O50">
        <f>(I50*15)/100</f>
        <v>0</v>
      </c>
      <c r="P50" t="s">
        <v>6</v>
      </c>
    </row>
    <row r="51" spans="1:16" x14ac:dyDescent="0.2">
      <c r="A51" s="4" t="s">
        <v>5</v>
      </c>
      <c r="E51" s="1" t="s">
        <v>152</v>
      </c>
    </row>
    <row r="52" spans="1:16" x14ac:dyDescent="0.2">
      <c r="A52" s="3" t="s">
        <v>3</v>
      </c>
      <c r="E52" s="2" t="s">
        <v>151</v>
      </c>
    </row>
    <row r="53" spans="1:16" ht="229.5" x14ac:dyDescent="0.2">
      <c r="A53" t="s">
        <v>1</v>
      </c>
      <c r="E53" s="1" t="s">
        <v>150</v>
      </c>
    </row>
    <row r="54" spans="1:16" x14ac:dyDescent="0.2">
      <c r="A54" s="9" t="s">
        <v>11</v>
      </c>
      <c r="B54" s="10" t="s">
        <v>149</v>
      </c>
      <c r="C54" s="10" t="s">
        <v>148</v>
      </c>
      <c r="D54" s="9" t="s">
        <v>0</v>
      </c>
      <c r="E54" s="8" t="s">
        <v>147</v>
      </c>
      <c r="F54" s="7" t="s">
        <v>98</v>
      </c>
      <c r="G54" s="6">
        <v>1.962</v>
      </c>
      <c r="H54" s="5">
        <v>0</v>
      </c>
      <c r="I54" s="5">
        <f>ROUND(ROUND(H54,2)*ROUND(G54,3),2)</f>
        <v>0</v>
      </c>
      <c r="O54">
        <f>(I54*15)/100</f>
        <v>0</v>
      </c>
      <c r="P54" t="s">
        <v>6</v>
      </c>
    </row>
    <row r="55" spans="1:16" x14ac:dyDescent="0.2">
      <c r="A55" s="4" t="s">
        <v>5</v>
      </c>
      <c r="E55" s="1" t="s">
        <v>147</v>
      </c>
    </row>
    <row r="56" spans="1:16" x14ac:dyDescent="0.2">
      <c r="A56" s="3" t="s">
        <v>3</v>
      </c>
      <c r="E56" s="2" t="s">
        <v>146</v>
      </c>
    </row>
    <row r="57" spans="1:16" x14ac:dyDescent="0.2">
      <c r="A57" t="s">
        <v>1</v>
      </c>
      <c r="E57" s="1" t="s">
        <v>145</v>
      </c>
    </row>
    <row r="58" spans="1:16" ht="25.5" x14ac:dyDescent="0.2">
      <c r="A58" s="9" t="s">
        <v>11</v>
      </c>
      <c r="B58" s="10" t="s">
        <v>144</v>
      </c>
      <c r="C58" s="10" t="s">
        <v>143</v>
      </c>
      <c r="D58" s="9" t="s">
        <v>0</v>
      </c>
      <c r="E58" s="8" t="s">
        <v>142</v>
      </c>
      <c r="F58" s="7" t="s">
        <v>48</v>
      </c>
      <c r="G58" s="6">
        <v>8</v>
      </c>
      <c r="H58" s="5">
        <v>0</v>
      </c>
      <c r="I58" s="5">
        <f>ROUND(ROUND(H58,2)*ROUND(G58,3),2)</f>
        <v>0</v>
      </c>
      <c r="O58">
        <f>(I58*15)/100</f>
        <v>0</v>
      </c>
      <c r="P58" t="s">
        <v>6</v>
      </c>
    </row>
    <row r="59" spans="1:16" ht="25.5" x14ac:dyDescent="0.2">
      <c r="A59" s="4" t="s">
        <v>5</v>
      </c>
      <c r="E59" s="1" t="s">
        <v>142</v>
      </c>
    </row>
    <row r="60" spans="1:16" x14ac:dyDescent="0.2">
      <c r="A60" s="3" t="s">
        <v>3</v>
      </c>
      <c r="E60" s="2" t="s">
        <v>141</v>
      </c>
    </row>
    <row r="61" spans="1:16" ht="38.25" x14ac:dyDescent="0.2">
      <c r="A61" t="s">
        <v>1</v>
      </c>
      <c r="E61" s="1" t="s">
        <v>140</v>
      </c>
    </row>
    <row r="62" spans="1:16" x14ac:dyDescent="0.2">
      <c r="A62" s="9" t="s">
        <v>11</v>
      </c>
      <c r="B62" s="10" t="s">
        <v>139</v>
      </c>
      <c r="C62" s="10" t="s">
        <v>138</v>
      </c>
      <c r="D62" s="9" t="s">
        <v>0</v>
      </c>
      <c r="E62" s="8" t="s">
        <v>137</v>
      </c>
      <c r="F62" s="7" t="s">
        <v>60</v>
      </c>
      <c r="G62" s="6">
        <v>9.2249999999999996</v>
      </c>
      <c r="H62" s="5">
        <v>0</v>
      </c>
      <c r="I62" s="5">
        <f>ROUND(ROUND(H62,2)*ROUND(G62,3),2)</f>
        <v>0</v>
      </c>
      <c r="O62">
        <f>(I62*15)/100</f>
        <v>0</v>
      </c>
      <c r="P62" t="s">
        <v>6</v>
      </c>
    </row>
    <row r="63" spans="1:16" ht="382.5" x14ac:dyDescent="0.2">
      <c r="A63" s="4" t="s">
        <v>5</v>
      </c>
      <c r="E63" s="1" t="s">
        <v>136</v>
      </c>
    </row>
    <row r="64" spans="1:16" x14ac:dyDescent="0.2">
      <c r="A64" s="3" t="s">
        <v>3</v>
      </c>
      <c r="E64" s="2" t="s">
        <v>135</v>
      </c>
    </row>
    <row r="65" spans="1:18" x14ac:dyDescent="0.2">
      <c r="A65" t="s">
        <v>1</v>
      </c>
      <c r="E65" s="1" t="s">
        <v>0</v>
      </c>
    </row>
    <row r="66" spans="1:18" x14ac:dyDescent="0.2">
      <c r="A66" s="9" t="s">
        <v>11</v>
      </c>
      <c r="B66" s="10" t="s">
        <v>134</v>
      </c>
      <c r="C66" s="10" t="s">
        <v>133</v>
      </c>
      <c r="D66" s="9" t="s">
        <v>0</v>
      </c>
      <c r="E66" s="8" t="s">
        <v>132</v>
      </c>
      <c r="F66" s="7" t="s">
        <v>7</v>
      </c>
      <c r="G66" s="6">
        <v>0.13600000000000001</v>
      </c>
      <c r="H66" s="5">
        <v>0</v>
      </c>
      <c r="I66" s="5">
        <f>ROUND(ROUND(H66,2)*ROUND(G66,3),2)</f>
        <v>0</v>
      </c>
      <c r="O66">
        <f>(I66*15)/100</f>
        <v>0</v>
      </c>
      <c r="P66" t="s">
        <v>6</v>
      </c>
    </row>
    <row r="67" spans="1:18" ht="267.75" x14ac:dyDescent="0.2">
      <c r="A67" s="4" t="s">
        <v>5</v>
      </c>
      <c r="E67" s="1" t="s">
        <v>127</v>
      </c>
    </row>
    <row r="68" spans="1:18" x14ac:dyDescent="0.2">
      <c r="A68" s="3" t="s">
        <v>3</v>
      </c>
      <c r="E68" s="2" t="s">
        <v>131</v>
      </c>
    </row>
    <row r="69" spans="1:18" x14ac:dyDescent="0.2">
      <c r="A69" t="s">
        <v>1</v>
      </c>
      <c r="E69" s="1" t="s">
        <v>0</v>
      </c>
    </row>
    <row r="70" spans="1:18" x14ac:dyDescent="0.2">
      <c r="A70" s="9" t="s">
        <v>11</v>
      </c>
      <c r="B70" s="10" t="s">
        <v>130</v>
      </c>
      <c r="C70" s="10" t="s">
        <v>129</v>
      </c>
      <c r="D70" s="9" t="s">
        <v>0</v>
      </c>
      <c r="E70" s="8" t="s">
        <v>128</v>
      </c>
      <c r="F70" s="7" t="s">
        <v>7</v>
      </c>
      <c r="G70" s="6">
        <v>0.52300000000000002</v>
      </c>
      <c r="H70" s="5">
        <v>0</v>
      </c>
      <c r="I70" s="5">
        <f>ROUND(ROUND(H70,2)*ROUND(G70,3),2)</f>
        <v>0</v>
      </c>
      <c r="O70">
        <f>(I70*15)/100</f>
        <v>0</v>
      </c>
      <c r="P70" t="s">
        <v>6</v>
      </c>
    </row>
    <row r="71" spans="1:18" ht="267.75" x14ac:dyDescent="0.2">
      <c r="A71" s="4" t="s">
        <v>5</v>
      </c>
      <c r="E71" s="1" t="s">
        <v>127</v>
      </c>
    </row>
    <row r="72" spans="1:18" x14ac:dyDescent="0.2">
      <c r="A72" s="3" t="s">
        <v>3</v>
      </c>
      <c r="E72" s="2" t="s">
        <v>126</v>
      </c>
    </row>
    <row r="73" spans="1:18" x14ac:dyDescent="0.2">
      <c r="A73" t="s">
        <v>1</v>
      </c>
      <c r="E73" s="1" t="s">
        <v>0</v>
      </c>
    </row>
    <row r="74" spans="1:18" ht="12.75" customHeight="1" x14ac:dyDescent="0.2">
      <c r="A74" s="12" t="s">
        <v>35</v>
      </c>
      <c r="B74" s="12"/>
      <c r="C74" s="14" t="s">
        <v>125</v>
      </c>
      <c r="D74" s="12"/>
      <c r="E74" s="13" t="s">
        <v>124</v>
      </c>
      <c r="F74" s="12"/>
      <c r="G74" s="12"/>
      <c r="H74" s="12"/>
      <c r="I74" s="11">
        <f>0+Q74</f>
        <v>0</v>
      </c>
      <c r="O74">
        <f>0+R74</f>
        <v>0</v>
      </c>
      <c r="Q74">
        <f>0+I75+I84+I88+I92+I96</f>
        <v>0</v>
      </c>
      <c r="R74">
        <f>0+O75+O84+O88+O92+O96</f>
        <v>0</v>
      </c>
    </row>
    <row r="75" spans="1:18" x14ac:dyDescent="0.2">
      <c r="A75" s="9" t="s">
        <v>11</v>
      </c>
      <c r="B75" s="10" t="s">
        <v>123</v>
      </c>
      <c r="C75" s="10" t="s">
        <v>122</v>
      </c>
      <c r="D75" s="9" t="s">
        <v>0</v>
      </c>
      <c r="E75" s="8" t="s">
        <v>121</v>
      </c>
      <c r="F75" s="7" t="s">
        <v>60</v>
      </c>
      <c r="G75" s="6">
        <v>3.5</v>
      </c>
      <c r="H75" s="5">
        <v>0</v>
      </c>
      <c r="I75" s="5">
        <f>ROUND(ROUND(H75,2)*ROUND(G75,3),2)</f>
        <v>0</v>
      </c>
      <c r="O75">
        <f>(I75*15)/100</f>
        <v>0</v>
      </c>
      <c r="P75" t="s">
        <v>6</v>
      </c>
    </row>
    <row r="76" spans="1:18" x14ac:dyDescent="0.2">
      <c r="A76" s="4" t="s">
        <v>5</v>
      </c>
      <c r="E76" s="1" t="s">
        <v>121</v>
      </c>
    </row>
    <row r="77" spans="1:18" x14ac:dyDescent="0.2">
      <c r="A77" s="3" t="s">
        <v>3</v>
      </c>
      <c r="E77" s="2" t="s">
        <v>120</v>
      </c>
    </row>
    <row r="78" spans="1:18" ht="280.5" x14ac:dyDescent="0.2">
      <c r="A78" t="s">
        <v>1</v>
      </c>
      <c r="E78" s="1" t="s">
        <v>117</v>
      </c>
    </row>
    <row r="79" spans="1:18" x14ac:dyDescent="0.2">
      <c r="E79" s="1"/>
    </row>
    <row r="80" spans="1:18" s="37" customFormat="1" x14ac:dyDescent="0.2">
      <c r="A80" s="39" t="s">
        <v>11</v>
      </c>
      <c r="B80" s="47" t="s">
        <v>119</v>
      </c>
      <c r="C80" s="47" t="s">
        <v>230</v>
      </c>
      <c r="D80" s="48" t="s">
        <v>0</v>
      </c>
      <c r="E80" s="49" t="s">
        <v>231</v>
      </c>
      <c r="F80" s="50" t="s">
        <v>60</v>
      </c>
      <c r="G80" s="51">
        <v>4.8540000000000001</v>
      </c>
      <c r="H80" s="52">
        <v>0</v>
      </c>
      <c r="I80" s="52">
        <f>ROUND(ROUND(H80,2)*ROUND(G80,3),2)</f>
        <v>0</v>
      </c>
      <c r="O80" s="37">
        <f>(I80*15)/100</f>
        <v>0</v>
      </c>
      <c r="P80" s="37" t="s">
        <v>6</v>
      </c>
    </row>
    <row r="81" spans="1:16" s="37" customFormat="1" x14ac:dyDescent="0.2">
      <c r="A81" s="36" t="s">
        <v>5</v>
      </c>
      <c r="B81" s="53"/>
      <c r="C81" s="53"/>
      <c r="D81" s="53"/>
      <c r="E81" s="54" t="s">
        <v>231</v>
      </c>
      <c r="F81" s="53"/>
      <c r="G81" s="53"/>
      <c r="H81" s="53"/>
      <c r="I81" s="53"/>
    </row>
    <row r="82" spans="1:16" s="37" customFormat="1" ht="76.5" x14ac:dyDescent="0.2">
      <c r="A82" s="38" t="s">
        <v>3</v>
      </c>
      <c r="B82" s="53"/>
      <c r="C82" s="53"/>
      <c r="D82" s="53"/>
      <c r="E82" s="55" t="s">
        <v>118</v>
      </c>
      <c r="F82" s="53"/>
      <c r="G82" s="53"/>
      <c r="H82" s="53"/>
      <c r="I82" s="53"/>
    </row>
    <row r="83" spans="1:16" s="37" customFormat="1" ht="280.5" x14ac:dyDescent="0.2">
      <c r="A83" s="37" t="s">
        <v>1</v>
      </c>
      <c r="B83" s="53"/>
      <c r="C83" s="53"/>
      <c r="D83" s="53"/>
      <c r="E83" s="54" t="s">
        <v>117</v>
      </c>
      <c r="F83" s="53"/>
      <c r="G83" s="53"/>
      <c r="H83" s="53"/>
      <c r="I83" s="53"/>
    </row>
    <row r="84" spans="1:16" x14ac:dyDescent="0.2">
      <c r="A84" s="9" t="s">
        <v>11</v>
      </c>
      <c r="B84" s="27">
        <v>18</v>
      </c>
      <c r="C84" s="27">
        <v>451314</v>
      </c>
      <c r="D84" s="28" t="s">
        <v>0</v>
      </c>
      <c r="E84" s="29" t="s">
        <v>228</v>
      </c>
      <c r="F84" s="30" t="s">
        <v>60</v>
      </c>
      <c r="G84" s="31">
        <v>4.8540000000000001</v>
      </c>
      <c r="H84" s="32">
        <v>0</v>
      </c>
      <c r="I84" s="32">
        <f>ROUND(ROUND(H84,2)*ROUND(G84,3),2)</f>
        <v>0</v>
      </c>
      <c r="O84">
        <f>(I84*15)/100</f>
        <v>0</v>
      </c>
      <c r="P84" t="s">
        <v>6</v>
      </c>
    </row>
    <row r="85" spans="1:16" x14ac:dyDescent="0.2">
      <c r="A85" s="4" t="s">
        <v>5</v>
      </c>
      <c r="B85" s="33"/>
      <c r="C85" s="33"/>
      <c r="D85" s="33"/>
      <c r="E85" s="34" t="s">
        <v>228</v>
      </c>
      <c r="F85" s="33"/>
      <c r="G85" s="33"/>
      <c r="H85" s="33"/>
      <c r="I85" s="33"/>
    </row>
    <row r="86" spans="1:16" ht="76.5" x14ac:dyDescent="0.2">
      <c r="A86" s="3" t="s">
        <v>3</v>
      </c>
      <c r="B86" s="33"/>
      <c r="C86" s="33"/>
      <c r="D86" s="33"/>
      <c r="E86" s="35" t="s">
        <v>118</v>
      </c>
      <c r="F86" s="33"/>
      <c r="G86" s="33"/>
      <c r="H86" s="33"/>
      <c r="I86" s="33"/>
    </row>
    <row r="87" spans="1:16" ht="280.5" x14ac:dyDescent="0.2">
      <c r="A87" t="s">
        <v>1</v>
      </c>
      <c r="B87" s="33"/>
      <c r="C87" s="33"/>
      <c r="D87" s="33"/>
      <c r="E87" s="34" t="s">
        <v>117</v>
      </c>
      <c r="F87" s="33"/>
      <c r="G87" s="33"/>
      <c r="H87" s="33"/>
      <c r="I87" s="33"/>
    </row>
    <row r="88" spans="1:16" x14ac:dyDescent="0.2">
      <c r="A88" s="9" t="s">
        <v>11</v>
      </c>
      <c r="B88" s="10" t="s">
        <v>116</v>
      </c>
      <c r="C88" s="10" t="s">
        <v>115</v>
      </c>
      <c r="D88" s="9" t="s">
        <v>0</v>
      </c>
      <c r="E88" s="8" t="s">
        <v>114</v>
      </c>
      <c r="F88" s="7" t="s">
        <v>60</v>
      </c>
      <c r="G88" s="6">
        <v>6.4020000000000001</v>
      </c>
      <c r="H88" s="5">
        <v>0</v>
      </c>
      <c r="I88" s="5">
        <f>ROUND(ROUND(H88,2)*ROUND(G88,3),2)</f>
        <v>0</v>
      </c>
      <c r="O88">
        <f>(I88*15)/100</f>
        <v>0</v>
      </c>
      <c r="P88" t="s">
        <v>6</v>
      </c>
    </row>
    <row r="89" spans="1:16" x14ac:dyDescent="0.2">
      <c r="A89" s="4" t="s">
        <v>5</v>
      </c>
      <c r="E89" s="1" t="s">
        <v>114</v>
      </c>
    </row>
    <row r="90" spans="1:16" ht="25.5" x14ac:dyDescent="0.2">
      <c r="A90" s="3" t="s">
        <v>3</v>
      </c>
      <c r="E90" s="2" t="s">
        <v>113</v>
      </c>
    </row>
    <row r="91" spans="1:16" ht="76.5" x14ac:dyDescent="0.2">
      <c r="A91" t="s">
        <v>1</v>
      </c>
      <c r="E91" s="1" t="s">
        <v>112</v>
      </c>
    </row>
    <row r="92" spans="1:16" x14ac:dyDescent="0.2">
      <c r="A92" s="9" t="s">
        <v>11</v>
      </c>
      <c r="B92" s="10" t="s">
        <v>111</v>
      </c>
      <c r="C92" s="10" t="s">
        <v>110</v>
      </c>
      <c r="D92" s="9" t="s">
        <v>0</v>
      </c>
      <c r="E92" s="8" t="s">
        <v>109</v>
      </c>
      <c r="F92" s="7" t="s">
        <v>60</v>
      </c>
      <c r="G92" s="6">
        <v>1.32</v>
      </c>
      <c r="H92" s="5">
        <v>0</v>
      </c>
      <c r="I92" s="5">
        <f>ROUND(ROUND(H92,2)*ROUND(G92,3),2)</f>
        <v>0</v>
      </c>
      <c r="O92">
        <f>(I92*15)/100</f>
        <v>0</v>
      </c>
      <c r="P92" t="s">
        <v>6</v>
      </c>
    </row>
    <row r="93" spans="1:16" x14ac:dyDescent="0.2">
      <c r="A93" s="4" t="s">
        <v>5</v>
      </c>
      <c r="E93" s="1" t="s">
        <v>109</v>
      </c>
    </row>
    <row r="94" spans="1:16" x14ac:dyDescent="0.2">
      <c r="A94" s="3" t="s">
        <v>3</v>
      </c>
      <c r="E94" s="2" t="s">
        <v>108</v>
      </c>
    </row>
    <row r="95" spans="1:16" ht="255" x14ac:dyDescent="0.2">
      <c r="A95" t="s">
        <v>1</v>
      </c>
      <c r="E95" s="1" t="s">
        <v>103</v>
      </c>
    </row>
    <row r="96" spans="1:16" x14ac:dyDescent="0.2">
      <c r="A96" s="9" t="s">
        <v>11</v>
      </c>
      <c r="B96" s="10" t="s">
        <v>107</v>
      </c>
      <c r="C96" s="10" t="s">
        <v>106</v>
      </c>
      <c r="D96" s="9" t="s">
        <v>0</v>
      </c>
      <c r="E96" s="8" t="s">
        <v>105</v>
      </c>
      <c r="F96" s="7" t="s">
        <v>60</v>
      </c>
      <c r="G96" s="6">
        <v>3.8</v>
      </c>
      <c r="H96" s="5">
        <v>0</v>
      </c>
      <c r="I96" s="5">
        <f>ROUND(ROUND(H96,2)*ROUND(G96,3),2)</f>
        <v>0</v>
      </c>
      <c r="O96">
        <f>(I96*15)/100</f>
        <v>0</v>
      </c>
      <c r="P96" t="s">
        <v>6</v>
      </c>
    </row>
    <row r="97" spans="1:18" x14ac:dyDescent="0.2">
      <c r="A97" s="4" t="s">
        <v>5</v>
      </c>
      <c r="E97" s="1" t="s">
        <v>105</v>
      </c>
    </row>
    <row r="98" spans="1:18" x14ac:dyDescent="0.2">
      <c r="A98" s="3" t="s">
        <v>3</v>
      </c>
      <c r="E98" s="2" t="s">
        <v>104</v>
      </c>
    </row>
    <row r="99" spans="1:18" ht="255" x14ac:dyDescent="0.2">
      <c r="A99" t="s">
        <v>1</v>
      </c>
      <c r="E99" s="1" t="s">
        <v>103</v>
      </c>
    </row>
    <row r="100" spans="1:18" ht="12.75" customHeight="1" x14ac:dyDescent="0.2">
      <c r="A100" s="12" t="s">
        <v>35</v>
      </c>
      <c r="B100" s="12"/>
      <c r="C100" s="14" t="s">
        <v>102</v>
      </c>
      <c r="D100" s="12"/>
      <c r="E100" s="13" t="s">
        <v>101</v>
      </c>
      <c r="F100" s="12"/>
      <c r="G100" s="12"/>
      <c r="H100" s="12"/>
      <c r="I100" s="11">
        <f>0+Q100</f>
        <v>0</v>
      </c>
      <c r="O100">
        <f>0+R100</f>
        <v>0</v>
      </c>
      <c r="Q100">
        <f>0+I101</f>
        <v>0</v>
      </c>
      <c r="R100">
        <f>0+O101</f>
        <v>0</v>
      </c>
    </row>
    <row r="101" spans="1:18" ht="25.5" x14ac:dyDescent="0.2">
      <c r="A101" s="9" t="s">
        <v>11</v>
      </c>
      <c r="B101" s="10" t="s">
        <v>100</v>
      </c>
      <c r="C101" s="10" t="s">
        <v>99</v>
      </c>
      <c r="D101" s="9" t="s">
        <v>0</v>
      </c>
      <c r="E101" s="8" t="s">
        <v>97</v>
      </c>
      <c r="F101" s="7" t="s">
        <v>98</v>
      </c>
      <c r="G101" s="6">
        <v>183.12</v>
      </c>
      <c r="H101" s="5">
        <v>0</v>
      </c>
      <c r="I101" s="5">
        <f>ROUND(ROUND(H101,2)*ROUND(G101,3),2)</f>
        <v>0</v>
      </c>
      <c r="O101">
        <f>(I101*15)/100</f>
        <v>0</v>
      </c>
      <c r="P101" t="s">
        <v>6</v>
      </c>
    </row>
    <row r="102" spans="1:18" ht="25.5" x14ac:dyDescent="0.2">
      <c r="A102" s="4" t="s">
        <v>5</v>
      </c>
      <c r="E102" s="1" t="s">
        <v>97</v>
      </c>
    </row>
    <row r="103" spans="1:18" ht="38.25" x14ac:dyDescent="0.2">
      <c r="A103" s="3" t="s">
        <v>3</v>
      </c>
      <c r="E103" s="2" t="s">
        <v>96</v>
      </c>
    </row>
    <row r="104" spans="1:18" ht="140.25" x14ac:dyDescent="0.2">
      <c r="A104" t="s">
        <v>1</v>
      </c>
      <c r="E104" s="1" t="s">
        <v>95</v>
      </c>
    </row>
    <row r="105" spans="1:18" ht="12.75" customHeight="1" x14ac:dyDescent="0.2">
      <c r="A105" s="12" t="s">
        <v>35</v>
      </c>
      <c r="B105" s="12"/>
      <c r="C105" s="14" t="s">
        <v>94</v>
      </c>
      <c r="D105" s="12"/>
      <c r="E105" s="13" t="s">
        <v>93</v>
      </c>
      <c r="F105" s="12"/>
      <c r="G105" s="12"/>
      <c r="H105" s="12"/>
      <c r="I105" s="11">
        <f>0+Q105</f>
        <v>0</v>
      </c>
      <c r="O105">
        <f>0+R105</f>
        <v>0</v>
      </c>
      <c r="Q105">
        <f>0+I106+I110+I114+I118+I122+I126+I130+I134+I138+I142+I146+I150</f>
        <v>0</v>
      </c>
      <c r="R105">
        <f>0+O106+O110+O114+O118+O122+O126+O130+O134+O138+O142+O146+O150</f>
        <v>0</v>
      </c>
    </row>
    <row r="106" spans="1:18" x14ac:dyDescent="0.2">
      <c r="A106" s="9" t="s">
        <v>11</v>
      </c>
      <c r="B106" s="10" t="s">
        <v>92</v>
      </c>
      <c r="C106" s="10" t="s">
        <v>91</v>
      </c>
      <c r="D106" s="9" t="s">
        <v>0</v>
      </c>
      <c r="E106" s="8" t="s">
        <v>90</v>
      </c>
      <c r="F106" s="7" t="s">
        <v>48</v>
      </c>
      <c r="G106" s="6">
        <v>12</v>
      </c>
      <c r="H106" s="5">
        <v>0</v>
      </c>
      <c r="I106" s="5">
        <f>ROUND(ROUND(H106,2)*ROUND(G106,3),2)</f>
        <v>0</v>
      </c>
      <c r="O106">
        <f>(I106*15)/100</f>
        <v>0</v>
      </c>
      <c r="P106" t="s">
        <v>6</v>
      </c>
    </row>
    <row r="107" spans="1:18" x14ac:dyDescent="0.2">
      <c r="A107" s="4" t="s">
        <v>5</v>
      </c>
      <c r="E107" s="1" t="s">
        <v>90</v>
      </c>
    </row>
    <row r="108" spans="1:18" x14ac:dyDescent="0.2">
      <c r="A108" s="3" t="s">
        <v>3</v>
      </c>
      <c r="E108" s="2" t="s">
        <v>89</v>
      </c>
    </row>
    <row r="109" spans="1:18" ht="25.5" x14ac:dyDescent="0.2">
      <c r="A109" t="s">
        <v>1</v>
      </c>
      <c r="E109" s="1" t="s">
        <v>88</v>
      </c>
    </row>
    <row r="110" spans="1:18" x14ac:dyDescent="0.2">
      <c r="A110" s="9" t="s">
        <v>11</v>
      </c>
      <c r="B110" s="10" t="s">
        <v>87</v>
      </c>
      <c r="C110" s="10" t="s">
        <v>86</v>
      </c>
      <c r="D110" s="9" t="s">
        <v>0</v>
      </c>
      <c r="E110" s="8" t="s">
        <v>85</v>
      </c>
      <c r="F110" s="7" t="s">
        <v>38</v>
      </c>
      <c r="G110" s="6">
        <v>2</v>
      </c>
      <c r="H110" s="5">
        <v>0</v>
      </c>
      <c r="I110" s="5">
        <f>ROUND(ROUND(H110,2)*ROUND(G110,3),2)</f>
        <v>0</v>
      </c>
      <c r="O110">
        <f>(I110*15)/100</f>
        <v>0</v>
      </c>
      <c r="P110" t="s">
        <v>6</v>
      </c>
    </row>
    <row r="111" spans="1:18" ht="38.25" x14ac:dyDescent="0.2">
      <c r="A111" s="4" t="s">
        <v>5</v>
      </c>
      <c r="E111" s="1" t="s">
        <v>84</v>
      </c>
    </row>
    <row r="112" spans="1:18" x14ac:dyDescent="0.2">
      <c r="A112" s="3" t="s">
        <v>3</v>
      </c>
      <c r="E112" s="2" t="s">
        <v>0</v>
      </c>
    </row>
    <row r="113" spans="1:16" x14ac:dyDescent="0.2">
      <c r="A113" t="s">
        <v>1</v>
      </c>
      <c r="E113" s="1" t="s">
        <v>0</v>
      </c>
    </row>
    <row r="114" spans="1:16" ht="25.5" x14ac:dyDescent="0.2">
      <c r="A114" s="9" t="s">
        <v>11</v>
      </c>
      <c r="B114" s="10" t="s">
        <v>83</v>
      </c>
      <c r="C114" s="10" t="s">
        <v>82</v>
      </c>
      <c r="D114" s="9" t="s">
        <v>0</v>
      </c>
      <c r="E114" s="8" t="s">
        <v>81</v>
      </c>
      <c r="F114" s="7" t="s">
        <v>48</v>
      </c>
      <c r="G114" s="6">
        <v>42</v>
      </c>
      <c r="H114" s="5">
        <v>0</v>
      </c>
      <c r="I114" s="5">
        <f>ROUND(ROUND(H114,2)*ROUND(G114,3),2)</f>
        <v>0</v>
      </c>
      <c r="O114">
        <f>(I114*15)/100</f>
        <v>0</v>
      </c>
      <c r="P114" t="s">
        <v>6</v>
      </c>
    </row>
    <row r="115" spans="1:16" ht="38.25" x14ac:dyDescent="0.2">
      <c r="A115" s="4" t="s">
        <v>5</v>
      </c>
      <c r="E115" s="1" t="s">
        <v>80</v>
      </c>
    </row>
    <row r="116" spans="1:16" ht="25.5" x14ac:dyDescent="0.2">
      <c r="A116" s="3" t="s">
        <v>3</v>
      </c>
      <c r="E116" s="2" t="s">
        <v>79</v>
      </c>
    </row>
    <row r="117" spans="1:16" x14ac:dyDescent="0.2">
      <c r="A117" t="s">
        <v>1</v>
      </c>
      <c r="E117" s="1" t="s">
        <v>0</v>
      </c>
    </row>
    <row r="118" spans="1:16" x14ac:dyDescent="0.2">
      <c r="A118" s="9" t="s">
        <v>11</v>
      </c>
      <c r="B118" s="10" t="s">
        <v>78</v>
      </c>
      <c r="C118" s="10" t="s">
        <v>77</v>
      </c>
      <c r="D118" s="9" t="s">
        <v>0</v>
      </c>
      <c r="E118" s="8" t="s">
        <v>76</v>
      </c>
      <c r="F118" s="7" t="s">
        <v>60</v>
      </c>
      <c r="G118" s="6">
        <v>24.25</v>
      </c>
      <c r="H118" s="5">
        <v>0</v>
      </c>
      <c r="I118" s="5">
        <f>ROUND(ROUND(H118,2)*ROUND(G118,3),2)</f>
        <v>0</v>
      </c>
      <c r="O118">
        <f>(I118*15)/100</f>
        <v>0</v>
      </c>
      <c r="P118" t="s">
        <v>6</v>
      </c>
    </row>
    <row r="119" spans="1:16" x14ac:dyDescent="0.2">
      <c r="A119" s="4" t="s">
        <v>5</v>
      </c>
      <c r="E119" s="1" t="s">
        <v>76</v>
      </c>
    </row>
    <row r="120" spans="1:16" ht="38.25" x14ac:dyDescent="0.2">
      <c r="A120" s="3" t="s">
        <v>3</v>
      </c>
      <c r="E120" s="2" t="s">
        <v>75</v>
      </c>
    </row>
    <row r="121" spans="1:16" ht="89.25" x14ac:dyDescent="0.2">
      <c r="A121" t="s">
        <v>1</v>
      </c>
      <c r="E121" s="1" t="s">
        <v>58</v>
      </c>
    </row>
    <row r="122" spans="1:16" x14ac:dyDescent="0.2">
      <c r="A122" s="9" t="s">
        <v>11</v>
      </c>
      <c r="B122" s="10" t="s">
        <v>74</v>
      </c>
      <c r="C122" s="10" t="s">
        <v>73</v>
      </c>
      <c r="D122" s="9" t="s">
        <v>0</v>
      </c>
      <c r="E122" s="8" t="s">
        <v>72</v>
      </c>
      <c r="F122" s="7" t="s">
        <v>55</v>
      </c>
      <c r="G122" s="6">
        <v>1515.625</v>
      </c>
      <c r="H122" s="5">
        <v>0</v>
      </c>
      <c r="I122" s="5">
        <f>ROUND(ROUND(H122,2)*ROUND(G122,3),2)</f>
        <v>0</v>
      </c>
      <c r="O122">
        <f>(I122*15)/100</f>
        <v>0</v>
      </c>
      <c r="P122" t="s">
        <v>6</v>
      </c>
    </row>
    <row r="123" spans="1:16" x14ac:dyDescent="0.2">
      <c r="A123" s="4" t="s">
        <v>5</v>
      </c>
      <c r="E123" s="1" t="s">
        <v>72</v>
      </c>
    </row>
    <row r="124" spans="1:16" x14ac:dyDescent="0.2">
      <c r="A124" s="3" t="s">
        <v>3</v>
      </c>
      <c r="E124" s="2" t="s">
        <v>71</v>
      </c>
    </row>
    <row r="125" spans="1:16" ht="25.5" x14ac:dyDescent="0.2">
      <c r="A125" t="s">
        <v>1</v>
      </c>
      <c r="E125" s="1" t="s">
        <v>52</v>
      </c>
    </row>
    <row r="126" spans="1:16" x14ac:dyDescent="0.2">
      <c r="A126" s="9" t="s">
        <v>11</v>
      </c>
      <c r="B126" s="10" t="s">
        <v>70</v>
      </c>
      <c r="C126" s="10" t="s">
        <v>69</v>
      </c>
      <c r="D126" s="9" t="s">
        <v>0</v>
      </c>
      <c r="E126" s="8" t="s">
        <v>68</v>
      </c>
      <c r="F126" s="7" t="s">
        <v>60</v>
      </c>
      <c r="G126" s="6">
        <v>43.6</v>
      </c>
      <c r="H126" s="5">
        <v>0</v>
      </c>
      <c r="I126" s="5">
        <f>ROUND(ROUND(H126,2)*ROUND(G126,3),2)</f>
        <v>0</v>
      </c>
      <c r="O126">
        <f>(I126*15)/100</f>
        <v>0</v>
      </c>
      <c r="P126" t="s">
        <v>6</v>
      </c>
    </row>
    <row r="127" spans="1:16" x14ac:dyDescent="0.2">
      <c r="A127" s="4" t="s">
        <v>5</v>
      </c>
      <c r="E127" s="1" t="s">
        <v>68</v>
      </c>
    </row>
    <row r="128" spans="1:16" ht="38.25" x14ac:dyDescent="0.2">
      <c r="A128" s="3" t="s">
        <v>3</v>
      </c>
      <c r="E128" s="2" t="s">
        <v>67</v>
      </c>
    </row>
    <row r="129" spans="1:16" ht="89.25" x14ac:dyDescent="0.2">
      <c r="A129" t="s">
        <v>1</v>
      </c>
      <c r="E129" s="1" t="s">
        <v>58</v>
      </c>
    </row>
    <row r="130" spans="1:16" x14ac:dyDescent="0.2">
      <c r="A130" s="9" t="s">
        <v>11</v>
      </c>
      <c r="B130" s="10" t="s">
        <v>66</v>
      </c>
      <c r="C130" s="10" t="s">
        <v>65</v>
      </c>
      <c r="D130" s="9" t="s">
        <v>0</v>
      </c>
      <c r="E130" s="8" t="s">
        <v>64</v>
      </c>
      <c r="F130" s="7" t="s">
        <v>55</v>
      </c>
      <c r="G130" s="6">
        <v>1962</v>
      </c>
      <c r="H130" s="5">
        <v>0</v>
      </c>
      <c r="I130" s="5">
        <f>ROUND(ROUND(H130,2)*ROUND(G130,3),2)</f>
        <v>0</v>
      </c>
      <c r="O130">
        <f>(I130*15)/100</f>
        <v>0</v>
      </c>
      <c r="P130" t="s">
        <v>6</v>
      </c>
    </row>
    <row r="131" spans="1:16" x14ac:dyDescent="0.2">
      <c r="A131" s="4" t="s">
        <v>5</v>
      </c>
      <c r="E131" s="1" t="s">
        <v>64</v>
      </c>
    </row>
    <row r="132" spans="1:16" x14ac:dyDescent="0.2">
      <c r="A132" s="3" t="s">
        <v>3</v>
      </c>
      <c r="E132" s="2" t="s">
        <v>63</v>
      </c>
    </row>
    <row r="133" spans="1:16" ht="25.5" x14ac:dyDescent="0.2">
      <c r="A133" t="s">
        <v>1</v>
      </c>
      <c r="E133" s="1" t="s">
        <v>52</v>
      </c>
    </row>
    <row r="134" spans="1:16" x14ac:dyDescent="0.2">
      <c r="A134" s="9" t="s">
        <v>11</v>
      </c>
      <c r="B134" s="10" t="s">
        <v>62</v>
      </c>
      <c r="C134" s="10" t="s">
        <v>61</v>
      </c>
      <c r="D134" s="9" t="s">
        <v>0</v>
      </c>
      <c r="E134" s="8" t="s">
        <v>59</v>
      </c>
      <c r="F134" s="7" t="s">
        <v>60</v>
      </c>
      <c r="G134" s="6">
        <v>2.1</v>
      </c>
      <c r="H134" s="5">
        <v>0</v>
      </c>
      <c r="I134" s="5">
        <f>ROUND(ROUND(H134,2)*ROUND(G134,3),2)</f>
        <v>0</v>
      </c>
      <c r="O134">
        <f>(I134*15)/100</f>
        <v>0</v>
      </c>
      <c r="P134" t="s">
        <v>6</v>
      </c>
    </row>
    <row r="135" spans="1:16" x14ac:dyDescent="0.2">
      <c r="A135" s="4" t="s">
        <v>5</v>
      </c>
      <c r="E135" s="1" t="s">
        <v>59</v>
      </c>
    </row>
    <row r="136" spans="1:16" x14ac:dyDescent="0.2">
      <c r="A136" s="3" t="s">
        <v>3</v>
      </c>
      <c r="E136" s="2" t="s">
        <v>0</v>
      </c>
    </row>
    <row r="137" spans="1:16" ht="89.25" x14ac:dyDescent="0.2">
      <c r="A137" t="s">
        <v>1</v>
      </c>
      <c r="E137" s="1" t="s">
        <v>58</v>
      </c>
    </row>
    <row r="138" spans="1:16" x14ac:dyDescent="0.2">
      <c r="A138" s="9" t="s">
        <v>11</v>
      </c>
      <c r="B138" s="10" t="s">
        <v>57</v>
      </c>
      <c r="C138" s="10" t="s">
        <v>56</v>
      </c>
      <c r="D138" s="9" t="s">
        <v>0</v>
      </c>
      <c r="E138" s="8" t="s">
        <v>54</v>
      </c>
      <c r="F138" s="7" t="s">
        <v>55</v>
      </c>
      <c r="G138" s="6">
        <v>115.5</v>
      </c>
      <c r="H138" s="5">
        <v>0</v>
      </c>
      <c r="I138" s="5">
        <f>ROUND(ROUND(H138,2)*ROUND(G138,3),2)</f>
        <v>0</v>
      </c>
      <c r="O138">
        <f>(I138*15)/100</f>
        <v>0</v>
      </c>
      <c r="P138" t="s">
        <v>6</v>
      </c>
    </row>
    <row r="139" spans="1:16" x14ac:dyDescent="0.2">
      <c r="A139" s="4" t="s">
        <v>5</v>
      </c>
      <c r="E139" s="1" t="s">
        <v>54</v>
      </c>
    </row>
    <row r="140" spans="1:16" x14ac:dyDescent="0.2">
      <c r="A140" s="3" t="s">
        <v>3</v>
      </c>
      <c r="E140" s="2" t="s">
        <v>53</v>
      </c>
    </row>
    <row r="141" spans="1:16" ht="25.5" x14ac:dyDescent="0.2">
      <c r="A141" t="s">
        <v>1</v>
      </c>
      <c r="E141" s="1" t="s">
        <v>52</v>
      </c>
    </row>
    <row r="142" spans="1:16" x14ac:dyDescent="0.2">
      <c r="A142" s="9" t="s">
        <v>11</v>
      </c>
      <c r="B142" s="10" t="s">
        <v>51</v>
      </c>
      <c r="C142" s="10" t="s">
        <v>50</v>
      </c>
      <c r="D142" s="9" t="s">
        <v>0</v>
      </c>
      <c r="E142" s="8" t="s">
        <v>49</v>
      </c>
      <c r="F142" s="7" t="s">
        <v>48</v>
      </c>
      <c r="G142" s="6">
        <v>11</v>
      </c>
      <c r="H142" s="5">
        <v>0</v>
      </c>
      <c r="I142" s="5">
        <f>ROUND(ROUND(H142,2)*ROUND(G142,3),2)</f>
        <v>0</v>
      </c>
      <c r="O142">
        <f>(I142*15)/100</f>
        <v>0</v>
      </c>
      <c r="P142" t="s">
        <v>6</v>
      </c>
    </row>
    <row r="143" spans="1:16" x14ac:dyDescent="0.2">
      <c r="A143" s="4" t="s">
        <v>5</v>
      </c>
      <c r="E143" s="1" t="s">
        <v>44</v>
      </c>
    </row>
    <row r="144" spans="1:16" x14ac:dyDescent="0.2">
      <c r="A144" s="3" t="s">
        <v>3</v>
      </c>
      <c r="E144" s="2" t="s">
        <v>0</v>
      </c>
    </row>
    <row r="145" spans="1:18" ht="38.25" x14ac:dyDescent="0.2">
      <c r="A145" t="s">
        <v>1</v>
      </c>
      <c r="E145" s="1" t="s">
        <v>42</v>
      </c>
    </row>
    <row r="146" spans="1:18" x14ac:dyDescent="0.2">
      <c r="A146" s="9" t="s">
        <v>11</v>
      </c>
      <c r="B146" s="10" t="s">
        <v>47</v>
      </c>
      <c r="C146" s="10" t="s">
        <v>46</v>
      </c>
      <c r="D146" s="9" t="s">
        <v>0</v>
      </c>
      <c r="E146" s="8" t="s">
        <v>45</v>
      </c>
      <c r="F146" s="7" t="s">
        <v>38</v>
      </c>
      <c r="G146" s="6">
        <v>2</v>
      </c>
      <c r="H146" s="5">
        <v>0</v>
      </c>
      <c r="I146" s="5">
        <f>ROUND(ROUND(H146,2)*ROUND(G146,3),2)</f>
        <v>0</v>
      </c>
      <c r="O146">
        <f>(I146*15)/100</f>
        <v>0</v>
      </c>
      <c r="P146" t="s">
        <v>6</v>
      </c>
    </row>
    <row r="147" spans="1:18" x14ac:dyDescent="0.2">
      <c r="A147" s="4" t="s">
        <v>5</v>
      </c>
      <c r="E147" s="1" t="s">
        <v>44</v>
      </c>
    </row>
    <row r="148" spans="1:18" x14ac:dyDescent="0.2">
      <c r="A148" s="3" t="s">
        <v>3</v>
      </c>
      <c r="E148" s="2" t="s">
        <v>43</v>
      </c>
    </row>
    <row r="149" spans="1:18" ht="38.25" x14ac:dyDescent="0.2">
      <c r="A149" t="s">
        <v>1</v>
      </c>
      <c r="E149" s="1" t="s">
        <v>42</v>
      </c>
    </row>
    <row r="150" spans="1:18" x14ac:dyDescent="0.2">
      <c r="A150" s="9" t="s">
        <v>11</v>
      </c>
      <c r="B150" s="10" t="s">
        <v>41</v>
      </c>
      <c r="C150" s="10" t="s">
        <v>40</v>
      </c>
      <c r="D150" s="9" t="s">
        <v>0</v>
      </c>
      <c r="E150" s="8" t="s">
        <v>39</v>
      </c>
      <c r="F150" s="7" t="s">
        <v>38</v>
      </c>
      <c r="G150" s="6">
        <v>2</v>
      </c>
      <c r="H150" s="5">
        <v>0</v>
      </c>
      <c r="I150" s="5">
        <f>ROUND(ROUND(H150,2)*ROUND(G150,3),2)</f>
        <v>0</v>
      </c>
      <c r="O150">
        <f>(I150*15)/100</f>
        <v>0</v>
      </c>
      <c r="P150" t="s">
        <v>6</v>
      </c>
    </row>
    <row r="151" spans="1:18" ht="38.25" x14ac:dyDescent="0.2">
      <c r="A151" s="4" t="s">
        <v>5</v>
      </c>
      <c r="E151" s="1" t="s">
        <v>37</v>
      </c>
    </row>
    <row r="152" spans="1:18" x14ac:dyDescent="0.2">
      <c r="A152" s="3" t="s">
        <v>3</v>
      </c>
      <c r="E152" s="2" t="s">
        <v>36</v>
      </c>
    </row>
    <row r="153" spans="1:18" x14ac:dyDescent="0.2">
      <c r="A153" t="s">
        <v>1</v>
      </c>
      <c r="E153" s="1" t="s">
        <v>0</v>
      </c>
    </row>
    <row r="154" spans="1:18" ht="12.75" customHeight="1" x14ac:dyDescent="0.2">
      <c r="A154" s="12" t="s">
        <v>35</v>
      </c>
      <c r="B154" s="12"/>
      <c r="C154" s="14" t="s">
        <v>34</v>
      </c>
      <c r="D154" s="12"/>
      <c r="E154" s="13" t="s">
        <v>33</v>
      </c>
      <c r="F154" s="12"/>
      <c r="G154" s="12"/>
      <c r="H154" s="12"/>
      <c r="I154" s="11">
        <f>0+Q154</f>
        <v>0</v>
      </c>
      <c r="O154">
        <f>0+R154</f>
        <v>0</v>
      </c>
      <c r="Q154">
        <f>0+I155+I159+I163+I167+I171+I175</f>
        <v>0</v>
      </c>
      <c r="R154">
        <f>0+O155+O159+O163+O167+O171+O175</f>
        <v>0</v>
      </c>
    </row>
    <row r="155" spans="1:18" ht="25.5" x14ac:dyDescent="0.2">
      <c r="A155" s="9" t="s">
        <v>11</v>
      </c>
      <c r="B155" s="10" t="s">
        <v>32</v>
      </c>
      <c r="C155" s="10" t="s">
        <v>31</v>
      </c>
      <c r="D155" s="9" t="s">
        <v>0</v>
      </c>
      <c r="E155" s="8" t="s">
        <v>30</v>
      </c>
      <c r="F155" s="7" t="s">
        <v>7</v>
      </c>
      <c r="G155" s="6">
        <v>313.971</v>
      </c>
      <c r="H155" s="5">
        <v>0</v>
      </c>
      <c r="I155" s="5">
        <f>ROUND(ROUND(H155,2)*ROUND(G155,3),2)</f>
        <v>0</v>
      </c>
      <c r="O155">
        <f>(I155*15)/100</f>
        <v>0</v>
      </c>
      <c r="P155" t="s">
        <v>6</v>
      </c>
    </row>
    <row r="156" spans="1:18" ht="25.5" x14ac:dyDescent="0.2">
      <c r="A156" s="4" t="s">
        <v>5</v>
      </c>
      <c r="E156" s="1" t="s">
        <v>30</v>
      </c>
    </row>
    <row r="157" spans="1:18" ht="51" x14ac:dyDescent="0.2">
      <c r="A157" s="3" t="s">
        <v>3</v>
      </c>
      <c r="E157" s="2" t="s">
        <v>29</v>
      </c>
    </row>
    <row r="158" spans="1:18" ht="89.25" x14ac:dyDescent="0.2">
      <c r="A158" t="s">
        <v>1</v>
      </c>
      <c r="E158" s="1" t="s">
        <v>12</v>
      </c>
    </row>
    <row r="159" spans="1:18" ht="25.5" x14ac:dyDescent="0.2">
      <c r="A159" s="9" t="s">
        <v>11</v>
      </c>
      <c r="B159" s="10" t="s">
        <v>28</v>
      </c>
      <c r="C159" s="10" t="s">
        <v>27</v>
      </c>
      <c r="D159" s="9" t="s">
        <v>0</v>
      </c>
      <c r="E159" s="8" t="s">
        <v>26</v>
      </c>
      <c r="F159" s="7" t="s">
        <v>7</v>
      </c>
      <c r="G159" s="6">
        <v>78.989000000000004</v>
      </c>
      <c r="H159" s="5">
        <v>0</v>
      </c>
      <c r="I159" s="5">
        <f>ROUND(ROUND(H159,2)*ROUND(G159,3),2)</f>
        <v>0</v>
      </c>
      <c r="O159">
        <f>(I159*15)/100</f>
        <v>0</v>
      </c>
      <c r="P159" t="s">
        <v>6</v>
      </c>
    </row>
    <row r="160" spans="1:18" ht="25.5" x14ac:dyDescent="0.2">
      <c r="A160" s="4" t="s">
        <v>5</v>
      </c>
      <c r="E160" s="1" t="s">
        <v>26</v>
      </c>
    </row>
    <row r="161" spans="1:16" ht="38.25" x14ac:dyDescent="0.2">
      <c r="A161" s="3" t="s">
        <v>3</v>
      </c>
      <c r="E161" s="2" t="s">
        <v>25</v>
      </c>
    </row>
    <row r="162" spans="1:16" ht="89.25" x14ac:dyDescent="0.2">
      <c r="A162" t="s">
        <v>1</v>
      </c>
      <c r="E162" s="1" t="s">
        <v>12</v>
      </c>
    </row>
    <row r="163" spans="1:16" ht="25.5" x14ac:dyDescent="0.2">
      <c r="A163" s="9" t="s">
        <v>11</v>
      </c>
      <c r="B163" s="10" t="s">
        <v>24</v>
      </c>
      <c r="C163" s="10" t="s">
        <v>23</v>
      </c>
      <c r="D163" s="9" t="s">
        <v>0</v>
      </c>
      <c r="E163" s="8" t="s">
        <v>22</v>
      </c>
      <c r="F163" s="7" t="s">
        <v>7</v>
      </c>
      <c r="G163" s="6">
        <v>28.027999999999999</v>
      </c>
      <c r="H163" s="5">
        <v>0</v>
      </c>
      <c r="I163" s="5">
        <f>ROUND(ROUND(H163,2)*ROUND(G163,3),2)</f>
        <v>0</v>
      </c>
      <c r="O163">
        <f>(I163*15)/100</f>
        <v>0</v>
      </c>
      <c r="P163" t="s">
        <v>6</v>
      </c>
    </row>
    <row r="164" spans="1:16" ht="25.5" x14ac:dyDescent="0.2">
      <c r="A164" s="4" t="s">
        <v>5</v>
      </c>
      <c r="E164" s="1" t="s">
        <v>22</v>
      </c>
    </row>
    <row r="165" spans="1:16" ht="38.25" x14ac:dyDescent="0.2">
      <c r="A165" s="3" t="s">
        <v>3</v>
      </c>
      <c r="E165" s="2" t="s">
        <v>21</v>
      </c>
    </row>
    <row r="166" spans="1:16" ht="89.25" x14ac:dyDescent="0.2">
      <c r="A166" t="s">
        <v>1</v>
      </c>
      <c r="E166" s="1" t="s">
        <v>12</v>
      </c>
    </row>
    <row r="167" spans="1:16" ht="25.5" x14ac:dyDescent="0.2">
      <c r="A167" s="9" t="s">
        <v>11</v>
      </c>
      <c r="B167" s="10" t="s">
        <v>20</v>
      </c>
      <c r="C167" s="10" t="s">
        <v>19</v>
      </c>
      <c r="D167" s="9" t="s">
        <v>0</v>
      </c>
      <c r="E167" s="8" t="s">
        <v>18</v>
      </c>
      <c r="F167" s="7" t="s">
        <v>7</v>
      </c>
      <c r="G167" s="6">
        <v>0.35</v>
      </c>
      <c r="H167" s="5">
        <v>0</v>
      </c>
      <c r="I167" s="5">
        <f>ROUND(ROUND(H167,2)*ROUND(G167,3),2)</f>
        <v>0</v>
      </c>
      <c r="O167">
        <f>(I167*15)/100</f>
        <v>0</v>
      </c>
      <c r="P167" t="s">
        <v>6</v>
      </c>
    </row>
    <row r="168" spans="1:16" ht="25.5" x14ac:dyDescent="0.2">
      <c r="A168" s="4" t="s">
        <v>5</v>
      </c>
      <c r="E168" s="1" t="s">
        <v>18</v>
      </c>
    </row>
    <row r="169" spans="1:16" x14ac:dyDescent="0.2">
      <c r="A169" s="3" t="s">
        <v>3</v>
      </c>
      <c r="E169" s="2" t="s">
        <v>17</v>
      </c>
    </row>
    <row r="170" spans="1:16" ht="89.25" x14ac:dyDescent="0.2">
      <c r="A170" t="s">
        <v>1</v>
      </c>
      <c r="E170" s="1" t="s">
        <v>12</v>
      </c>
    </row>
    <row r="171" spans="1:16" ht="25.5" x14ac:dyDescent="0.2">
      <c r="A171" s="9" t="s">
        <v>11</v>
      </c>
      <c r="B171" s="10" t="s">
        <v>16</v>
      </c>
      <c r="C171" s="10" t="s">
        <v>15</v>
      </c>
      <c r="D171" s="9" t="s">
        <v>0</v>
      </c>
      <c r="E171" s="8" t="s">
        <v>14</v>
      </c>
      <c r="F171" s="7" t="s">
        <v>7</v>
      </c>
      <c r="G171" s="6">
        <v>60.625</v>
      </c>
      <c r="H171" s="5">
        <v>0</v>
      </c>
      <c r="I171" s="5">
        <f>ROUND(ROUND(H171,2)*ROUND(G171,3),2)</f>
        <v>0</v>
      </c>
      <c r="O171">
        <f>(I171*15)/100</f>
        <v>0</v>
      </c>
      <c r="P171" t="s">
        <v>6</v>
      </c>
    </row>
    <row r="172" spans="1:16" ht="25.5" x14ac:dyDescent="0.2">
      <c r="A172" s="4" t="s">
        <v>5</v>
      </c>
      <c r="E172" s="1" t="s">
        <v>14</v>
      </c>
    </row>
    <row r="173" spans="1:16" x14ac:dyDescent="0.2">
      <c r="A173" s="3" t="s">
        <v>3</v>
      </c>
      <c r="E173" s="2" t="s">
        <v>13</v>
      </c>
    </row>
    <row r="174" spans="1:16" ht="89.25" x14ac:dyDescent="0.2">
      <c r="A174" t="s">
        <v>1</v>
      </c>
      <c r="E174" s="1" t="s">
        <v>12</v>
      </c>
    </row>
    <row r="175" spans="1:16" ht="25.5" x14ac:dyDescent="0.2">
      <c r="A175" s="9" t="s">
        <v>11</v>
      </c>
      <c r="B175" s="10" t="s">
        <v>10</v>
      </c>
      <c r="C175" s="10" t="s">
        <v>9</v>
      </c>
      <c r="D175" s="9" t="s">
        <v>0</v>
      </c>
      <c r="E175" s="8" t="s">
        <v>8</v>
      </c>
      <c r="F175" s="7" t="s">
        <v>7</v>
      </c>
      <c r="G175" s="6">
        <v>0.25</v>
      </c>
      <c r="H175" s="5">
        <v>0</v>
      </c>
      <c r="I175" s="5">
        <f>ROUND(ROUND(H175,2)*ROUND(G175,3),2)</f>
        <v>0</v>
      </c>
      <c r="O175">
        <f>(I175*15)/100</f>
        <v>0</v>
      </c>
      <c r="P175" t="s">
        <v>6</v>
      </c>
    </row>
    <row r="176" spans="1:16" ht="63.75" x14ac:dyDescent="0.2">
      <c r="A176" s="4" t="s">
        <v>5</v>
      </c>
      <c r="E176" s="1" t="s">
        <v>4</v>
      </c>
    </row>
    <row r="177" spans="1:5" x14ac:dyDescent="0.2">
      <c r="A177" s="3" t="s">
        <v>3</v>
      </c>
      <c r="E177" s="2" t="s">
        <v>2</v>
      </c>
    </row>
    <row r="178" spans="1:5" x14ac:dyDescent="0.2">
      <c r="A178" t="s">
        <v>1</v>
      </c>
      <c r="E178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02-19-13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2019-09-03T13:41:55Z</dcterms:created>
  <dcterms:modified xsi:type="dcterms:W3CDTF">2019-10-19T17:31:25Z</dcterms:modified>
</cp:coreProperties>
</file>