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K:\18060_Br-Za-aktualizace\11_Soutěž 1etapa\Dotazy\03-Vysvětlení č.3\Přílohy\"/>
    </mc:Choice>
  </mc:AlternateContent>
  <bookViews>
    <workbookView xWindow="0" yWindow="0" windowWidth="22335" windowHeight="8670"/>
  </bookViews>
  <sheets>
    <sheet name="SO 02-19-08" sheetId="1" r:id="rId1"/>
  </sheet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I103" i="1" l="1"/>
  <c r="I87" i="1"/>
  <c r="I9" i="1" l="1"/>
  <c r="O9" i="1" s="1"/>
  <c r="I13" i="1"/>
  <c r="O13" i="1" s="1"/>
  <c r="I17" i="1"/>
  <c r="O17" i="1" s="1"/>
  <c r="I21" i="1"/>
  <c r="O21" i="1" s="1"/>
  <c r="I25" i="1"/>
  <c r="O25" i="1"/>
  <c r="I29" i="1"/>
  <c r="O29" i="1" s="1"/>
  <c r="I33" i="1"/>
  <c r="O33" i="1"/>
  <c r="I37" i="1"/>
  <c r="O37" i="1" s="1"/>
  <c r="I41" i="1"/>
  <c r="O41" i="1"/>
  <c r="I46" i="1"/>
  <c r="O46" i="1" s="1"/>
  <c r="I50" i="1"/>
  <c r="O50" i="1"/>
  <c r="I54" i="1"/>
  <c r="O54" i="1" s="1"/>
  <c r="I58" i="1"/>
  <c r="O58" i="1" s="1"/>
  <c r="I62" i="1"/>
  <c r="O62" i="1"/>
  <c r="I66" i="1"/>
  <c r="O66" i="1"/>
  <c r="I70" i="1"/>
  <c r="O70" i="1" s="1"/>
  <c r="I74" i="1"/>
  <c r="O74" i="1" s="1"/>
  <c r="I78" i="1"/>
  <c r="O78" i="1"/>
  <c r="I83" i="1"/>
  <c r="O83" i="1" s="1"/>
  <c r="I91" i="1"/>
  <c r="O91" i="1"/>
  <c r="I95" i="1"/>
  <c r="O95" i="1" s="1"/>
  <c r="I99" i="1"/>
  <c r="O99" i="1" s="1"/>
  <c r="I107" i="1"/>
  <c r="O107" i="1"/>
  <c r="I112" i="1"/>
  <c r="O112" i="1" s="1"/>
  <c r="I116" i="1"/>
  <c r="O116" i="1"/>
  <c r="I120" i="1"/>
  <c r="O120" i="1" s="1"/>
  <c r="I124" i="1"/>
  <c r="O124" i="1" s="1"/>
  <c r="I128" i="1"/>
  <c r="O128" i="1" s="1"/>
  <c r="I132" i="1"/>
  <c r="O132" i="1"/>
  <c r="I136" i="1"/>
  <c r="O136" i="1"/>
  <c r="I140" i="1"/>
  <c r="O140" i="1"/>
  <c r="I144" i="1"/>
  <c r="O144" i="1" s="1"/>
  <c r="I148" i="1"/>
  <c r="O148" i="1" s="1"/>
  <c r="I153" i="1"/>
  <c r="O153" i="1" s="1"/>
  <c r="R152" i="1" s="1"/>
  <c r="O152" i="1" s="1"/>
  <c r="I158" i="1"/>
  <c r="Q157" i="1" s="1"/>
  <c r="I157" i="1" s="1"/>
  <c r="I162" i="1"/>
  <c r="O162" i="1" s="1"/>
  <c r="I167" i="1"/>
  <c r="O167" i="1"/>
  <c r="I171" i="1"/>
  <c r="O171" i="1" s="1"/>
  <c r="I175" i="1"/>
  <c r="O175" i="1"/>
  <c r="I179" i="1"/>
  <c r="O179" i="1" s="1"/>
  <c r="I183" i="1"/>
  <c r="O183" i="1" s="1"/>
  <c r="I187" i="1"/>
  <c r="O187" i="1" s="1"/>
  <c r="I191" i="1"/>
  <c r="O191" i="1" s="1"/>
  <c r="I195" i="1"/>
  <c r="O195" i="1"/>
  <c r="I200" i="1"/>
  <c r="O200" i="1"/>
  <c r="I204" i="1"/>
  <c r="O204" i="1"/>
  <c r="I209" i="1"/>
  <c r="O209" i="1" s="1"/>
  <c r="I213" i="1"/>
  <c r="O213" i="1"/>
  <c r="I217" i="1"/>
  <c r="O217" i="1"/>
  <c r="I221" i="1"/>
  <c r="O221" i="1" s="1"/>
  <c r="I225" i="1"/>
  <c r="O225" i="1" s="1"/>
  <c r="I229" i="1"/>
  <c r="O229" i="1"/>
  <c r="I233" i="1"/>
  <c r="O233" i="1" s="1"/>
  <c r="I237" i="1"/>
  <c r="O237" i="1" s="1"/>
  <c r="I241" i="1"/>
  <c r="O241" i="1"/>
  <c r="I245" i="1"/>
  <c r="O245" i="1" s="1"/>
  <c r="I249" i="1"/>
  <c r="O249" i="1"/>
  <c r="I253" i="1"/>
  <c r="O253" i="1" s="1"/>
  <c r="I257" i="1"/>
  <c r="O257" i="1" s="1"/>
  <c r="I261" i="1"/>
  <c r="O261" i="1" s="1"/>
  <c r="I265" i="1"/>
  <c r="O265" i="1"/>
  <c r="I269" i="1"/>
  <c r="O269" i="1" s="1"/>
  <c r="I274" i="1"/>
  <c r="Q273" i="1" s="1"/>
  <c r="I273" i="1" s="1"/>
  <c r="O274" i="1"/>
  <c r="R273" i="1" s="1"/>
  <c r="O273" i="1" s="1"/>
  <c r="I279" i="1"/>
  <c r="O279" i="1"/>
  <c r="I283" i="1"/>
  <c r="O283" i="1" s="1"/>
  <c r="I287" i="1"/>
  <c r="O287" i="1" s="1"/>
  <c r="I291" i="1"/>
  <c r="O291" i="1" s="1"/>
  <c r="I295" i="1"/>
  <c r="O295" i="1" s="1"/>
  <c r="I299" i="1"/>
  <c r="O299" i="1" s="1"/>
  <c r="I303" i="1"/>
  <c r="O303" i="1" s="1"/>
  <c r="I307" i="1"/>
  <c r="O307" i="1"/>
  <c r="I311" i="1"/>
  <c r="O311" i="1" s="1"/>
  <c r="Q278" i="1" l="1"/>
  <c r="I278" i="1" s="1"/>
  <c r="Q166" i="1"/>
  <c r="I166" i="1" s="1"/>
  <c r="R199" i="1"/>
  <c r="O199" i="1" s="1"/>
  <c r="Q199" i="1"/>
  <c r="I199" i="1" s="1"/>
  <c r="O158" i="1"/>
  <c r="R157" i="1" s="1"/>
  <c r="O157" i="1" s="1"/>
  <c r="Q111" i="1"/>
  <c r="I111" i="1" s="1"/>
  <c r="I3" i="1" s="1"/>
  <c r="Q152" i="1"/>
  <c r="I152" i="1" s="1"/>
  <c r="Q208" i="1"/>
  <c r="I208" i="1" s="1"/>
  <c r="Q82" i="1"/>
  <c r="I82" i="1" s="1"/>
  <c r="Q45" i="1"/>
  <c r="I45" i="1" s="1"/>
  <c r="Q8" i="1"/>
  <c r="I8" i="1" s="1"/>
  <c r="R208" i="1"/>
  <c r="O208" i="1" s="1"/>
  <c r="R111" i="1"/>
  <c r="O111" i="1" s="1"/>
  <c r="R82" i="1"/>
  <c r="O82" i="1" s="1"/>
  <c r="R45" i="1"/>
  <c r="O45" i="1" s="1"/>
  <c r="R8" i="1"/>
  <c r="O8" i="1" s="1"/>
  <c r="R278" i="1"/>
  <c r="O278" i="1" s="1"/>
  <c r="R166" i="1"/>
  <c r="O166" i="1" s="1"/>
  <c r="O2" i="1" l="1"/>
</calcChain>
</file>

<file path=xl/sharedStrings.xml><?xml version="1.0" encoding="utf-8"?>
<sst xmlns="http://schemas.openxmlformats.org/spreadsheetml/2006/main" count="1023" uniqueCount="335">
  <si>
    <t/>
  </si>
  <si>
    <t>TS</t>
  </si>
  <si>
    <t>VV</t>
  </si>
  <si>
    <t>Technická specifikace: zahrnuje veškeré náklady spojené s objednatelem požadovanými pracemi</t>
  </si>
  <si>
    <t>PP</t>
  </si>
  <si>
    <t>1</t>
  </si>
  <si>
    <t>KUS</t>
  </si>
  <si>
    <t>Ostatní požadavky - vypracování dokumentace</t>
  </si>
  <si>
    <t>R1_02940</t>
  </si>
  <si>
    <t>72</t>
  </si>
  <si>
    <t>P</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</si>
  <si>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</si>
  <si>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POPLATKY ZA LIKVIDACŮ ODPADŮ NEKONTAMINOVANÝCH - 17 06 04  ZBYTKY IZOLAČNÍCH MATERIÁLŮ</t>
  </si>
  <si>
    <t>T</t>
  </si>
  <si>
    <t>015420</t>
  </si>
  <si>
    <t>71</t>
  </si>
  <si>
    <t>viz.pol.966138636.2*2.5=1 590,500 [A]</t>
  </si>
  <si>
    <t>POPLATKY ZA LIKVIDACŮ ODPADŮ NEKONTAMINOVANÝCH - 17 05 04  KAMENNÁ SUŤ</t>
  </si>
  <si>
    <t>015330</t>
  </si>
  <si>
    <t>70</t>
  </si>
  <si>
    <t>POPLATKY ZA LIKVIDACŮ ODPADŮ NEKONTAMINOVANÝCH - 17 02 01  DŘEVO PO STAVEBNÍM POUŽITÍ, Z DEMOLIC</t>
  </si>
  <si>
    <t>015170</t>
  </si>
  <si>
    <t>69</t>
  </si>
  <si>
    <t>POPLATKY ZA LIKVIDACŮ ODPADŮ NEKONTAMINOVANÝCH - 02 01 03  SMÝCENÉ STROMY A KEŘE</t>
  </si>
  <si>
    <t>015160</t>
  </si>
  <si>
    <t>68</t>
  </si>
  <si>
    <t>POPLATKY ZA LIKVIDACŮ ODPADŮ NEKONTAMINOVANÝCH - 17 05 08  ŠTĚRK Z KOLEJIŠTĚ (ODPAD PO RECYKLACI)</t>
  </si>
  <si>
    <t>015150</t>
  </si>
  <si>
    <t>67</t>
  </si>
  <si>
    <t>POPLATKY ZA LIKVIDACŮ ODPADŮ NEKONTAMINOVANÝCH - 17 03 02  VYBOURANÝ ASFALTOVÝ BETON BEZ DEHTU</t>
  </si>
  <si>
    <t>015130</t>
  </si>
  <si>
    <t>66</t>
  </si>
  <si>
    <t>149.6*1.8=269,280 [A]</t>
  </si>
  <si>
    <t>POPLATKY ZA LIKVIDACŮ ODPADŮ NEKONTAMINOVANÝCH - 17 01 02  STAVEBNÍ A DEMOLIČNÍ SUŤ (CIHLY)</t>
  </si>
  <si>
    <t>015120</t>
  </si>
  <si>
    <t>65</t>
  </si>
  <si>
    <t>viz.pol.17120842.003*2.1=1 768,206 [A]</t>
  </si>
  <si>
    <t>POPLATKY ZA LIKVIDACŮ ODPADŮ NEKONTAMINOVANÝCH - 17 05 04  VYTĚŽENÉ ZEMINY A HORNINY -  I. TŘÍDA TĚŽITELNOSTI</t>
  </si>
  <si>
    <t>015111</t>
  </si>
  <si>
    <t>64</t>
  </si>
  <si>
    <t>Ostatné</t>
  </si>
  <si>
    <t>OST</t>
  </si>
  <si>
    <t>SD</t>
  </si>
  <si>
    <t>2=2,000 [A]</t>
  </si>
  <si>
    <t>Technická specifikace  
1. Položka obsahuje:  
– veškeré práce a materiál obsažený v názvu položky  
2. Položka neobsahuje:  
X  
3. Způsob měření:  
Udává se počet kusů kompletní konstrukce nebo práce.</t>
  </si>
  <si>
    <t>TRVALÁ ZAŘÍZENÍ PRO SLEDOVÁNÍ BLUDNÝCH PROUDŮ - VÝVODY Z VÝSTUŽE</t>
  </si>
  <si>
    <t>75Z240</t>
  </si>
  <si>
    <t>63</t>
  </si>
  <si>
    <t>Slaboprúd</t>
  </si>
  <si>
    <t>N00</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</si>
  <si>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</si>
  <si>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ODSTRANĚNÍ MOSTNÍ IZOLACE</t>
  </si>
  <si>
    <t>m2</t>
  </si>
  <si>
    <t>97817</t>
  </si>
  <si>
    <t>62</t>
  </si>
  <si>
    <t>VYBOURÁNÍ POTRUBÍ DN DO 100MM KANALIZAČ</t>
  </si>
  <si>
    <t>m</t>
  </si>
  <si>
    <t>96922</t>
  </si>
  <si>
    <t>61</t>
  </si>
  <si>
    <t>Položka zahrnuje samostatnou dopravu suti a vybouraných hmot. Množství se určí jako součin hmotnosti [t] a požadované vzdálenosti [km].</t>
  </si>
  <si>
    <t>3.2*5*0.8=12,800 [A]</t>
  </si>
  <si>
    <t>BOURÁNÍ KONSTRUKCÍ ZE DŘEVA - DOPRAVA</t>
  </si>
  <si>
    <t>tkm</t>
  </si>
  <si>
    <t>96617B</t>
  </si>
  <si>
    <t>60</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</si>
  <si>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</si>
  <si>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BOURÁNÍ KONSTRUKCÍ ZE DŘEVA S ODVOZEM DO 20KM</t>
  </si>
  <si>
    <t>M3</t>
  </si>
  <si>
    <t>966178</t>
  </si>
  <si>
    <t>59</t>
  </si>
  <si>
    <t>149.6*5*1.8=1 346,400 [A]</t>
  </si>
  <si>
    <t>BOURÁNÍ KONSTRUKCÍ Z CIHEL A TVÁRNIC - DOPRAVA</t>
  </si>
  <si>
    <t>96614B</t>
  </si>
  <si>
    <t>58</t>
  </si>
  <si>
    <t>BOURÁNÍ KONSTRUKCÍ Z CIHEL A TVÁRNIC S ODVOZEM DO 20KM</t>
  </si>
  <si>
    <t>966148</t>
  </si>
  <si>
    <t>57</t>
  </si>
  <si>
    <t>636.2*5*2.5=7 952,500 [A]</t>
  </si>
  <si>
    <t>BOURÁNÍ KONSTRUKCÍ Z KAMENE NA MC - DOPRAVA</t>
  </si>
  <si>
    <t>96613B</t>
  </si>
  <si>
    <t>56</t>
  </si>
  <si>
    <t>BOURÁNÍ KONSTRUKCÍ Z KAMENE NA MC S ODVOZEM DO 20KM</t>
  </si>
  <si>
    <t>966138</t>
  </si>
  <si>
    <t>55</t>
  </si>
  <si>
    <t>Položka zahrnuje dovoz, montáž, údržbu, opotřebení (nájemné), demontáž, konzervaci, odvoz.</t>
  </si>
  <si>
    <t>5.1+4.6=9,700 [A]</t>
  </si>
  <si>
    <t>PODPĚRNÉ SKRUŽE KOVOVÉ</t>
  </si>
  <si>
    <t>94894</t>
  </si>
  <si>
    <t>54</t>
  </si>
  <si>
    <t>výdřeva klenby     6.0=6,000 [A]</t>
  </si>
  <si>
    <t>DOČASNÉ KONSTRUKCE DŘEVĚNÉ VČET ODSTRAN</t>
  </si>
  <si>
    <t>94818</t>
  </si>
  <si>
    <t>53</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</si>
  <si>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</si>
  <si>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DROBNÉ DOPLŇK KONSTR KOVOVÉ NEREZ</t>
  </si>
  <si>
    <t>kg</t>
  </si>
  <si>
    <t>936501</t>
  </si>
  <si>
    <t>52</t>
  </si>
  <si>
    <t>položka zahrnuje dodávku a osazení předepsaného materiálu, očištění ploch spáry před úpravou, očištění okolí spáry po úpravě</t>
  </si>
  <si>
    <t>VÝPLŇ DILATAČNÍCH SPAR Z POLYSTYRENU TL 20MM</t>
  </si>
  <si>
    <t>931182</t>
  </si>
  <si>
    <t>51</t>
  </si>
  <si>
    <t>položka zahrnuje řezání vozovkové vrstvy v předepsané tloušťce, včetně spotřeby vody</t>
  </si>
  <si>
    <t>ŘEZÁNÍ ASFALTOVÉHO KRYTU VOZOVEK TL DO 100MM</t>
  </si>
  <si>
    <t>919112</t>
  </si>
  <si>
    <t>50</t>
  </si>
  <si>
    <t>položka zahrnuje:  - dodání a osazení nivelační značky včetně nutných zemních prací  - vnitrostaveništní a mimostaveništní dopravu</t>
  </si>
  <si>
    <t>NIVELAČNÍ ZNAČKY KOVOVÉ</t>
  </si>
  <si>
    <t>91345</t>
  </si>
  <si>
    <t>49</t>
  </si>
  <si>
    <t>položka zahrnuje:  - demontáž a odstranění zařízení  - jeho odvoz na předepsané místo</t>
  </si>
  <si>
    <t>ZÁBRADLÍ MOSTNÍ S VODOR MADLY - DEMONTÁŽ S PŘESUNEM</t>
  </si>
  <si>
    <t>9112A3</t>
  </si>
  <si>
    <t>48</t>
  </si>
  <si>
    <t>položka zahrnuje:  dodání zábradlí včetně předepsané povrchové úpravy  kotvení sloupků, t.j. kotevní desky, šrouby z nerez oceli, vrty a zálivku, pokud zadávací dokumentace nestanoví jinak  případné nivelační hmoty pod kotevní desky</t>
  </si>
  <si>
    <t>ZÁBRADLÍ MOSTNÍ S VODOR MADLY - DODÁVKA A MONTÁŽ</t>
  </si>
  <si>
    <t>9112A1</t>
  </si>
  <si>
    <t>47</t>
  </si>
  <si>
    <t>Ostatné konštrukcie a práce-búranie</t>
  </si>
  <si>
    <t>9</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</si>
  <si>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</si>
  <si>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2*29.0+1*6.0=64,000 [A]</t>
  </si>
  <si>
    <t>CHRÁNIČKY Z TRUB PLASTOVÝCH DN DO 200MM</t>
  </si>
  <si>
    <t>87634</t>
  </si>
  <si>
    <t>46</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</si>
  <si>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</si>
  <si>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POTRUBÍ DREN Z TRUB PLAST DN DO 150MM DĚROVANÝCH</t>
  </si>
  <si>
    <t>875332</t>
  </si>
  <si>
    <t>45</t>
  </si>
  <si>
    <t>Rúrové vedenie</t>
  </si>
  <si>
    <t>8</t>
  </si>
  <si>
    <t>položka zahrnuje:  - dodání předepsaného ochranného materiálu  - zřízení ochrany izolace</t>
  </si>
  <si>
    <t>271.0+199=470,000 [A]</t>
  </si>
  <si>
    <t>OCHRANA IZOLACE NA POVRCHU TEXTILIÍ</t>
  </si>
  <si>
    <t>711509</t>
  </si>
  <si>
    <t>44</t>
  </si>
  <si>
    <t>OCHRANA IZOLACE NA POVRCHU Z PE FÓLIE</t>
  </si>
  <si>
    <t>711507</t>
  </si>
  <si>
    <t>43</t>
  </si>
  <si>
    <t>OCHRANA IZOLACE NA POVRCHU Z MĚKČENÉHO PVC</t>
  </si>
  <si>
    <t>711506</t>
  </si>
  <si>
    <t>42</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</si>
  <si>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</si>
  <si>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IZOLACE BĚŽNÝCH KONSTRUKCÍ PROTI VOLNĚ STÉKAJÍCÍ VODĚ ASFALTOVÝMI PÁSY</t>
  </si>
  <si>
    <t>711132</t>
  </si>
  <si>
    <t>41</t>
  </si>
  <si>
    <t>IZOLACE BĚŽNÝCH KONSTRUKCÍ PROTI VOLNĚ STÉKAJÍCÍ VODĚ ASFALTOVÝMI NÁTĚRY</t>
  </si>
  <si>
    <t>711131</t>
  </si>
  <si>
    <t>40</t>
  </si>
  <si>
    <t>IZOLACE BĚŽNÝCH KONSTRUKCÍ PROTI TLAKOVÉ VODĚ ASFALTOVÝMI PÁSY</t>
  </si>
  <si>
    <t>711122</t>
  </si>
  <si>
    <t>39</t>
  </si>
  <si>
    <t>IZOLACE BĚŽN KONSTR PROTI TLAK VODĚ ASFALT NÁTĚRY</t>
  </si>
  <si>
    <t>711121</t>
  </si>
  <si>
    <t>38</t>
  </si>
  <si>
    <t>IZOLACE BĚŽNÝCH KONSTRUKCÍ PROTI ZEMNÍ VLHKOSTI ASFALTOVÝMI NÁTĚRY</t>
  </si>
  <si>
    <t>711111</t>
  </si>
  <si>
    <t>37</t>
  </si>
  <si>
    <t>Izolácie proti vode a vlhkosti</t>
  </si>
  <si>
    <t>711</t>
  </si>
  <si>
    <t>-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Dokumentace pro zadání stavby může dále předepsat, že cena položky ještě obsahuje například:  - povrchovou antikorozní úpravu výztuže,  - separaci výztuže,  - osazení měřících zařízení a úpravy pro ně,  - osazení měřících skříní nebo míst pro měření bludných proudů.</t>
  </si>
  <si>
    <t>VÝZTUŽ MAZANIN Z KARI SÍTÍ</t>
  </si>
  <si>
    <t>631366</t>
  </si>
  <si>
    <t>36</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</si>
  <si>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</si>
  <si>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MAZANINA ZE ŽELEZOBETONU DO C30/37</t>
  </si>
  <si>
    <t>631325</t>
  </si>
  <si>
    <t>35</t>
  </si>
  <si>
    <t>Úpravy povrchov, podlahy, osadenie</t>
  </si>
  <si>
    <t>6</t>
  </si>
  <si>
    <t>1. Položka obsahuje:   – veškeré práce a materiál obsažený v názvu položky  2. Položka neobsahuje:   X  3. Způsob měření:  Měrnou jednotkou je m3 prolévaného kolejového lože.</t>
  </si>
  <si>
    <t>KOLEJOVÉ LOŽE - ZPEVNĚNÍ PRYSKYŘICÍ</t>
  </si>
  <si>
    <t>515000</t>
  </si>
  <si>
    <t>34</t>
  </si>
  <si>
    <t>Komunikácie</t>
  </si>
  <si>
    <t>5</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</si>
  <si>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</si>
  <si>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DLAŽBY Z LOMOVÉHO KAMENE NA MC</t>
  </si>
  <si>
    <t>465512</t>
  </si>
  <si>
    <t>33</t>
  </si>
  <si>
    <t>položka zahrnuje:  - dodávku a vyrovnání lomového kamene předepsané frakce do předepsaného tvaru včetně mimostaveništní a vnitrostaveništní dopravy  není-li v zadávací dokumentaci uvedeno jinak, jedná se o nakupovaný materiál</t>
  </si>
  <si>
    <t>ROVNANINA Z LOMOVÉHO KAMENE</t>
  </si>
  <si>
    <t>46321</t>
  </si>
  <si>
    <t>32</t>
  </si>
  <si>
    <t>položka zahrnuje:  - dodávku mezerovitého betonu předepsané kvality a zásyp se zhutněním včetně mimostaveništní a vnitrostaveništní dopravy</t>
  </si>
  <si>
    <t>VÝPLŇ ZA OPĚRAMI A ZDMI Z MEZEROVITÉHO BETONU</t>
  </si>
  <si>
    <t>45860</t>
  </si>
  <si>
    <t>31</t>
  </si>
  <si>
    <t>položka zahrnuje dodávku předepsaného kameniva, mimostaveništní a vnitrostaveništní dopravu a jeho uložení  není-li v zadávací dokumentaci uvedeno jinak, jedná se o nakupovaný materiál</t>
  </si>
  <si>
    <t>PODKLADNÍ A VÝPLŇOVÉ VRSTVY Z KAMENIVA TĚŽENÉHO</t>
  </si>
  <si>
    <t>45157</t>
  </si>
  <si>
    <t>30</t>
  </si>
  <si>
    <t>PODKLADNÍ A VÝPLŇOVÉ VRSTVY Z KAMENIVA DRCENÉHO</t>
  </si>
  <si>
    <t>45152</t>
  </si>
  <si>
    <t>29</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</si>
  <si>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vyvedení do měřících skříní nebo míst pro měření bludných proudů  - povrchovou antikorozní úpravu výztuže  - separaci výztuže</t>
  </si>
  <si>
    <t>VÝZTUŽ PODKL VRSTEV Z KARI-SÍTÍ</t>
  </si>
  <si>
    <t>451366</t>
  </si>
  <si>
    <t>28</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</si>
  <si>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</si>
  <si>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PODKL A VÝPLŇ VRSTVY ZE ŽELEZOBET DO C16/20</t>
  </si>
  <si>
    <t>451323</t>
  </si>
  <si>
    <t>27</t>
  </si>
  <si>
    <t>PODKLADNÍ A VÝPLŇOVÉ VRSTVY Z PROSTÉHO BETONU C30/37</t>
  </si>
  <si>
    <t>451315</t>
  </si>
  <si>
    <t>26</t>
  </si>
  <si>
    <t>PODKLADNÍ A VÝPLŇOVÉ VRSTVY Z PROSTÉHO BETONU C16/20</t>
  </si>
  <si>
    <t>451313</t>
  </si>
  <si>
    <t>25</t>
  </si>
  <si>
    <t>PODKLADNÍ A VÝPLŇOVÉ VRSTVY Z PROSTÉHO BETONU C12/15</t>
  </si>
  <si>
    <t>451312</t>
  </si>
  <si>
    <t>24</t>
  </si>
  <si>
    <t>Vodorovné konštrukcie</t>
  </si>
  <si>
    <t>4</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</si>
  <si>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</si>
  <si>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VÝZTUŽ MOSTNÍ RÁMOVÉ KONSTRUKCE Z OCELI 10505, B500B</t>
  </si>
  <si>
    <t>389365</t>
  </si>
  <si>
    <t>23</t>
  </si>
  <si>
    <t>MOSTNÍ RÁMOVÉ KONSTRUKCE ZE ŽELEZOBETONU C30/37</t>
  </si>
  <si>
    <t>389325</t>
  </si>
  <si>
    <t>22</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</si>
  <si>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</si>
  <si>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ochranná primurovka     155.0*0.07=10,850 [A]</t>
  </si>
  <si>
    <t>STĚNY A PŘÍČKY VÝPLŇ A ODDĚL Z DÍLCŮ ŽELBET DO C25/30</t>
  </si>
  <si>
    <t>342124</t>
  </si>
  <si>
    <t>21</t>
  </si>
  <si>
    <t>- položka zahrnuje dodávku a osazení drátěných košů s výplní lomovým kamenem.  - gabionové matrace se vykazují v pol.č.2722**.</t>
  </si>
  <si>
    <t>MOSTNÍ OPĚRY A KŘÍDLA Z GABIONŮ SYPANÝCH, DRÁT O2,7MM, POVRCHOVÁ ÚPRAVA Zn + Al + PA6</t>
  </si>
  <si>
    <t>3332B6</t>
  </si>
  <si>
    <t>20</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</si>
  <si>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</si>
  <si>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ŘÍMSY ZE ŽELEZOBETONU DO C30/37</t>
  </si>
  <si>
    <t>317325</t>
  </si>
  <si>
    <t>19</t>
  </si>
  <si>
    <t>Zvislé a kompletné konštrukcie</t>
  </si>
  <si>
    <t>3</t>
  </si>
  <si>
    <t>Položka zahrnuje veškerý materiál, výrobky a polotovary, včetně mimostaveništní a vnitrostaveništní dopravy (rovněž přesuny), včetně naložení a složení, případně s uložením.</t>
  </si>
  <si>
    <t>48*1.5*0.15=10,800 [A]</t>
  </si>
  <si>
    <t>TRYSKOVÁ INJEKTÁŽ D SLOUPU DO 400MM DL VRTU DO 4M NA POVRCHU</t>
  </si>
  <si>
    <t>288111</t>
  </si>
  <si>
    <t>18</t>
  </si>
  <si>
    <t>- dílenská dokumentace, včetně technologického předpisu spojování  - dodání dřeva v požadované kvalitě a výroba konstrukce (vč. pomůcek, přípravků a prostředků pro výrobu) bez ohledu na náročnost a její objem, dílenská montáž, montážní dokumentace,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stavbě, včetně montážních prostředků a pomůcek a zednických výpomocí,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ošetření kotevní oblasti proti vzniku trhlin, vlivu povětrnosti a pod.,  - osazení značek, včetně jejich zaměření.  - veškeré úpravy dřeva pro zlepšení jeho užitných vlastností (impregnace, zpevňování a pod.),  - veškeré druhy povrchových úprav,  - zvláštní spojové prostředky, rozebíratelnost konstrukce,  - osazení měřících zařízení a úprav pro ně.</t>
  </si>
  <si>
    <t>HRANICE PODPĚRNÉ Z DÍLCŮ DŘEVĚNÝCH</t>
  </si>
  <si>
    <t>27518</t>
  </si>
  <si>
    <t>17</t>
  </si>
  <si>
    <t>položka zahrnuje:  přemístění, montáž a demontáž vrtných souprav  svislou dopravu zeminy z vrtu  vodorovnou dopravu zeminy bez uložení na skládku  případně nutné pažení dočasné (včetně odpažení) i trvalé</t>
  </si>
  <si>
    <t>VRTY PRO KOTV, INJEKT, MIKROPIL NA POVR TŘ I A II D DO 150MM</t>
  </si>
  <si>
    <t>26173</t>
  </si>
  <si>
    <t>16</t>
  </si>
  <si>
    <t>VRTY PRO KOTVENÍ, INJEKTÁŽ A MIKROPILOTY NA POVRCHU TŘ. V D DO 150MM</t>
  </si>
  <si>
    <t>26153</t>
  </si>
  <si>
    <t>15</t>
  </si>
  <si>
    <t>VRTY PRO KOTVENÍ A INJEKTÁŽ NA POVRCHU TŘ. V D DO 50MM</t>
  </si>
  <si>
    <t>261515</t>
  </si>
  <si>
    <t>14</t>
  </si>
  <si>
    <t>položka zahrnuje odstranění stěn včetně odvozu a uložení na skládku</t>
  </si>
  <si>
    <t>VYTAŽENÍ ŠTĚTOVÝCH STĚN Z KOVOVÝCH DÍLCŮ (HMOTNOST)</t>
  </si>
  <si>
    <t>237171</t>
  </si>
  <si>
    <t>13</t>
  </si>
  <si>
    <t>-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</si>
  <si>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ŠTĚTOVÉ STĚNY NASAZENÉ Z KOVOVÝCH DÍLCŮ DOČASNÉ (HMOTNOST)</t>
  </si>
  <si>
    <t>23417</t>
  </si>
  <si>
    <t>12</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</si>
  <si>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</si>
  <si>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VÝZTUŽ PILOT TUHÁ</t>
  </si>
  <si>
    <t>224367</t>
  </si>
  <si>
    <t>11</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</si>
  <si>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dodání a osazení výztuže, nezahrnuje vrty</t>
  </si>
  <si>
    <t>PILOTY ZE ŽELEZOBETONU C16/20</t>
  </si>
  <si>
    <t>224323</t>
  </si>
  <si>
    <t>10</t>
  </si>
  <si>
    <t>Zakladanie</t>
  </si>
  <si>
    <t>2</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</si>
  <si>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</si>
  <si>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OBSYP POTRUBÍ A OBJEKTŮ SE ZHUTNĚNÍM</t>
  </si>
  <si>
    <t>17511</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</si>
  <si>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</si>
  <si>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JAM A RÝH ZEMINOU SE ZHUTNĚNÍM</t>
  </si>
  <si>
    <t>17411</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</si>
  <si>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</si>
  <si>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ULOŽENÍ SYPANINY DO NÁSYPŮ A NA SKLÁDKY BEZ ZHUTNĚNÍ</t>
  </si>
  <si>
    <t>17120</t>
  </si>
  <si>
    <t>7</t>
  </si>
  <si>
    <t>položka zahrnuje příplatek k vodorovnému přemístění zeminy za každý další 1km nad 20km</t>
  </si>
  <si>
    <t>odvoz do 15km(12+3)3*1201.203=3 603,609 [A]</t>
  </si>
  <si>
    <t>PŘÍPLATEK ZA DALŠÍ 1KM DOPRAVY ZEMINY</t>
  </si>
  <si>
    <t>131739</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</si>
  <si>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</si>
  <si>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HLOUBENÍ JAM ZAPAŽ I NEPAŽ TŘ. I, ODVOZ DO 12KM</t>
  </si>
  <si>
    <t>131736</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</si>
  <si>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</si>
  <si>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VYKOPÁVKY ZE ZEMNÍKŮ A SKLÁDEK TŘ. I, ODVOZ DO 1KM</t>
  </si>
  <si>
    <t>125731</t>
  </si>
  <si>
    <t>odvoz do 15km(12+3)3*157.8=473,400 [A]</t>
  </si>
  <si>
    <t>122739</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</si>
  <si>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</si>
  <si>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ODKOPÁVKY A PROKOPÁVKY OBECNÉ TŘ. I, ODVOZ DO 12KM</t>
  </si>
  <si>
    <t>122736</t>
  </si>
  <si>
    <t>odstranění křovin a stromů do průměru 100 mm  doprava dřevin bez ohledu na vzdálenost  spálení na hromadách nebo štěpkování</t>
  </si>
  <si>
    <t>ODSTRANĚNÍ KŘOVIN</t>
  </si>
  <si>
    <t>11120</t>
  </si>
  <si>
    <t>Zemné práce</t>
  </si>
  <si>
    <t>0</t>
  </si>
  <si>
    <t>Celkem</t>
  </si>
  <si>
    <t>Jednotková</t>
  </si>
  <si>
    <t>21,00</t>
  </si>
  <si>
    <t>Cena</t>
  </si>
  <si>
    <t>Množství</t>
  </si>
  <si>
    <t>MJ</t>
  </si>
  <si>
    <t>Název položky</t>
  </si>
  <si>
    <t>Varianta</t>
  </si>
  <si>
    <t>Kód položky</t>
  </si>
  <si>
    <t>Poř. číslo</t>
  </si>
  <si>
    <t>Typ</t>
  </si>
  <si>
    <t>15,00</t>
  </si>
  <si>
    <t>T.ú. Brno-Horní Heršpice - Střelice, most v km 147,740</t>
  </si>
  <si>
    <t>SO 02-19-08</t>
  </si>
  <si>
    <t>Rozpočet:</t>
  </si>
  <si>
    <t>O</t>
  </si>
  <si>
    <t>0,00</t>
  </si>
  <si>
    <t>Elektrizace trati vč. PEÚ Brno - Zastávka u Brna 1.etapa - po připomínkách</t>
  </si>
  <si>
    <t>18060</t>
  </si>
  <si>
    <t xml:space="preserve">Stavba: </t>
  </si>
  <si>
    <t>S</t>
  </si>
  <si>
    <t>Příloha k formuláři pro ocenění nabídky</t>
  </si>
  <si>
    <t>Firma: SUDOP BRNO, spol. s r.o.</t>
  </si>
  <si>
    <t>ASPE10</t>
  </si>
  <si>
    <t>ŘÍMSY ZE ŽELEZOBETONU DO C40/50</t>
  </si>
  <si>
    <t>MOSTNÍ RÁMOVÉ KONSTRUKCE ZE ŽELEZOBETONU DO C45/50</t>
  </si>
  <si>
    <t>MOSTNÍ RÁMOVÉ KONSTRUKCE ZE ŽELEZOBETONU DO C40/50</t>
  </si>
  <si>
    <t>podkladní beton pod gabionové křídla</t>
  </si>
  <si>
    <t>tvrdá ochrana izolace</t>
  </si>
  <si>
    <t>izolační natěr horního povrchu dolní příčle rámu</t>
  </si>
  <si>
    <t>SO 02-19-08_a</t>
  </si>
  <si>
    <t>Změna č.1 ze dne 17.10.2019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</si>
</sst>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0"/>
  </numFmts>
  <fonts count="10" x14ac:knownFonts="1">
    <font>
      <sz val="10"/>
      <name val="Arial"/>
    </font>
    <font>
      <i/>
      <sz val="10"/>
      <name val="Arial"/>
    </font>
    <font>
      <b/>
      <sz val="10"/>
      <name val="Arial"/>
    </font>
    <font>
      <sz val="10"/>
      <color indexed="9"/>
      <name val="Arial"/>
    </font>
    <font>
      <b/>
      <sz val="11"/>
      <name val="Arial"/>
    </font>
    <font>
      <b/>
      <sz val="16"/>
      <color indexed="8"/>
      <name val="Arial"/>
    </font>
    <font>
      <strike/>
      <sz val="10"/>
      <name val="Arial"/>
      <family val="2"/>
      <charset val="238"/>
    </font>
    <font>
      <i/>
      <strike/>
      <sz val="10"/>
      <name val="Arial"/>
      <family val="2"/>
      <charset val="238"/>
    </font>
    <font>
      <sz val="10"/>
      <color rgb="FFFF0000"/>
      <name val="Arial"/>
      <family val="2"/>
      <charset val="238"/>
    </font>
    <font>
      <i/>
      <sz val="10"/>
      <color rgb="FFFF0000"/>
      <name val="Arial"/>
      <family val="2"/>
      <charset val="238"/>
    </font>
  </fonts>
  <fills count="5">
    <fill>
      <patternFill patternType="none"/>
    </fill>
    <fill>
      <patternFill patternType="gray125"/>
    </fill>
    <fill>
      <patternFill patternType="solid">
        <fgColor rgb="FFD9D9D9"/>
        <bgColor indexed="64"/>
      </patternFill>
    </fill>
    <fill>
      <patternFill patternType="solid">
        <fgColor rgb="FFCB441A"/>
        <bgColor indexed="64"/>
      </patternFill>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n">
        <color indexed="64"/>
      </top>
      <bottom style="thin">
        <color indexed="64"/>
      </bottom>
      <diagonal/>
    </border>
    <border>
      <left/>
      <right style="thin">
        <color indexed="64"/>
      </right>
      <top/>
      <bottom/>
      <diagonal/>
    </border>
  </borders>
  <cellStyleXfs count="1">
    <xf numFmtId="0" fontId="0" fillId="0" borderId="0">
      <alignment vertical="center"/>
    </xf>
  </cellStyleXfs>
  <cellXfs count="53">
    <xf numFmtId="0" fontId="0" fillId="0" borderId="0" xfId="0">
      <alignment vertical="center"/>
    </xf>
    <xf numFmtId="0" fontId="0" fillId="0" borderId="1" xfId="0" applyBorder="1" applyAlignment="1">
      <alignment horizontal="left" vertical="center" wrapText="1"/>
    </xf>
    <xf numFmtId="0" fontId="1" fillId="0" borderId="1" xfId="0" applyFont="1" applyBorder="1" applyAlignment="1">
      <alignment horizontal="left" vertical="center" wrapText="1"/>
    </xf>
    <xf numFmtId="0" fontId="0" fillId="0" borderId="0" xfId="0" applyAlignment="1">
      <alignment vertical="top"/>
    </xf>
    <xf numFmtId="0" fontId="0" fillId="0" borderId="2" xfId="0" applyBorder="1" applyAlignment="1">
      <alignment vertical="top"/>
    </xf>
    <xf numFmtId="4" fontId="0" fillId="0" borderId="1" xfId="0" applyNumberFormat="1" applyBorder="1" applyAlignment="1">
      <alignment horizontal="center" vertical="center"/>
    </xf>
    <xf numFmtId="164" fontId="0" fillId="0" borderId="1" xfId="0" applyNumberFormat="1" applyBorder="1" applyAlignment="1">
      <alignment horizontal="center" vertical="center"/>
    </xf>
    <xf numFmtId="0" fontId="0" fillId="0" borderId="1" xfId="0" applyBorder="1" applyAlignment="1">
      <alignment horizontal="center" vertical="center"/>
    </xf>
    <xf numFmtId="0" fontId="0" fillId="0" borderId="1" xfId="0" applyBorder="1" applyAlignment="1">
      <alignment vertical="center" wrapText="1"/>
    </xf>
    <xf numFmtId="0" fontId="0" fillId="0" borderId="1" xfId="0" applyBorder="1">
      <alignment vertical="center"/>
    </xf>
    <xf numFmtId="0" fontId="0" fillId="0" borderId="1" xfId="0" applyBorder="1" applyAlignment="1">
      <alignment horizontal="right" vertical="center"/>
    </xf>
    <xf numFmtId="4" fontId="2" fillId="2" borderId="3" xfId="0" applyNumberFormat="1" applyFont="1" applyFill="1" applyBorder="1" applyAlignment="1">
      <alignment horizontal="center" vertical="center"/>
    </xf>
    <xf numFmtId="0" fontId="0" fillId="2" borderId="3" xfId="0" applyFill="1" applyBorder="1">
      <alignment vertical="center"/>
    </xf>
    <xf numFmtId="0" fontId="2" fillId="2" borderId="4" xfId="0" applyFont="1" applyFill="1" applyBorder="1" applyAlignment="1">
      <alignment vertical="center" wrapText="1"/>
    </xf>
    <xf numFmtId="0" fontId="2" fillId="2" borderId="3" xfId="0" applyFont="1" applyFill="1" applyBorder="1" applyAlignment="1">
      <alignment horizontal="right" vertical="center"/>
    </xf>
    <xf numFmtId="4" fontId="2" fillId="2" borderId="4" xfId="0" applyNumberFormat="1" applyFont="1" applyFill="1" applyBorder="1" applyAlignment="1">
      <alignment horizontal="center" vertical="center"/>
    </xf>
    <xf numFmtId="0" fontId="0" fillId="2" borderId="4" xfId="0" applyFill="1" applyBorder="1">
      <alignment vertical="center"/>
    </xf>
    <xf numFmtId="0" fontId="2" fillId="2" borderId="4" xfId="0" applyFont="1" applyFill="1" applyBorder="1" applyAlignment="1">
      <alignment horizontal="right" vertical="center"/>
    </xf>
    <xf numFmtId="0" fontId="3" fillId="3" borderId="1" xfId="0" applyFont="1" applyFill="1" applyBorder="1" applyAlignment="1">
      <alignment horizontal="center" vertical="center" wrapText="1"/>
    </xf>
    <xf numFmtId="0" fontId="4" fillId="2" borderId="3" xfId="0" applyFont="1" applyFill="1" applyBorder="1" applyAlignment="1">
      <alignment horizontal="left" vertical="center"/>
    </xf>
    <xf numFmtId="0" fontId="4" fillId="2" borderId="3" xfId="0" applyFont="1" applyFill="1" applyBorder="1">
      <alignment vertical="center"/>
    </xf>
    <xf numFmtId="4" fontId="0" fillId="2" borderId="1" xfId="0" applyNumberFormat="1" applyFill="1" applyBorder="1" applyAlignment="1">
      <alignment horizontal="center" vertical="center"/>
    </xf>
    <xf numFmtId="0" fontId="0" fillId="2" borderId="5" xfId="0" applyFill="1" applyBorder="1">
      <alignment vertical="center"/>
    </xf>
    <xf numFmtId="0" fontId="0" fillId="2" borderId="0" xfId="0" applyFill="1">
      <alignment vertical="center"/>
    </xf>
    <xf numFmtId="0" fontId="4" fillId="2" borderId="0" xfId="0" applyFont="1" applyFill="1" applyAlignment="1">
      <alignment horizontal="left" vertical="center"/>
    </xf>
    <xf numFmtId="0" fontId="4" fillId="2" borderId="0" xfId="0" applyFont="1" applyFill="1">
      <alignment vertical="center"/>
    </xf>
    <xf numFmtId="0" fontId="5" fillId="2" borderId="0" xfId="0" applyFont="1" applyFill="1" applyAlignment="1">
      <alignment horizontal="center" vertical="center"/>
    </xf>
    <xf numFmtId="0" fontId="6" fillId="4" borderId="1" xfId="0" applyFont="1" applyFill="1" applyBorder="1" applyAlignment="1">
      <alignment vertical="center" wrapText="1"/>
    </xf>
    <xf numFmtId="0" fontId="6" fillId="4" borderId="1" xfId="0" applyFont="1" applyFill="1" applyBorder="1" applyAlignment="1">
      <alignment horizontal="left" vertical="center" wrapText="1"/>
    </xf>
    <xf numFmtId="0" fontId="6" fillId="4" borderId="1" xfId="0" applyFont="1" applyFill="1" applyBorder="1" applyAlignment="1">
      <alignment horizontal="right" vertical="center"/>
    </xf>
    <xf numFmtId="0" fontId="6" fillId="4" borderId="1" xfId="0" applyFont="1" applyFill="1" applyBorder="1">
      <alignment vertical="center"/>
    </xf>
    <xf numFmtId="0" fontId="6" fillId="4" borderId="1" xfId="0" applyFont="1" applyFill="1" applyBorder="1" applyAlignment="1">
      <alignment horizontal="center" vertical="center"/>
    </xf>
    <xf numFmtId="164" fontId="6" fillId="4" borderId="1" xfId="0" applyNumberFormat="1" applyFont="1" applyFill="1" applyBorder="1" applyAlignment="1">
      <alignment horizontal="center" vertical="center"/>
    </xf>
    <xf numFmtId="4" fontId="6" fillId="4" borderId="1" xfId="0" applyNumberFormat="1" applyFont="1" applyFill="1" applyBorder="1" applyAlignment="1">
      <alignment horizontal="center" vertical="center"/>
    </xf>
    <xf numFmtId="0" fontId="6" fillId="4" borderId="0" xfId="0" applyFont="1" applyFill="1">
      <alignment vertical="center"/>
    </xf>
    <xf numFmtId="0" fontId="7" fillId="4" borderId="1" xfId="0" applyFont="1" applyFill="1" applyBorder="1" applyAlignment="1">
      <alignment horizontal="left" vertical="center" wrapText="1"/>
    </xf>
    <xf numFmtId="0" fontId="8" fillId="0" borderId="1" xfId="0" applyFont="1" applyFill="1" applyBorder="1" applyAlignment="1">
      <alignment horizontal="right" vertical="center"/>
    </xf>
    <xf numFmtId="0" fontId="8" fillId="0" borderId="1" xfId="0" applyFont="1" applyFill="1" applyBorder="1">
      <alignment vertical="center"/>
    </xf>
    <xf numFmtId="0" fontId="8" fillId="0" borderId="1" xfId="0" applyFont="1" applyFill="1" applyBorder="1" applyAlignment="1">
      <alignment vertical="center" wrapText="1"/>
    </xf>
    <xf numFmtId="0" fontId="8" fillId="0" borderId="1" xfId="0" applyFont="1" applyFill="1" applyBorder="1" applyAlignment="1">
      <alignment horizontal="center" vertical="center"/>
    </xf>
    <xf numFmtId="164" fontId="8" fillId="0" borderId="1" xfId="0" applyNumberFormat="1" applyFont="1" applyFill="1" applyBorder="1" applyAlignment="1">
      <alignment horizontal="center" vertical="center"/>
    </xf>
    <xf numFmtId="4" fontId="8" fillId="0" borderId="1" xfId="0" applyNumberFormat="1" applyFont="1" applyFill="1" applyBorder="1" applyAlignment="1">
      <alignment horizontal="center" vertical="center"/>
    </xf>
    <xf numFmtId="0" fontId="8" fillId="0" borderId="0" xfId="0" applyFont="1" applyFill="1">
      <alignment vertical="center"/>
    </xf>
    <xf numFmtId="0" fontId="8" fillId="0" borderId="1" xfId="0" applyFont="1" applyFill="1" applyBorder="1" applyAlignment="1">
      <alignment horizontal="left" vertical="center" wrapText="1"/>
    </xf>
    <xf numFmtId="0" fontId="9" fillId="0" borderId="1" xfId="0" applyFont="1" applyFill="1" applyBorder="1" applyAlignment="1">
      <alignment horizontal="left" vertical="center" wrapText="1"/>
    </xf>
    <xf numFmtId="0" fontId="9" fillId="0" borderId="1" xfId="0" applyFont="1" applyBorder="1" applyAlignment="1">
      <alignment horizontal="left" vertical="center" wrapText="1"/>
    </xf>
    <xf numFmtId="0" fontId="3" fillId="3" borderId="1" xfId="0" applyFont="1" applyFill="1" applyBorder="1" applyAlignment="1">
      <alignment horizontal="center" vertical="center" wrapText="1"/>
    </xf>
    <xf numFmtId="0" fontId="4" fillId="2" borderId="0" xfId="0" applyFont="1" applyFill="1" applyAlignment="1">
      <alignment horizontal="right" vertical="center"/>
    </xf>
    <xf numFmtId="0" fontId="0" fillId="2" borderId="0" xfId="0" applyFill="1">
      <alignment vertical="center"/>
    </xf>
    <xf numFmtId="0" fontId="4" fillId="2" borderId="3" xfId="0" applyFont="1" applyFill="1" applyBorder="1" applyAlignment="1">
      <alignment horizontal="right" vertical="center"/>
    </xf>
    <xf numFmtId="0" fontId="0" fillId="2" borderId="3" xfId="0" applyFill="1" applyBorder="1">
      <alignment vertical="center"/>
    </xf>
    <xf numFmtId="0" fontId="8" fillId="2" borderId="1" xfId="0" applyFont="1" applyFill="1" applyBorder="1" applyAlignment="1">
      <alignment horizontal="center" vertical="center"/>
    </xf>
    <xf numFmtId="0" fontId="8" fillId="2" borderId="0" xfId="0" applyFont="1" applyFill="1">
      <alignment vertical="center"/>
    </xf>
  </cellXfs>
  <cellStyles count="1">
    <cellStyle name="Normální"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xmlns="" id="{00000000-0008-0000-00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71500" y="9525"/>
          <a:ext cx="1143000" cy="3143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314"/>
  <sheetViews>
    <sheetView tabSelected="1" topLeftCell="B1" zoomScaleNormal="100" workbookViewId="0">
      <pane ySplit="7" topLeftCell="A164" activePane="bottomLeft" state="frozen"/>
      <selection pane="bottomLeft" activeCell="H1" sqref="H1"/>
    </sheetView>
  </sheetViews>
  <sheetFormatPr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326</v>
      </c>
      <c r="B1" s="23"/>
      <c r="C1" s="23"/>
      <c r="D1" s="23"/>
      <c r="E1" s="23" t="s">
        <v>325</v>
      </c>
      <c r="F1" s="23"/>
      <c r="G1" s="23"/>
      <c r="H1" s="52" t="s">
        <v>334</v>
      </c>
      <c r="I1" s="23"/>
      <c r="P1" t="s">
        <v>235</v>
      </c>
    </row>
    <row r="2" spans="1:18" ht="24.95" customHeight="1" x14ac:dyDescent="0.2">
      <c r="B2" s="23"/>
      <c r="C2" s="23"/>
      <c r="D2" s="23"/>
      <c r="E2" s="26" t="s">
        <v>324</v>
      </c>
      <c r="F2" s="23"/>
      <c r="G2" s="23"/>
      <c r="H2" s="12"/>
      <c r="I2" s="12"/>
      <c r="O2">
        <f>0+O8+O45+O82+O111+O152+O157+O166+O199+O208+O273+O278</f>
        <v>0</v>
      </c>
      <c r="P2" t="s">
        <v>235</v>
      </c>
    </row>
    <row r="3" spans="1:18" ht="15" customHeight="1" x14ac:dyDescent="0.2">
      <c r="A3" t="s">
        <v>323</v>
      </c>
      <c r="B3" s="25" t="s">
        <v>322</v>
      </c>
      <c r="C3" s="47" t="s">
        <v>321</v>
      </c>
      <c r="D3" s="48"/>
      <c r="E3" s="24" t="s">
        <v>320</v>
      </c>
      <c r="F3" s="23"/>
      <c r="G3" s="22"/>
      <c r="H3" s="51" t="s">
        <v>333</v>
      </c>
      <c r="I3" s="21">
        <f>0+I8+I45+I82+I111+I152+I157+I166+I199+I208+I273+I278</f>
        <v>0</v>
      </c>
      <c r="O3" t="s">
        <v>319</v>
      </c>
      <c r="P3" t="s">
        <v>272</v>
      </c>
    </row>
    <row r="4" spans="1:18" ht="15" customHeight="1" x14ac:dyDescent="0.2">
      <c r="A4" t="s">
        <v>318</v>
      </c>
      <c r="B4" s="20" t="s">
        <v>317</v>
      </c>
      <c r="C4" s="49" t="s">
        <v>316</v>
      </c>
      <c r="D4" s="50"/>
      <c r="E4" s="19" t="s">
        <v>315</v>
      </c>
      <c r="F4" s="12"/>
      <c r="G4" s="12"/>
      <c r="H4" s="16"/>
      <c r="I4" s="16"/>
      <c r="O4" t="s">
        <v>314</v>
      </c>
      <c r="P4" t="s">
        <v>272</v>
      </c>
    </row>
    <row r="5" spans="1:18" ht="12.75" customHeight="1" x14ac:dyDescent="0.2">
      <c r="A5" s="46" t="s">
        <v>313</v>
      </c>
      <c r="B5" s="46" t="s">
        <v>312</v>
      </c>
      <c r="C5" s="46" t="s">
        <v>311</v>
      </c>
      <c r="D5" s="46" t="s">
        <v>310</v>
      </c>
      <c r="E5" s="46" t="s">
        <v>309</v>
      </c>
      <c r="F5" s="46" t="s">
        <v>308</v>
      </c>
      <c r="G5" s="46" t="s">
        <v>307</v>
      </c>
      <c r="H5" s="46" t="s">
        <v>306</v>
      </c>
      <c r="I5" s="46"/>
      <c r="O5" t="s">
        <v>305</v>
      </c>
      <c r="P5" t="s">
        <v>272</v>
      </c>
    </row>
    <row r="6" spans="1:18" ht="12.75" customHeight="1" x14ac:dyDescent="0.2">
      <c r="A6" s="46"/>
      <c r="B6" s="46"/>
      <c r="C6" s="46"/>
      <c r="D6" s="46"/>
      <c r="E6" s="46"/>
      <c r="F6" s="46"/>
      <c r="G6" s="46"/>
      <c r="H6" s="18" t="s">
        <v>304</v>
      </c>
      <c r="I6" s="18" t="s">
        <v>303</v>
      </c>
    </row>
    <row r="7" spans="1:18" ht="12.75" customHeight="1" x14ac:dyDescent="0.2">
      <c r="A7" s="18" t="s">
        <v>302</v>
      </c>
      <c r="B7" s="18" t="s">
        <v>5</v>
      </c>
      <c r="C7" s="18" t="s">
        <v>272</v>
      </c>
      <c r="D7" s="18" t="s">
        <v>235</v>
      </c>
      <c r="E7" s="18" t="s">
        <v>213</v>
      </c>
      <c r="F7" s="18" t="s">
        <v>175</v>
      </c>
      <c r="G7" s="18" t="s">
        <v>169</v>
      </c>
      <c r="H7" s="18" t="s">
        <v>119</v>
      </c>
      <c r="I7" s="18" t="s">
        <v>270</v>
      </c>
    </row>
    <row r="8" spans="1:18" ht="12.75" customHeight="1" x14ac:dyDescent="0.2">
      <c r="A8" s="16" t="s">
        <v>42</v>
      </c>
      <c r="B8" s="16"/>
      <c r="C8" s="17" t="s">
        <v>5</v>
      </c>
      <c r="D8" s="16"/>
      <c r="E8" s="13" t="s">
        <v>301</v>
      </c>
      <c r="F8" s="16"/>
      <c r="G8" s="16"/>
      <c r="H8" s="16"/>
      <c r="I8" s="15">
        <f>0+Q8</f>
        <v>0</v>
      </c>
      <c r="O8">
        <f>0+R8</f>
        <v>0</v>
      </c>
      <c r="Q8">
        <f>0+I9+I13+I17+I21+I25+I29+I33+I37+I41</f>
        <v>0</v>
      </c>
      <c r="R8">
        <f>0+O9+O13+O17+O21+O25+O29+O33+O37+O41</f>
        <v>0</v>
      </c>
    </row>
    <row r="9" spans="1:18" x14ac:dyDescent="0.2">
      <c r="A9" s="9" t="s">
        <v>10</v>
      </c>
      <c r="B9" s="10" t="s">
        <v>5</v>
      </c>
      <c r="C9" s="10" t="s">
        <v>300</v>
      </c>
      <c r="D9" s="9" t="s">
        <v>0</v>
      </c>
      <c r="E9" s="8" t="s">
        <v>299</v>
      </c>
      <c r="F9" s="7" t="s">
        <v>52</v>
      </c>
      <c r="G9" s="6">
        <v>294</v>
      </c>
      <c r="H9" s="5">
        <v>0</v>
      </c>
      <c r="I9" s="5">
        <f>ROUND(ROUND(H9,2)*ROUND(G9,3),2)</f>
        <v>0</v>
      </c>
      <c r="O9">
        <f>(I9*15)/100</f>
        <v>0</v>
      </c>
      <c r="P9" t="s">
        <v>5</v>
      </c>
    </row>
    <row r="10" spans="1:18" x14ac:dyDescent="0.2">
      <c r="A10" s="4" t="s">
        <v>4</v>
      </c>
      <c r="E10" s="1" t="s">
        <v>299</v>
      </c>
    </row>
    <row r="11" spans="1:18" x14ac:dyDescent="0.2">
      <c r="A11" s="3" t="s">
        <v>2</v>
      </c>
      <c r="E11" s="2" t="s">
        <v>0</v>
      </c>
    </row>
    <row r="12" spans="1:18" ht="25.5" x14ac:dyDescent="0.2">
      <c r="A12" t="s">
        <v>1</v>
      </c>
      <c r="E12" s="1" t="s">
        <v>298</v>
      </c>
    </row>
    <row r="13" spans="1:18" x14ac:dyDescent="0.2">
      <c r="A13" s="9" t="s">
        <v>10</v>
      </c>
      <c r="B13" s="10" t="s">
        <v>272</v>
      </c>
      <c r="C13" s="10" t="s">
        <v>297</v>
      </c>
      <c r="D13" s="9" t="s">
        <v>0</v>
      </c>
      <c r="E13" s="8" t="s">
        <v>296</v>
      </c>
      <c r="F13" s="7" t="s">
        <v>67</v>
      </c>
      <c r="G13" s="6">
        <v>157.80000000000001</v>
      </c>
      <c r="H13" s="5">
        <v>0</v>
      </c>
      <c r="I13" s="5">
        <f>ROUND(ROUND(H13,2)*ROUND(G13,3),2)</f>
        <v>0</v>
      </c>
      <c r="O13">
        <f>(I13*15)/100</f>
        <v>0</v>
      </c>
      <c r="P13" t="s">
        <v>5</v>
      </c>
    </row>
    <row r="14" spans="1:18" x14ac:dyDescent="0.2">
      <c r="A14" s="4" t="s">
        <v>4</v>
      </c>
      <c r="E14" s="1" t="s">
        <v>296</v>
      </c>
    </row>
    <row r="15" spans="1:18" x14ac:dyDescent="0.2">
      <c r="A15" s="3" t="s">
        <v>2</v>
      </c>
      <c r="E15" s="2" t="s">
        <v>0</v>
      </c>
    </row>
    <row r="16" spans="1:18" ht="267.75" x14ac:dyDescent="0.2">
      <c r="A16" t="s">
        <v>1</v>
      </c>
      <c r="E16" s="1" t="s">
        <v>295</v>
      </c>
    </row>
    <row r="17" spans="1:16" x14ac:dyDescent="0.2">
      <c r="A17" s="9" t="s">
        <v>10</v>
      </c>
      <c r="B17" s="10" t="s">
        <v>235</v>
      </c>
      <c r="C17" s="10" t="s">
        <v>294</v>
      </c>
      <c r="D17" s="9" t="s">
        <v>0</v>
      </c>
      <c r="E17" s="8" t="s">
        <v>285</v>
      </c>
      <c r="F17" s="7" t="s">
        <v>67</v>
      </c>
      <c r="G17" s="6">
        <v>473.4</v>
      </c>
      <c r="H17" s="5">
        <v>0</v>
      </c>
      <c r="I17" s="5">
        <f>ROUND(ROUND(H17,2)*ROUND(G17,3),2)</f>
        <v>0</v>
      </c>
      <c r="O17">
        <f>(I17*15)/100</f>
        <v>0</v>
      </c>
      <c r="P17" t="s">
        <v>5</v>
      </c>
    </row>
    <row r="18" spans="1:16" x14ac:dyDescent="0.2">
      <c r="A18" s="4" t="s">
        <v>4</v>
      </c>
      <c r="E18" s="1" t="s">
        <v>285</v>
      </c>
    </row>
    <row r="19" spans="1:16" x14ac:dyDescent="0.2">
      <c r="A19" s="3" t="s">
        <v>2</v>
      </c>
      <c r="E19" s="2" t="s">
        <v>293</v>
      </c>
    </row>
    <row r="20" spans="1:16" ht="25.5" x14ac:dyDescent="0.2">
      <c r="A20" t="s">
        <v>1</v>
      </c>
      <c r="E20" s="1" t="s">
        <v>283</v>
      </c>
    </row>
    <row r="21" spans="1:16" x14ac:dyDescent="0.2">
      <c r="A21" s="9" t="s">
        <v>10</v>
      </c>
      <c r="B21" s="10" t="s">
        <v>213</v>
      </c>
      <c r="C21" s="10" t="s">
        <v>292</v>
      </c>
      <c r="D21" s="9" t="s">
        <v>0</v>
      </c>
      <c r="E21" s="8" t="s">
        <v>291</v>
      </c>
      <c r="F21" s="7" t="s">
        <v>67</v>
      </c>
      <c r="G21" s="6">
        <v>517</v>
      </c>
      <c r="H21" s="5">
        <v>0</v>
      </c>
      <c r="I21" s="5">
        <f>ROUND(ROUND(H21,2)*ROUND(G21,3),2)</f>
        <v>0</v>
      </c>
      <c r="O21">
        <f>(I21*15)/100</f>
        <v>0</v>
      </c>
      <c r="P21" t="s">
        <v>5</v>
      </c>
    </row>
    <row r="22" spans="1:16" x14ac:dyDescent="0.2">
      <c r="A22" s="4" t="s">
        <v>4</v>
      </c>
      <c r="E22" s="1" t="s">
        <v>291</v>
      </c>
    </row>
    <row r="23" spans="1:16" x14ac:dyDescent="0.2">
      <c r="A23" s="3" t="s">
        <v>2</v>
      </c>
      <c r="E23" s="2" t="s">
        <v>0</v>
      </c>
    </row>
    <row r="24" spans="1:16" ht="204" x14ac:dyDescent="0.2">
      <c r="A24" t="s">
        <v>1</v>
      </c>
      <c r="E24" s="1" t="s">
        <v>290</v>
      </c>
    </row>
    <row r="25" spans="1:16" x14ac:dyDescent="0.2">
      <c r="A25" s="9" t="s">
        <v>10</v>
      </c>
      <c r="B25" s="10" t="s">
        <v>175</v>
      </c>
      <c r="C25" s="10" t="s">
        <v>289</v>
      </c>
      <c r="D25" s="9" t="s">
        <v>0</v>
      </c>
      <c r="E25" s="8" t="s">
        <v>288</v>
      </c>
      <c r="F25" s="7" t="s">
        <v>67</v>
      </c>
      <c r="G25" s="6">
        <v>1201.203</v>
      </c>
      <c r="H25" s="5">
        <v>0</v>
      </c>
      <c r="I25" s="5">
        <f>ROUND(ROUND(H25,2)*ROUND(G25,3),2)</f>
        <v>0</v>
      </c>
      <c r="O25">
        <f>(I25*15)/100</f>
        <v>0</v>
      </c>
      <c r="P25" t="s">
        <v>5</v>
      </c>
    </row>
    <row r="26" spans="1:16" x14ac:dyDescent="0.2">
      <c r="A26" s="4" t="s">
        <v>4</v>
      </c>
      <c r="E26" s="1" t="s">
        <v>288</v>
      </c>
    </row>
    <row r="27" spans="1:16" x14ac:dyDescent="0.2">
      <c r="A27" s="3" t="s">
        <v>2</v>
      </c>
      <c r="E27" s="2" t="s">
        <v>0</v>
      </c>
    </row>
    <row r="28" spans="1:16" ht="229.5" x14ac:dyDescent="0.2">
      <c r="A28" t="s">
        <v>1</v>
      </c>
      <c r="E28" s="1" t="s">
        <v>287</v>
      </c>
    </row>
    <row r="29" spans="1:16" x14ac:dyDescent="0.2">
      <c r="A29" s="9" t="s">
        <v>10</v>
      </c>
      <c r="B29" s="10" t="s">
        <v>169</v>
      </c>
      <c r="C29" s="10" t="s">
        <v>286</v>
      </c>
      <c r="D29" s="9" t="s">
        <v>0</v>
      </c>
      <c r="E29" s="8" t="s">
        <v>285</v>
      </c>
      <c r="F29" s="7" t="s">
        <v>67</v>
      </c>
      <c r="G29" s="6">
        <v>3603.6089999999999</v>
      </c>
      <c r="H29" s="5">
        <v>0</v>
      </c>
      <c r="I29" s="5">
        <f>ROUND(ROUND(H29,2)*ROUND(G29,3),2)</f>
        <v>0</v>
      </c>
      <c r="O29">
        <f>(I29*15)/100</f>
        <v>0</v>
      </c>
      <c r="P29" t="s">
        <v>5</v>
      </c>
    </row>
    <row r="30" spans="1:16" x14ac:dyDescent="0.2">
      <c r="A30" s="4" t="s">
        <v>4</v>
      </c>
      <c r="E30" s="1" t="s">
        <v>285</v>
      </c>
    </row>
    <row r="31" spans="1:16" x14ac:dyDescent="0.2">
      <c r="A31" s="3" t="s">
        <v>2</v>
      </c>
      <c r="E31" s="2" t="s">
        <v>284</v>
      </c>
    </row>
    <row r="32" spans="1:16" ht="25.5" x14ac:dyDescent="0.2">
      <c r="A32" t="s">
        <v>1</v>
      </c>
      <c r="E32" s="1" t="s">
        <v>283</v>
      </c>
    </row>
    <row r="33" spans="1:18" x14ac:dyDescent="0.2">
      <c r="A33" s="9" t="s">
        <v>10</v>
      </c>
      <c r="B33" s="10" t="s">
        <v>282</v>
      </c>
      <c r="C33" s="10" t="s">
        <v>281</v>
      </c>
      <c r="D33" s="9" t="s">
        <v>0</v>
      </c>
      <c r="E33" s="8" t="s">
        <v>280</v>
      </c>
      <c r="F33" s="7" t="s">
        <v>67</v>
      </c>
      <c r="G33" s="6">
        <v>842.00300000000004</v>
      </c>
      <c r="H33" s="5">
        <v>0</v>
      </c>
      <c r="I33" s="5">
        <f>ROUND(ROUND(H33,2)*ROUND(G33,3),2)</f>
        <v>0</v>
      </c>
      <c r="O33">
        <f>(I33*15)/100</f>
        <v>0</v>
      </c>
      <c r="P33" t="s">
        <v>5</v>
      </c>
    </row>
    <row r="34" spans="1:18" x14ac:dyDescent="0.2">
      <c r="A34" s="4" t="s">
        <v>4</v>
      </c>
      <c r="E34" s="1" t="s">
        <v>280</v>
      </c>
    </row>
    <row r="35" spans="1:18" x14ac:dyDescent="0.2">
      <c r="A35" s="3" t="s">
        <v>2</v>
      </c>
      <c r="E35" s="2" t="s">
        <v>0</v>
      </c>
    </row>
    <row r="36" spans="1:18" ht="127.5" x14ac:dyDescent="0.2">
      <c r="A36" t="s">
        <v>1</v>
      </c>
      <c r="E36" s="1" t="s">
        <v>279</v>
      </c>
    </row>
    <row r="37" spans="1:18" x14ac:dyDescent="0.2">
      <c r="A37" s="9" t="s">
        <v>10</v>
      </c>
      <c r="B37" s="10" t="s">
        <v>130</v>
      </c>
      <c r="C37" s="10" t="s">
        <v>278</v>
      </c>
      <c r="D37" s="9" t="s">
        <v>0</v>
      </c>
      <c r="E37" s="8" t="s">
        <v>277</v>
      </c>
      <c r="F37" s="7" t="s">
        <v>67</v>
      </c>
      <c r="G37" s="6">
        <v>265</v>
      </c>
      <c r="H37" s="5">
        <v>0</v>
      </c>
      <c r="I37" s="5">
        <f>ROUND(ROUND(H37,2)*ROUND(G37,3),2)</f>
        <v>0</v>
      </c>
      <c r="O37">
        <f>(I37*15)/100</f>
        <v>0</v>
      </c>
      <c r="P37" t="s">
        <v>5</v>
      </c>
    </row>
    <row r="38" spans="1:18" x14ac:dyDescent="0.2">
      <c r="A38" s="4" t="s">
        <v>4</v>
      </c>
      <c r="E38" s="1" t="s">
        <v>277</v>
      </c>
    </row>
    <row r="39" spans="1:18" x14ac:dyDescent="0.2">
      <c r="A39" s="3" t="s">
        <v>2</v>
      </c>
      <c r="E39" s="2" t="s">
        <v>0</v>
      </c>
    </row>
    <row r="40" spans="1:18" ht="165.75" x14ac:dyDescent="0.2">
      <c r="A40" t="s">
        <v>1</v>
      </c>
      <c r="E40" s="1" t="s">
        <v>276</v>
      </c>
    </row>
    <row r="41" spans="1:18" x14ac:dyDescent="0.2">
      <c r="A41" s="9" t="s">
        <v>10</v>
      </c>
      <c r="B41" s="10" t="s">
        <v>119</v>
      </c>
      <c r="C41" s="10" t="s">
        <v>275</v>
      </c>
      <c r="D41" s="9" t="s">
        <v>0</v>
      </c>
      <c r="E41" s="8" t="s">
        <v>274</v>
      </c>
      <c r="F41" s="7" t="s">
        <v>67</v>
      </c>
      <c r="G41" s="6">
        <v>252.80500000000001</v>
      </c>
      <c r="H41" s="5">
        <v>0</v>
      </c>
      <c r="I41" s="5">
        <f>ROUND(ROUND(H41,2)*ROUND(G41,3),2)</f>
        <v>0</v>
      </c>
      <c r="O41">
        <f>(I41*15)/100</f>
        <v>0</v>
      </c>
      <c r="P41" t="s">
        <v>5</v>
      </c>
    </row>
    <row r="42" spans="1:18" x14ac:dyDescent="0.2">
      <c r="A42" s="4" t="s">
        <v>4</v>
      </c>
      <c r="E42" s="1" t="s">
        <v>274</v>
      </c>
    </row>
    <row r="43" spans="1:18" x14ac:dyDescent="0.2">
      <c r="A43" s="3" t="s">
        <v>2</v>
      </c>
      <c r="E43" s="2" t="s">
        <v>0</v>
      </c>
    </row>
    <row r="44" spans="1:18" ht="204" x14ac:dyDescent="0.2">
      <c r="A44" t="s">
        <v>1</v>
      </c>
      <c r="E44" s="1" t="s">
        <v>273</v>
      </c>
    </row>
    <row r="45" spans="1:18" ht="12.75" customHeight="1" x14ac:dyDescent="0.2">
      <c r="A45" s="12" t="s">
        <v>42</v>
      </c>
      <c r="B45" s="12"/>
      <c r="C45" s="14" t="s">
        <v>272</v>
      </c>
      <c r="D45" s="12"/>
      <c r="E45" s="13" t="s">
        <v>271</v>
      </c>
      <c r="F45" s="12"/>
      <c r="G45" s="12"/>
      <c r="H45" s="12"/>
      <c r="I45" s="11">
        <f>0+Q45</f>
        <v>0</v>
      </c>
      <c r="O45">
        <f>0+R45</f>
        <v>0</v>
      </c>
      <c r="Q45">
        <f>0+I46+I50+I54+I58+I62+I66+I70+I74+I78</f>
        <v>0</v>
      </c>
      <c r="R45">
        <f>0+O46+O50+O54+O58+O62+O66+O70+O74+O78</f>
        <v>0</v>
      </c>
    </row>
    <row r="46" spans="1:18" x14ac:dyDescent="0.2">
      <c r="A46" s="9" t="s">
        <v>10</v>
      </c>
      <c r="B46" s="10" t="s">
        <v>270</v>
      </c>
      <c r="C46" s="10" t="s">
        <v>269</v>
      </c>
      <c r="D46" s="9" t="s">
        <v>0</v>
      </c>
      <c r="E46" s="8" t="s">
        <v>268</v>
      </c>
      <c r="F46" s="7" t="s">
        <v>67</v>
      </c>
      <c r="G46" s="6">
        <v>3.9209999999999998</v>
      </c>
      <c r="H46" s="5">
        <v>0</v>
      </c>
      <c r="I46" s="5">
        <f>ROUND(ROUND(H46,2)*ROUND(G46,3),2)</f>
        <v>0</v>
      </c>
      <c r="O46">
        <f>(I46*15)/100</f>
        <v>0</v>
      </c>
      <c r="P46" t="s">
        <v>5</v>
      </c>
    </row>
    <row r="47" spans="1:18" x14ac:dyDescent="0.2">
      <c r="A47" s="4" t="s">
        <v>4</v>
      </c>
      <c r="E47" s="1" t="s">
        <v>268</v>
      </c>
    </row>
    <row r="48" spans="1:18" x14ac:dyDescent="0.2">
      <c r="A48" s="3" t="s">
        <v>2</v>
      </c>
      <c r="E48" s="2" t="s">
        <v>0</v>
      </c>
    </row>
    <row r="49" spans="1:16" ht="344.25" x14ac:dyDescent="0.2">
      <c r="A49" t="s">
        <v>1</v>
      </c>
      <c r="E49" s="1" t="s">
        <v>267</v>
      </c>
    </row>
    <row r="50" spans="1:16" x14ac:dyDescent="0.2">
      <c r="A50" s="9" t="s">
        <v>10</v>
      </c>
      <c r="B50" s="10" t="s">
        <v>266</v>
      </c>
      <c r="C50" s="10" t="s">
        <v>265</v>
      </c>
      <c r="D50" s="9" t="s">
        <v>0</v>
      </c>
      <c r="E50" s="8" t="s">
        <v>264</v>
      </c>
      <c r="F50" s="7" t="s">
        <v>13</v>
      </c>
      <c r="G50" s="6">
        <v>4.0659999999999998</v>
      </c>
      <c r="H50" s="5">
        <v>0</v>
      </c>
      <c r="I50" s="5">
        <f>ROUND(ROUND(H50,2)*ROUND(G50,3),2)</f>
        <v>0</v>
      </c>
      <c r="O50">
        <f>(I50*15)/100</f>
        <v>0</v>
      </c>
      <c r="P50" t="s">
        <v>5</v>
      </c>
    </row>
    <row r="51" spans="1:16" x14ac:dyDescent="0.2">
      <c r="A51" s="4" t="s">
        <v>4</v>
      </c>
      <c r="E51" s="1" t="s">
        <v>264</v>
      </c>
    </row>
    <row r="52" spans="1:16" x14ac:dyDescent="0.2">
      <c r="A52" s="3" t="s">
        <v>2</v>
      </c>
      <c r="E52" s="2" t="s">
        <v>0</v>
      </c>
    </row>
    <row r="53" spans="1:16" ht="191.25" x14ac:dyDescent="0.2">
      <c r="A53" t="s">
        <v>1</v>
      </c>
      <c r="E53" s="1" t="s">
        <v>263</v>
      </c>
    </row>
    <row r="54" spans="1:16" x14ac:dyDescent="0.2">
      <c r="A54" s="9" t="s">
        <v>10</v>
      </c>
      <c r="B54" s="10" t="s">
        <v>262</v>
      </c>
      <c r="C54" s="10" t="s">
        <v>261</v>
      </c>
      <c r="D54" s="9" t="s">
        <v>0</v>
      </c>
      <c r="E54" s="8" t="s">
        <v>260</v>
      </c>
      <c r="F54" s="7" t="s">
        <v>13</v>
      </c>
      <c r="G54" s="6">
        <v>19.315000000000001</v>
      </c>
      <c r="H54" s="5">
        <v>0</v>
      </c>
      <c r="I54" s="5">
        <f>ROUND(ROUND(H54,2)*ROUND(G54,3),2)</f>
        <v>0</v>
      </c>
      <c r="O54">
        <f>(I54*15)/100</f>
        <v>0</v>
      </c>
      <c r="P54" t="s">
        <v>5</v>
      </c>
    </row>
    <row r="55" spans="1:16" x14ac:dyDescent="0.2">
      <c r="A55" s="4" t="s">
        <v>4</v>
      </c>
      <c r="E55" s="1" t="s">
        <v>260</v>
      </c>
    </row>
    <row r="56" spans="1:16" x14ac:dyDescent="0.2">
      <c r="A56" s="3" t="s">
        <v>2</v>
      </c>
      <c r="E56" s="2" t="s">
        <v>0</v>
      </c>
    </row>
    <row r="57" spans="1:16" ht="229.5" x14ac:dyDescent="0.2">
      <c r="A57" t="s">
        <v>1</v>
      </c>
      <c r="E57" s="1" t="s">
        <v>259</v>
      </c>
    </row>
    <row r="58" spans="1:16" x14ac:dyDescent="0.2">
      <c r="A58" s="9" t="s">
        <v>10</v>
      </c>
      <c r="B58" s="10" t="s">
        <v>258</v>
      </c>
      <c r="C58" s="10" t="s">
        <v>257</v>
      </c>
      <c r="D58" s="9" t="s">
        <v>0</v>
      </c>
      <c r="E58" s="8" t="s">
        <v>256</v>
      </c>
      <c r="F58" s="7" t="s">
        <v>13</v>
      </c>
      <c r="G58" s="6">
        <v>19.315000000000001</v>
      </c>
      <c r="H58" s="5">
        <v>0</v>
      </c>
      <c r="I58" s="5">
        <f>ROUND(ROUND(H58,2)*ROUND(G58,3),2)</f>
        <v>0</v>
      </c>
      <c r="O58">
        <f>(I58*15)/100</f>
        <v>0</v>
      </c>
      <c r="P58" t="s">
        <v>5</v>
      </c>
    </row>
    <row r="59" spans="1:16" x14ac:dyDescent="0.2">
      <c r="A59" s="4" t="s">
        <v>4</v>
      </c>
      <c r="E59" s="1" t="s">
        <v>256</v>
      </c>
    </row>
    <row r="60" spans="1:16" x14ac:dyDescent="0.2">
      <c r="A60" s="3" t="s">
        <v>2</v>
      </c>
      <c r="E60" s="2" t="s">
        <v>0</v>
      </c>
    </row>
    <row r="61" spans="1:16" x14ac:dyDescent="0.2">
      <c r="A61" t="s">
        <v>1</v>
      </c>
      <c r="E61" s="1" t="s">
        <v>255</v>
      </c>
    </row>
    <row r="62" spans="1:16" x14ac:dyDescent="0.2">
      <c r="A62" s="9" t="s">
        <v>10</v>
      </c>
      <c r="B62" s="10" t="s">
        <v>254</v>
      </c>
      <c r="C62" s="10" t="s">
        <v>253</v>
      </c>
      <c r="D62" s="9" t="s">
        <v>0</v>
      </c>
      <c r="E62" s="8" t="s">
        <v>252</v>
      </c>
      <c r="F62" s="7" t="s">
        <v>56</v>
      </c>
      <c r="G62" s="6">
        <v>464.4</v>
      </c>
      <c r="H62" s="5">
        <v>0</v>
      </c>
      <c r="I62" s="5">
        <f>ROUND(ROUND(H62,2)*ROUND(G62,3),2)</f>
        <v>0</v>
      </c>
      <c r="O62">
        <f>(I62*15)/100</f>
        <v>0</v>
      </c>
      <c r="P62" t="s">
        <v>5</v>
      </c>
    </row>
    <row r="63" spans="1:16" x14ac:dyDescent="0.2">
      <c r="A63" s="4" t="s">
        <v>4</v>
      </c>
      <c r="E63" s="1" t="s">
        <v>252</v>
      </c>
    </row>
    <row r="64" spans="1:16" x14ac:dyDescent="0.2">
      <c r="A64" s="3" t="s">
        <v>2</v>
      </c>
      <c r="E64" s="2" t="s">
        <v>0</v>
      </c>
    </row>
    <row r="65" spans="1:16" ht="38.25" x14ac:dyDescent="0.2">
      <c r="A65" t="s">
        <v>1</v>
      </c>
      <c r="E65" s="1" t="s">
        <v>245</v>
      </c>
    </row>
    <row r="66" spans="1:16" ht="25.5" x14ac:dyDescent="0.2">
      <c r="A66" s="9" t="s">
        <v>10</v>
      </c>
      <c r="B66" s="10" t="s">
        <v>251</v>
      </c>
      <c r="C66" s="10" t="s">
        <v>250</v>
      </c>
      <c r="D66" s="9" t="s">
        <v>0</v>
      </c>
      <c r="E66" s="8" t="s">
        <v>249</v>
      </c>
      <c r="F66" s="7" t="s">
        <v>56</v>
      </c>
      <c r="G66" s="6">
        <v>159</v>
      </c>
      <c r="H66" s="5">
        <v>0</v>
      </c>
      <c r="I66" s="5">
        <f>ROUND(ROUND(H66,2)*ROUND(G66,3),2)</f>
        <v>0</v>
      </c>
      <c r="O66">
        <f>(I66*15)/100</f>
        <v>0</v>
      </c>
      <c r="P66" t="s">
        <v>5</v>
      </c>
    </row>
    <row r="67" spans="1:16" ht="25.5" x14ac:dyDescent="0.2">
      <c r="A67" s="4" t="s">
        <v>4</v>
      </c>
      <c r="E67" s="1" t="s">
        <v>249</v>
      </c>
    </row>
    <row r="68" spans="1:16" x14ac:dyDescent="0.2">
      <c r="A68" s="3" t="s">
        <v>2</v>
      </c>
      <c r="E68" s="2" t="s">
        <v>0</v>
      </c>
    </row>
    <row r="69" spans="1:16" ht="38.25" x14ac:dyDescent="0.2">
      <c r="A69" t="s">
        <v>1</v>
      </c>
      <c r="E69" s="1" t="s">
        <v>245</v>
      </c>
    </row>
    <row r="70" spans="1:16" x14ac:dyDescent="0.2">
      <c r="A70" s="9" t="s">
        <v>10</v>
      </c>
      <c r="B70" s="10" t="s">
        <v>248</v>
      </c>
      <c r="C70" s="10" t="s">
        <v>247</v>
      </c>
      <c r="D70" s="9" t="s">
        <v>0</v>
      </c>
      <c r="E70" s="8" t="s">
        <v>246</v>
      </c>
      <c r="F70" s="7" t="s">
        <v>56</v>
      </c>
      <c r="G70" s="6">
        <v>34.5</v>
      </c>
      <c r="H70" s="5">
        <v>0</v>
      </c>
      <c r="I70" s="5">
        <f>ROUND(ROUND(H70,2)*ROUND(G70,3),2)</f>
        <v>0</v>
      </c>
      <c r="O70">
        <f>(I70*15)/100</f>
        <v>0</v>
      </c>
      <c r="P70" t="s">
        <v>5</v>
      </c>
    </row>
    <row r="71" spans="1:16" x14ac:dyDescent="0.2">
      <c r="A71" s="4" t="s">
        <v>4</v>
      </c>
      <c r="E71" s="1" t="s">
        <v>246</v>
      </c>
    </row>
    <row r="72" spans="1:16" x14ac:dyDescent="0.2">
      <c r="A72" s="3" t="s">
        <v>2</v>
      </c>
      <c r="E72" s="2" t="s">
        <v>0</v>
      </c>
    </row>
    <row r="73" spans="1:16" ht="38.25" x14ac:dyDescent="0.2">
      <c r="A73" t="s">
        <v>1</v>
      </c>
      <c r="E73" s="1" t="s">
        <v>245</v>
      </c>
    </row>
    <row r="74" spans="1:16" x14ac:dyDescent="0.2">
      <c r="A74" s="9" t="s">
        <v>10</v>
      </c>
      <c r="B74" s="10" t="s">
        <v>244</v>
      </c>
      <c r="C74" s="10" t="s">
        <v>243</v>
      </c>
      <c r="D74" s="9" t="s">
        <v>0</v>
      </c>
      <c r="E74" s="8" t="s">
        <v>242</v>
      </c>
      <c r="F74" s="7" t="s">
        <v>67</v>
      </c>
      <c r="G74" s="6">
        <v>5</v>
      </c>
      <c r="H74" s="5">
        <v>0</v>
      </c>
      <c r="I74" s="5">
        <f>ROUND(ROUND(H74,2)*ROUND(G74,3),2)</f>
        <v>0</v>
      </c>
      <c r="O74">
        <f>(I74*15)/100</f>
        <v>0</v>
      </c>
      <c r="P74" t="s">
        <v>5</v>
      </c>
    </row>
    <row r="75" spans="1:16" x14ac:dyDescent="0.2">
      <c r="A75" s="4" t="s">
        <v>4</v>
      </c>
      <c r="E75" s="1" t="s">
        <v>242</v>
      </c>
    </row>
    <row r="76" spans="1:16" x14ac:dyDescent="0.2">
      <c r="A76" s="3" t="s">
        <v>2</v>
      </c>
      <c r="E76" s="2" t="s">
        <v>0</v>
      </c>
    </row>
    <row r="77" spans="1:16" ht="267.75" x14ac:dyDescent="0.2">
      <c r="A77" t="s">
        <v>1</v>
      </c>
      <c r="E77" s="1" t="s">
        <v>241</v>
      </c>
    </row>
    <row r="78" spans="1:16" x14ac:dyDescent="0.2">
      <c r="A78" s="9" t="s">
        <v>10</v>
      </c>
      <c r="B78" s="10" t="s">
        <v>240</v>
      </c>
      <c r="C78" s="10" t="s">
        <v>239</v>
      </c>
      <c r="D78" s="9" t="s">
        <v>0</v>
      </c>
      <c r="E78" s="8" t="s">
        <v>238</v>
      </c>
      <c r="F78" s="7" t="s">
        <v>67</v>
      </c>
      <c r="G78" s="6">
        <v>10.8</v>
      </c>
      <c r="H78" s="5">
        <v>0</v>
      </c>
      <c r="I78" s="5">
        <f>ROUND(ROUND(H78,2)*ROUND(G78,3),2)</f>
        <v>0</v>
      </c>
      <c r="O78">
        <f>(I78*15)/100</f>
        <v>0</v>
      </c>
      <c r="P78" t="s">
        <v>5</v>
      </c>
    </row>
    <row r="79" spans="1:16" x14ac:dyDescent="0.2">
      <c r="A79" s="4" t="s">
        <v>4</v>
      </c>
      <c r="E79" s="1" t="s">
        <v>238</v>
      </c>
    </row>
    <row r="80" spans="1:16" x14ac:dyDescent="0.2">
      <c r="A80" s="3" t="s">
        <v>2</v>
      </c>
      <c r="E80" s="2" t="s">
        <v>237</v>
      </c>
    </row>
    <row r="81" spans="1:18" ht="38.25" x14ac:dyDescent="0.2">
      <c r="A81" t="s">
        <v>1</v>
      </c>
      <c r="E81" s="1" t="s">
        <v>236</v>
      </c>
    </row>
    <row r="82" spans="1:18" ht="12.75" customHeight="1" x14ac:dyDescent="0.2">
      <c r="A82" s="12" t="s">
        <v>42</v>
      </c>
      <c r="B82" s="12"/>
      <c r="C82" s="14" t="s">
        <v>235</v>
      </c>
      <c r="D82" s="12"/>
      <c r="E82" s="13" t="s">
        <v>234</v>
      </c>
      <c r="F82" s="12"/>
      <c r="G82" s="12"/>
      <c r="H82" s="12"/>
      <c r="I82" s="11">
        <f>0+Q82</f>
        <v>0</v>
      </c>
      <c r="O82">
        <f>0+R82</f>
        <v>0</v>
      </c>
      <c r="Q82">
        <f>0+I83+I91+I95+I99+I107</f>
        <v>0</v>
      </c>
      <c r="R82">
        <f>0+O83+O91+O95+O99+O107</f>
        <v>0</v>
      </c>
    </row>
    <row r="83" spans="1:18" x14ac:dyDescent="0.2">
      <c r="A83" s="9" t="s">
        <v>10</v>
      </c>
      <c r="B83" s="29" t="s">
        <v>233</v>
      </c>
      <c r="C83" s="29" t="s">
        <v>232</v>
      </c>
      <c r="D83" s="30" t="s">
        <v>0</v>
      </c>
      <c r="E83" s="27" t="s">
        <v>231</v>
      </c>
      <c r="F83" s="31" t="s">
        <v>67</v>
      </c>
      <c r="G83" s="32">
        <v>7.8</v>
      </c>
      <c r="H83" s="33">
        <v>0</v>
      </c>
      <c r="I83" s="33">
        <f>ROUND(ROUND(H83,2)*ROUND(G83,3),2)</f>
        <v>0</v>
      </c>
      <c r="O83">
        <f>(I83*15)/100</f>
        <v>0</v>
      </c>
      <c r="P83" t="s">
        <v>5</v>
      </c>
    </row>
    <row r="84" spans="1:18" x14ac:dyDescent="0.2">
      <c r="A84" s="4" t="s">
        <v>4</v>
      </c>
      <c r="B84" s="34"/>
      <c r="C84" s="34"/>
      <c r="D84" s="34"/>
      <c r="E84" s="28" t="s">
        <v>231</v>
      </c>
      <c r="F84" s="34"/>
      <c r="G84" s="34"/>
      <c r="H84" s="34"/>
      <c r="I84" s="34"/>
    </row>
    <row r="85" spans="1:18" x14ac:dyDescent="0.2">
      <c r="A85" s="3" t="s">
        <v>2</v>
      </c>
      <c r="B85" s="34"/>
      <c r="C85" s="34"/>
      <c r="D85" s="34"/>
      <c r="E85" s="35" t="s">
        <v>0</v>
      </c>
      <c r="F85" s="34"/>
      <c r="G85" s="34"/>
      <c r="H85" s="34"/>
      <c r="I85" s="34"/>
    </row>
    <row r="86" spans="1:18" ht="280.5" x14ac:dyDescent="0.2">
      <c r="A86" t="s">
        <v>1</v>
      </c>
      <c r="B86" s="34"/>
      <c r="C86" s="34"/>
      <c r="D86" s="34"/>
      <c r="E86" s="28" t="s">
        <v>230</v>
      </c>
      <c r="F86" s="34"/>
      <c r="G86" s="34"/>
      <c r="H86" s="34"/>
      <c r="I86" s="34"/>
    </row>
    <row r="87" spans="1:18" x14ac:dyDescent="0.2">
      <c r="B87" s="36" t="s">
        <v>233</v>
      </c>
      <c r="C87" s="36">
        <v>317326</v>
      </c>
      <c r="D87" s="37" t="s">
        <v>0</v>
      </c>
      <c r="E87" s="38" t="s">
        <v>327</v>
      </c>
      <c r="F87" s="39" t="s">
        <v>67</v>
      </c>
      <c r="G87" s="40">
        <v>7.8</v>
      </c>
      <c r="H87" s="41">
        <v>0</v>
      </c>
      <c r="I87" s="41">
        <f>ROUND(ROUND(H87,2)*ROUND(G87,3),2)</f>
        <v>0</v>
      </c>
    </row>
    <row r="88" spans="1:18" x14ac:dyDescent="0.2">
      <c r="B88" s="42"/>
      <c r="C88" s="42"/>
      <c r="D88" s="42"/>
      <c r="E88" s="43" t="s">
        <v>327</v>
      </c>
      <c r="F88" s="42"/>
      <c r="G88" s="42"/>
      <c r="H88" s="42"/>
      <c r="I88" s="42"/>
    </row>
    <row r="89" spans="1:18" x14ac:dyDescent="0.2">
      <c r="B89" s="42"/>
      <c r="C89" s="42"/>
      <c r="D89" s="42"/>
      <c r="E89" s="44" t="s">
        <v>0</v>
      </c>
      <c r="F89" s="42"/>
      <c r="G89" s="42"/>
      <c r="H89" s="42"/>
      <c r="I89" s="42"/>
    </row>
    <row r="90" spans="1:18" ht="280.5" x14ac:dyDescent="0.2">
      <c r="B90" s="42"/>
      <c r="C90" s="42"/>
      <c r="D90" s="42"/>
      <c r="E90" s="43" t="s">
        <v>230</v>
      </c>
      <c r="F90" s="42"/>
      <c r="G90" s="42"/>
      <c r="H90" s="42"/>
      <c r="I90" s="42"/>
    </row>
    <row r="91" spans="1:18" ht="25.5" x14ac:dyDescent="0.2">
      <c r="A91" s="9" t="s">
        <v>10</v>
      </c>
      <c r="B91" s="10" t="s">
        <v>229</v>
      </c>
      <c r="C91" s="10" t="s">
        <v>228</v>
      </c>
      <c r="D91" s="9" t="s">
        <v>0</v>
      </c>
      <c r="E91" s="8" t="s">
        <v>227</v>
      </c>
      <c r="F91" s="7" t="s">
        <v>67</v>
      </c>
      <c r="G91" s="6">
        <v>199.5</v>
      </c>
      <c r="H91" s="5">
        <v>0</v>
      </c>
      <c r="I91" s="5">
        <f>ROUND(ROUND(H91,2)*ROUND(G91,3),2)</f>
        <v>0</v>
      </c>
      <c r="O91">
        <f>(I91*15)/100</f>
        <v>0</v>
      </c>
      <c r="P91" t="s">
        <v>5</v>
      </c>
    </row>
    <row r="92" spans="1:18" ht="25.5" x14ac:dyDescent="0.2">
      <c r="A92" s="4" t="s">
        <v>4</v>
      </c>
      <c r="E92" s="1" t="s">
        <v>227</v>
      </c>
    </row>
    <row r="93" spans="1:18" x14ac:dyDescent="0.2">
      <c r="A93" s="3" t="s">
        <v>2</v>
      </c>
      <c r="E93" s="2" t="s">
        <v>0</v>
      </c>
    </row>
    <row r="94" spans="1:18" ht="25.5" x14ac:dyDescent="0.2">
      <c r="A94" t="s">
        <v>1</v>
      </c>
      <c r="E94" s="1" t="s">
        <v>226</v>
      </c>
    </row>
    <row r="95" spans="1:18" x14ac:dyDescent="0.2">
      <c r="A95" s="9" t="s">
        <v>10</v>
      </c>
      <c r="B95" s="10" t="s">
        <v>225</v>
      </c>
      <c r="C95" s="10" t="s">
        <v>224</v>
      </c>
      <c r="D95" s="9" t="s">
        <v>0</v>
      </c>
      <c r="E95" s="8" t="s">
        <v>223</v>
      </c>
      <c r="F95" s="7" t="s">
        <v>67</v>
      </c>
      <c r="G95" s="6">
        <v>10.85</v>
      </c>
      <c r="H95" s="5">
        <v>0</v>
      </c>
      <c r="I95" s="5">
        <f>ROUND(ROUND(H95,2)*ROUND(G95,3),2)</f>
        <v>0</v>
      </c>
      <c r="O95">
        <f>(I95*15)/100</f>
        <v>0</v>
      </c>
      <c r="P95" t="s">
        <v>5</v>
      </c>
    </row>
    <row r="96" spans="1:18" x14ac:dyDescent="0.2">
      <c r="A96" s="4" t="s">
        <v>4</v>
      </c>
      <c r="E96" s="1" t="s">
        <v>223</v>
      </c>
    </row>
    <row r="97" spans="1:18" x14ac:dyDescent="0.2">
      <c r="A97" s="3" t="s">
        <v>2</v>
      </c>
      <c r="E97" s="2" t="s">
        <v>222</v>
      </c>
    </row>
    <row r="98" spans="1:18" ht="165.75" x14ac:dyDescent="0.2">
      <c r="A98" t="s">
        <v>1</v>
      </c>
      <c r="E98" s="1" t="s">
        <v>221</v>
      </c>
    </row>
    <row r="99" spans="1:18" x14ac:dyDescent="0.2">
      <c r="A99" s="9" t="s">
        <v>10</v>
      </c>
      <c r="B99" s="29" t="s">
        <v>220</v>
      </c>
      <c r="C99" s="29" t="s">
        <v>219</v>
      </c>
      <c r="D99" s="30" t="s">
        <v>0</v>
      </c>
      <c r="E99" s="27" t="s">
        <v>218</v>
      </c>
      <c r="F99" s="31" t="s">
        <v>67</v>
      </c>
      <c r="G99" s="32">
        <v>205</v>
      </c>
      <c r="H99" s="33">
        <v>0</v>
      </c>
      <c r="I99" s="33">
        <f>ROUND(ROUND(H99,2)*ROUND(G99,3),2)</f>
        <v>0</v>
      </c>
      <c r="O99">
        <f>(I99*15)/100</f>
        <v>0</v>
      </c>
      <c r="P99" t="s">
        <v>5</v>
      </c>
    </row>
    <row r="100" spans="1:18" x14ac:dyDescent="0.2">
      <c r="A100" s="4" t="s">
        <v>4</v>
      </c>
      <c r="B100" s="34"/>
      <c r="C100" s="34"/>
      <c r="D100" s="34"/>
      <c r="E100" s="28" t="s">
        <v>218</v>
      </c>
      <c r="F100" s="34"/>
      <c r="G100" s="34"/>
      <c r="H100" s="34"/>
      <c r="I100" s="34"/>
    </row>
    <row r="101" spans="1:18" x14ac:dyDescent="0.2">
      <c r="A101" s="3" t="s">
        <v>2</v>
      </c>
      <c r="B101" s="34"/>
      <c r="C101" s="34"/>
      <c r="D101" s="34"/>
      <c r="E101" s="35" t="s">
        <v>0</v>
      </c>
      <c r="F101" s="34"/>
      <c r="G101" s="34"/>
      <c r="H101" s="34"/>
      <c r="I101" s="34"/>
    </row>
    <row r="102" spans="1:18" ht="280.5" x14ac:dyDescent="0.2">
      <c r="A102" t="s">
        <v>1</v>
      </c>
      <c r="B102" s="34"/>
      <c r="C102" s="34"/>
      <c r="D102" s="34"/>
      <c r="E102" s="28" t="s">
        <v>199</v>
      </c>
      <c r="F102" s="34"/>
      <c r="G102" s="34"/>
      <c r="H102" s="34"/>
      <c r="I102" s="34"/>
    </row>
    <row r="103" spans="1:18" x14ac:dyDescent="0.2">
      <c r="B103" s="36" t="s">
        <v>220</v>
      </c>
      <c r="C103" s="36">
        <v>389326</v>
      </c>
      <c r="D103" s="37" t="s">
        <v>0</v>
      </c>
      <c r="E103" s="38" t="s">
        <v>328</v>
      </c>
      <c r="F103" s="39" t="s">
        <v>67</v>
      </c>
      <c r="G103" s="40">
        <v>205</v>
      </c>
      <c r="H103" s="41">
        <v>0</v>
      </c>
      <c r="I103" s="41">
        <f>ROUND(ROUND(H103,2)*ROUND(G103,3),2)</f>
        <v>0</v>
      </c>
    </row>
    <row r="104" spans="1:18" x14ac:dyDescent="0.2">
      <c r="B104" s="42"/>
      <c r="C104" s="42"/>
      <c r="D104" s="42"/>
      <c r="E104" s="43" t="s">
        <v>329</v>
      </c>
      <c r="F104" s="42"/>
      <c r="G104" s="42"/>
      <c r="H104" s="42"/>
      <c r="I104" s="42"/>
    </row>
    <row r="105" spans="1:18" x14ac:dyDescent="0.2">
      <c r="B105" s="42"/>
      <c r="C105" s="42"/>
      <c r="D105" s="42"/>
      <c r="E105" s="44" t="s">
        <v>0</v>
      </c>
      <c r="F105" s="42"/>
      <c r="G105" s="42"/>
      <c r="H105" s="42"/>
      <c r="I105" s="42"/>
    </row>
    <row r="106" spans="1:18" ht="280.5" x14ac:dyDescent="0.2">
      <c r="B106" s="42"/>
      <c r="C106" s="42"/>
      <c r="D106" s="42"/>
      <c r="E106" s="43" t="s">
        <v>199</v>
      </c>
      <c r="F106" s="42"/>
      <c r="G106" s="42"/>
      <c r="H106" s="42"/>
      <c r="I106" s="42"/>
    </row>
    <row r="107" spans="1:18" x14ac:dyDescent="0.2">
      <c r="A107" s="9" t="s">
        <v>10</v>
      </c>
      <c r="B107" s="10" t="s">
        <v>217</v>
      </c>
      <c r="C107" s="10" t="s">
        <v>216</v>
      </c>
      <c r="D107" s="9" t="s">
        <v>0</v>
      </c>
      <c r="E107" s="8" t="s">
        <v>215</v>
      </c>
      <c r="F107" s="7" t="s">
        <v>13</v>
      </c>
      <c r="G107" s="6">
        <v>28.984999999999999</v>
      </c>
      <c r="H107" s="5">
        <v>0</v>
      </c>
      <c r="I107" s="5">
        <f>ROUND(ROUND(H107,2)*ROUND(G107,3),2)</f>
        <v>0</v>
      </c>
      <c r="O107">
        <f>(I107*15)/100</f>
        <v>0</v>
      </c>
      <c r="P107" t="s">
        <v>5</v>
      </c>
    </row>
    <row r="108" spans="1:18" x14ac:dyDescent="0.2">
      <c r="A108" s="4" t="s">
        <v>4</v>
      </c>
      <c r="E108" s="1" t="s">
        <v>215</v>
      </c>
    </row>
    <row r="109" spans="1:18" x14ac:dyDescent="0.2">
      <c r="A109" s="3" t="s">
        <v>2</v>
      </c>
      <c r="E109" s="2" t="s">
        <v>0</v>
      </c>
    </row>
    <row r="110" spans="1:18" ht="204" x14ac:dyDescent="0.2">
      <c r="A110" t="s">
        <v>1</v>
      </c>
      <c r="E110" s="1" t="s">
        <v>214</v>
      </c>
    </row>
    <row r="111" spans="1:18" ht="12.75" customHeight="1" x14ac:dyDescent="0.2">
      <c r="A111" s="12" t="s">
        <v>42</v>
      </c>
      <c r="B111" s="12"/>
      <c r="C111" s="14" t="s">
        <v>213</v>
      </c>
      <c r="D111" s="12"/>
      <c r="E111" s="13" t="s">
        <v>212</v>
      </c>
      <c r="F111" s="12"/>
      <c r="G111" s="12"/>
      <c r="H111" s="12"/>
      <c r="I111" s="11">
        <f>0+Q111</f>
        <v>0</v>
      </c>
      <c r="O111">
        <f>0+R111</f>
        <v>0</v>
      </c>
      <c r="Q111">
        <f>0+I112+I116+I120+I124+I128+I132+I136+I140+I144+I148</f>
        <v>0</v>
      </c>
      <c r="R111">
        <f>0+O112+O116+O120+O124+O128+O132+O136+O140+O144+O148</f>
        <v>0</v>
      </c>
    </row>
    <row r="112" spans="1:18" x14ac:dyDescent="0.2">
      <c r="A112" s="9" t="s">
        <v>10</v>
      </c>
      <c r="B112" s="10" t="s">
        <v>211</v>
      </c>
      <c r="C112" s="10" t="s">
        <v>210</v>
      </c>
      <c r="D112" s="9" t="s">
        <v>0</v>
      </c>
      <c r="E112" s="8" t="s">
        <v>209</v>
      </c>
      <c r="F112" s="7" t="s">
        <v>67</v>
      </c>
      <c r="G112" s="6">
        <v>24.498999999999999</v>
      </c>
      <c r="H112" s="5">
        <v>0</v>
      </c>
      <c r="I112" s="5">
        <f>ROUND(ROUND(H112,2)*ROUND(G112,3),2)</f>
        <v>0</v>
      </c>
      <c r="O112">
        <f>(I112*15)/100</f>
        <v>0</v>
      </c>
      <c r="P112" t="s">
        <v>5</v>
      </c>
    </row>
    <row r="113" spans="1:16" x14ac:dyDescent="0.2">
      <c r="A113" s="4" t="s">
        <v>4</v>
      </c>
      <c r="E113" s="1" t="s">
        <v>209</v>
      </c>
    </row>
    <row r="114" spans="1:16" x14ac:dyDescent="0.2">
      <c r="A114" s="3" t="s">
        <v>2</v>
      </c>
      <c r="E114" s="2" t="s">
        <v>0</v>
      </c>
    </row>
    <row r="115" spans="1:16" ht="280.5" x14ac:dyDescent="0.2">
      <c r="A115" t="s">
        <v>1</v>
      </c>
      <c r="E115" s="1" t="s">
        <v>199</v>
      </c>
    </row>
    <row r="116" spans="1:16" x14ac:dyDescent="0.2">
      <c r="A116" s="9" t="s">
        <v>10</v>
      </c>
      <c r="B116" s="10" t="s">
        <v>208</v>
      </c>
      <c r="C116" s="10" t="s">
        <v>207</v>
      </c>
      <c r="D116" s="9" t="s">
        <v>0</v>
      </c>
      <c r="E116" s="8" t="s">
        <v>206</v>
      </c>
      <c r="F116" s="7" t="s">
        <v>67</v>
      </c>
      <c r="G116" s="6">
        <v>39.097999999999999</v>
      </c>
      <c r="H116" s="5">
        <v>0</v>
      </c>
      <c r="I116" s="5">
        <f>ROUND(ROUND(H116,2)*ROUND(G116,3),2)</f>
        <v>0</v>
      </c>
      <c r="O116">
        <f>(I116*15)/100</f>
        <v>0</v>
      </c>
      <c r="P116" t="s">
        <v>5</v>
      </c>
    </row>
    <row r="117" spans="1:16" x14ac:dyDescent="0.2">
      <c r="A117" s="4" t="s">
        <v>4</v>
      </c>
      <c r="E117" s="1" t="s">
        <v>206</v>
      </c>
    </row>
    <row r="118" spans="1:16" x14ac:dyDescent="0.2">
      <c r="A118" s="3" t="s">
        <v>2</v>
      </c>
      <c r="E118" s="2" t="s">
        <v>0</v>
      </c>
    </row>
    <row r="119" spans="1:16" ht="280.5" x14ac:dyDescent="0.2">
      <c r="A119" t="s">
        <v>1</v>
      </c>
      <c r="E119" s="1" t="s">
        <v>199</v>
      </c>
    </row>
    <row r="120" spans="1:16" x14ac:dyDescent="0.2">
      <c r="A120" s="9" t="s">
        <v>10</v>
      </c>
      <c r="B120" s="10" t="s">
        <v>205</v>
      </c>
      <c r="C120" s="10" t="s">
        <v>204</v>
      </c>
      <c r="D120" s="9" t="s">
        <v>0</v>
      </c>
      <c r="E120" s="8" t="s">
        <v>203</v>
      </c>
      <c r="F120" s="7" t="s">
        <v>67</v>
      </c>
      <c r="G120" s="6">
        <v>37.427999999999997</v>
      </c>
      <c r="H120" s="5">
        <v>0</v>
      </c>
      <c r="I120" s="5">
        <f>ROUND(ROUND(H120,2)*ROUND(G120,3),2)</f>
        <v>0</v>
      </c>
      <c r="O120">
        <f>(I120*15)/100</f>
        <v>0</v>
      </c>
      <c r="P120" t="s">
        <v>5</v>
      </c>
    </row>
    <row r="121" spans="1:16" x14ac:dyDescent="0.2">
      <c r="A121" s="4" t="s">
        <v>4</v>
      </c>
      <c r="E121" s="1" t="s">
        <v>203</v>
      </c>
    </row>
    <row r="122" spans="1:16" x14ac:dyDescent="0.2">
      <c r="A122" s="3" t="s">
        <v>2</v>
      </c>
      <c r="E122" s="45" t="s">
        <v>330</v>
      </c>
    </row>
    <row r="123" spans="1:16" ht="280.5" x14ac:dyDescent="0.2">
      <c r="A123" t="s">
        <v>1</v>
      </c>
      <c r="E123" s="1" t="s">
        <v>199</v>
      </c>
    </row>
    <row r="124" spans="1:16" x14ac:dyDescent="0.2">
      <c r="A124" s="9" t="s">
        <v>10</v>
      </c>
      <c r="B124" s="10" t="s">
        <v>202</v>
      </c>
      <c r="C124" s="10" t="s">
        <v>201</v>
      </c>
      <c r="D124" s="9" t="s">
        <v>0</v>
      </c>
      <c r="E124" s="8" t="s">
        <v>200</v>
      </c>
      <c r="F124" s="7" t="s">
        <v>67</v>
      </c>
      <c r="G124" s="6">
        <v>13.776</v>
      </c>
      <c r="H124" s="5">
        <v>0</v>
      </c>
      <c r="I124" s="5">
        <f>ROUND(ROUND(H124,2)*ROUND(G124,3),2)</f>
        <v>0</v>
      </c>
      <c r="O124">
        <f>(I124*15)/100</f>
        <v>0</v>
      </c>
      <c r="P124" t="s">
        <v>5</v>
      </c>
    </row>
    <row r="125" spans="1:16" x14ac:dyDescent="0.2">
      <c r="A125" s="4" t="s">
        <v>4</v>
      </c>
      <c r="E125" s="1" t="s">
        <v>200</v>
      </c>
    </row>
    <row r="126" spans="1:16" x14ac:dyDescent="0.2">
      <c r="A126" s="3" t="s">
        <v>2</v>
      </c>
      <c r="E126" s="2" t="s">
        <v>0</v>
      </c>
    </row>
    <row r="127" spans="1:16" ht="280.5" x14ac:dyDescent="0.2">
      <c r="A127" t="s">
        <v>1</v>
      </c>
      <c r="E127" s="1" t="s">
        <v>199</v>
      </c>
    </row>
    <row r="128" spans="1:16" x14ac:dyDescent="0.2">
      <c r="A128" s="9" t="s">
        <v>10</v>
      </c>
      <c r="B128" s="10" t="s">
        <v>198</v>
      </c>
      <c r="C128" s="10" t="s">
        <v>197</v>
      </c>
      <c r="D128" s="9" t="s">
        <v>0</v>
      </c>
      <c r="E128" s="8" t="s">
        <v>196</v>
      </c>
      <c r="F128" s="7" t="s">
        <v>13</v>
      </c>
      <c r="G128" s="6">
        <v>0.83399999999999996</v>
      </c>
      <c r="H128" s="5">
        <v>0</v>
      </c>
      <c r="I128" s="5">
        <f>ROUND(ROUND(H128,2)*ROUND(G128,3),2)</f>
        <v>0</v>
      </c>
      <c r="O128">
        <f>(I128*15)/100</f>
        <v>0</v>
      </c>
      <c r="P128" t="s">
        <v>5</v>
      </c>
    </row>
    <row r="129" spans="1:16" x14ac:dyDescent="0.2">
      <c r="A129" s="4" t="s">
        <v>4</v>
      </c>
      <c r="E129" s="1" t="s">
        <v>196</v>
      </c>
    </row>
    <row r="130" spans="1:16" x14ac:dyDescent="0.2">
      <c r="A130" s="3" t="s">
        <v>2</v>
      </c>
      <c r="E130" s="2" t="s">
        <v>0</v>
      </c>
    </row>
    <row r="131" spans="1:16" ht="127.5" x14ac:dyDescent="0.2">
      <c r="A131" t="s">
        <v>1</v>
      </c>
      <c r="E131" s="1" t="s">
        <v>195</v>
      </c>
    </row>
    <row r="132" spans="1:16" x14ac:dyDescent="0.2">
      <c r="A132" s="9" t="s">
        <v>10</v>
      </c>
      <c r="B132" s="10" t="s">
        <v>194</v>
      </c>
      <c r="C132" s="10" t="s">
        <v>193</v>
      </c>
      <c r="D132" s="9" t="s">
        <v>0</v>
      </c>
      <c r="E132" s="8" t="s">
        <v>192</v>
      </c>
      <c r="F132" s="7" t="s">
        <v>67</v>
      </c>
      <c r="G132" s="6">
        <v>1.224</v>
      </c>
      <c r="H132" s="5">
        <v>0</v>
      </c>
      <c r="I132" s="5">
        <f>ROUND(ROUND(H132,2)*ROUND(G132,3),2)</f>
        <v>0</v>
      </c>
      <c r="O132">
        <f>(I132*15)/100</f>
        <v>0</v>
      </c>
      <c r="P132" t="s">
        <v>5</v>
      </c>
    </row>
    <row r="133" spans="1:16" x14ac:dyDescent="0.2">
      <c r="A133" s="4" t="s">
        <v>4</v>
      </c>
      <c r="E133" s="1" t="s">
        <v>192</v>
      </c>
    </row>
    <row r="134" spans="1:16" x14ac:dyDescent="0.2">
      <c r="A134" s="3" t="s">
        <v>2</v>
      </c>
      <c r="E134" s="2" t="s">
        <v>0</v>
      </c>
    </row>
    <row r="135" spans="1:16" ht="38.25" x14ac:dyDescent="0.2">
      <c r="A135" t="s">
        <v>1</v>
      </c>
      <c r="E135" s="1" t="s">
        <v>188</v>
      </c>
    </row>
    <row r="136" spans="1:16" x14ac:dyDescent="0.2">
      <c r="A136" s="9" t="s">
        <v>10</v>
      </c>
      <c r="B136" s="10" t="s">
        <v>191</v>
      </c>
      <c r="C136" s="10" t="s">
        <v>190</v>
      </c>
      <c r="D136" s="9" t="s">
        <v>0</v>
      </c>
      <c r="E136" s="8" t="s">
        <v>189</v>
      </c>
      <c r="F136" s="7" t="s">
        <v>67</v>
      </c>
      <c r="G136" s="6">
        <v>11.997999999999999</v>
      </c>
      <c r="H136" s="5">
        <v>0</v>
      </c>
      <c r="I136" s="5">
        <f>ROUND(ROUND(H136,2)*ROUND(G136,3),2)</f>
        <v>0</v>
      </c>
      <c r="O136">
        <f>(I136*15)/100</f>
        <v>0</v>
      </c>
      <c r="P136" t="s">
        <v>5</v>
      </c>
    </row>
    <row r="137" spans="1:16" x14ac:dyDescent="0.2">
      <c r="A137" s="4" t="s">
        <v>4</v>
      </c>
      <c r="E137" s="1" t="s">
        <v>189</v>
      </c>
    </row>
    <row r="138" spans="1:16" x14ac:dyDescent="0.2">
      <c r="A138" s="3" t="s">
        <v>2</v>
      </c>
      <c r="E138" s="2" t="s">
        <v>0</v>
      </c>
    </row>
    <row r="139" spans="1:16" ht="38.25" x14ac:dyDescent="0.2">
      <c r="A139" t="s">
        <v>1</v>
      </c>
      <c r="E139" s="1" t="s">
        <v>188</v>
      </c>
    </row>
    <row r="140" spans="1:16" x14ac:dyDescent="0.2">
      <c r="A140" s="9" t="s">
        <v>10</v>
      </c>
      <c r="B140" s="10" t="s">
        <v>187</v>
      </c>
      <c r="C140" s="10" t="s">
        <v>186</v>
      </c>
      <c r="D140" s="9" t="s">
        <v>0</v>
      </c>
      <c r="E140" s="8" t="s">
        <v>185</v>
      </c>
      <c r="F140" s="7" t="s">
        <v>67</v>
      </c>
      <c r="G140" s="6">
        <v>448.85899999999998</v>
      </c>
      <c r="H140" s="5">
        <v>0</v>
      </c>
      <c r="I140" s="5">
        <f>ROUND(ROUND(H140,2)*ROUND(G140,3),2)</f>
        <v>0</v>
      </c>
      <c r="O140">
        <f>(I140*15)/100</f>
        <v>0</v>
      </c>
      <c r="P140" t="s">
        <v>5</v>
      </c>
    </row>
    <row r="141" spans="1:16" x14ac:dyDescent="0.2">
      <c r="A141" s="4" t="s">
        <v>4</v>
      </c>
      <c r="E141" s="1" t="s">
        <v>185</v>
      </c>
    </row>
    <row r="142" spans="1:16" x14ac:dyDescent="0.2">
      <c r="A142" s="3" t="s">
        <v>2</v>
      </c>
      <c r="E142" s="2" t="s">
        <v>0</v>
      </c>
    </row>
    <row r="143" spans="1:16" ht="25.5" x14ac:dyDescent="0.2">
      <c r="A143" t="s">
        <v>1</v>
      </c>
      <c r="E143" s="1" t="s">
        <v>184</v>
      </c>
    </row>
    <row r="144" spans="1:16" x14ac:dyDescent="0.2">
      <c r="A144" s="9" t="s">
        <v>10</v>
      </c>
      <c r="B144" s="10" t="s">
        <v>183</v>
      </c>
      <c r="C144" s="10" t="s">
        <v>182</v>
      </c>
      <c r="D144" s="9" t="s">
        <v>0</v>
      </c>
      <c r="E144" s="8" t="s">
        <v>181</v>
      </c>
      <c r="F144" s="7" t="s">
        <v>67</v>
      </c>
      <c r="G144" s="6">
        <v>32.58</v>
      </c>
      <c r="H144" s="5">
        <v>0</v>
      </c>
      <c r="I144" s="5">
        <f>ROUND(ROUND(H144,2)*ROUND(G144,3),2)</f>
        <v>0</v>
      </c>
      <c r="O144">
        <f>(I144*15)/100</f>
        <v>0</v>
      </c>
      <c r="P144" t="s">
        <v>5</v>
      </c>
    </row>
    <row r="145" spans="1:18" x14ac:dyDescent="0.2">
      <c r="A145" s="4" t="s">
        <v>4</v>
      </c>
      <c r="E145" s="1" t="s">
        <v>181</v>
      </c>
    </row>
    <row r="146" spans="1:18" x14ac:dyDescent="0.2">
      <c r="A146" s="3" t="s">
        <v>2</v>
      </c>
      <c r="E146" s="2" t="s">
        <v>0</v>
      </c>
    </row>
    <row r="147" spans="1:18" ht="38.25" x14ac:dyDescent="0.2">
      <c r="A147" t="s">
        <v>1</v>
      </c>
      <c r="E147" s="1" t="s">
        <v>180</v>
      </c>
    </row>
    <row r="148" spans="1:18" x14ac:dyDescent="0.2">
      <c r="A148" s="9" t="s">
        <v>10</v>
      </c>
      <c r="B148" s="10" t="s">
        <v>179</v>
      </c>
      <c r="C148" s="10" t="s">
        <v>178</v>
      </c>
      <c r="D148" s="9" t="s">
        <v>0</v>
      </c>
      <c r="E148" s="8" t="s">
        <v>177</v>
      </c>
      <c r="F148" s="7" t="s">
        <v>67</v>
      </c>
      <c r="G148" s="6">
        <v>37.427999999999997</v>
      </c>
      <c r="H148" s="5">
        <v>0</v>
      </c>
      <c r="I148" s="5">
        <f>ROUND(ROUND(H148,2)*ROUND(G148,3),2)</f>
        <v>0</v>
      </c>
      <c r="O148">
        <f>(I148*15)/100</f>
        <v>0</v>
      </c>
      <c r="P148" t="s">
        <v>5</v>
      </c>
    </row>
    <row r="149" spans="1:18" x14ac:dyDescent="0.2">
      <c r="A149" s="4" t="s">
        <v>4</v>
      </c>
      <c r="E149" s="1" t="s">
        <v>177</v>
      </c>
    </row>
    <row r="150" spans="1:18" x14ac:dyDescent="0.2">
      <c r="A150" s="3" t="s">
        <v>2</v>
      </c>
      <c r="E150" s="2" t="s">
        <v>0</v>
      </c>
    </row>
    <row r="151" spans="1:18" ht="76.5" x14ac:dyDescent="0.2">
      <c r="A151" t="s">
        <v>1</v>
      </c>
      <c r="E151" s="1" t="s">
        <v>176</v>
      </c>
    </row>
    <row r="152" spans="1:18" ht="12.75" customHeight="1" x14ac:dyDescent="0.2">
      <c r="A152" s="12" t="s">
        <v>42</v>
      </c>
      <c r="B152" s="12"/>
      <c r="C152" s="14" t="s">
        <v>175</v>
      </c>
      <c r="D152" s="12"/>
      <c r="E152" s="13" t="s">
        <v>174</v>
      </c>
      <c r="F152" s="12"/>
      <c r="G152" s="12"/>
      <c r="H152" s="12"/>
      <c r="I152" s="11">
        <f>0+Q152</f>
        <v>0</v>
      </c>
      <c r="O152">
        <f>0+R152</f>
        <v>0</v>
      </c>
      <c r="Q152">
        <f>0+I153</f>
        <v>0</v>
      </c>
      <c r="R152">
        <f>0+O153</f>
        <v>0</v>
      </c>
    </row>
    <row r="153" spans="1:18" x14ac:dyDescent="0.2">
      <c r="A153" s="9" t="s">
        <v>10</v>
      </c>
      <c r="B153" s="10" t="s">
        <v>173</v>
      </c>
      <c r="C153" s="10" t="s">
        <v>172</v>
      </c>
      <c r="D153" s="9" t="s">
        <v>0</v>
      </c>
      <c r="E153" s="8" t="s">
        <v>171</v>
      </c>
      <c r="F153" s="7" t="s">
        <v>67</v>
      </c>
      <c r="G153" s="6">
        <v>50</v>
      </c>
      <c r="H153" s="5">
        <v>0</v>
      </c>
      <c r="I153" s="5">
        <f>ROUND(ROUND(H153,2)*ROUND(G153,3),2)</f>
        <v>0</v>
      </c>
      <c r="O153">
        <f>(I153*15)/100</f>
        <v>0</v>
      </c>
      <c r="P153" t="s">
        <v>5</v>
      </c>
    </row>
    <row r="154" spans="1:18" x14ac:dyDescent="0.2">
      <c r="A154" s="4" t="s">
        <v>4</v>
      </c>
      <c r="E154" s="1" t="s">
        <v>171</v>
      </c>
    </row>
    <row r="155" spans="1:18" x14ac:dyDescent="0.2">
      <c r="A155" s="3" t="s">
        <v>2</v>
      </c>
      <c r="E155" s="2" t="s">
        <v>0</v>
      </c>
    </row>
    <row r="156" spans="1:18" ht="38.25" x14ac:dyDescent="0.2">
      <c r="A156" t="s">
        <v>1</v>
      </c>
      <c r="E156" s="1" t="s">
        <v>170</v>
      </c>
    </row>
    <row r="157" spans="1:18" ht="12.75" customHeight="1" x14ac:dyDescent="0.2">
      <c r="A157" s="12" t="s">
        <v>42</v>
      </c>
      <c r="B157" s="12"/>
      <c r="C157" s="14" t="s">
        <v>169</v>
      </c>
      <c r="D157" s="12"/>
      <c r="E157" s="13" t="s">
        <v>168</v>
      </c>
      <c r="F157" s="12"/>
      <c r="G157" s="12"/>
      <c r="H157" s="12"/>
      <c r="I157" s="11">
        <f>0+Q157</f>
        <v>0</v>
      </c>
      <c r="O157">
        <f>0+R157</f>
        <v>0</v>
      </c>
      <c r="Q157">
        <f>0+I158+I162</f>
        <v>0</v>
      </c>
      <c r="R157">
        <f>0+O158+O162</f>
        <v>0</v>
      </c>
    </row>
    <row r="158" spans="1:18" x14ac:dyDescent="0.2">
      <c r="A158" s="9" t="s">
        <v>10</v>
      </c>
      <c r="B158" s="10" t="s">
        <v>167</v>
      </c>
      <c r="C158" s="10" t="s">
        <v>166</v>
      </c>
      <c r="D158" s="9" t="s">
        <v>0</v>
      </c>
      <c r="E158" s="8" t="s">
        <v>165</v>
      </c>
      <c r="F158" s="7" t="s">
        <v>67</v>
      </c>
      <c r="G158" s="6">
        <v>7.9610000000000003</v>
      </c>
      <c r="H158" s="5">
        <v>0</v>
      </c>
      <c r="I158" s="5">
        <f>ROUND(ROUND(H158,2)*ROUND(G158,3),2)</f>
        <v>0</v>
      </c>
      <c r="O158">
        <f>(I158*15)/100</f>
        <v>0</v>
      </c>
      <c r="P158" t="s">
        <v>5</v>
      </c>
    </row>
    <row r="159" spans="1:18" x14ac:dyDescent="0.2">
      <c r="A159" s="4" t="s">
        <v>4</v>
      </c>
      <c r="E159" s="1" t="s">
        <v>165</v>
      </c>
    </row>
    <row r="160" spans="1:18" x14ac:dyDescent="0.2">
      <c r="A160" s="3" t="s">
        <v>2</v>
      </c>
      <c r="E160" s="45" t="s">
        <v>331</v>
      </c>
    </row>
    <row r="161" spans="1:18" ht="267.75" x14ac:dyDescent="0.2">
      <c r="A161" t="s">
        <v>1</v>
      </c>
      <c r="E161" s="1" t="s">
        <v>164</v>
      </c>
    </row>
    <row r="162" spans="1:18" x14ac:dyDescent="0.2">
      <c r="A162" s="9" t="s">
        <v>10</v>
      </c>
      <c r="B162" s="10" t="s">
        <v>163</v>
      </c>
      <c r="C162" s="10" t="s">
        <v>162</v>
      </c>
      <c r="D162" s="9" t="s">
        <v>0</v>
      </c>
      <c r="E162" s="8" t="s">
        <v>161</v>
      </c>
      <c r="F162" s="7" t="s">
        <v>13</v>
      </c>
      <c r="G162" s="6">
        <v>0.37</v>
      </c>
      <c r="H162" s="5">
        <v>0</v>
      </c>
      <c r="I162" s="5">
        <f>ROUND(ROUND(H162,2)*ROUND(G162,3),2)</f>
        <v>0</v>
      </c>
      <c r="O162">
        <f>(I162*15)/100</f>
        <v>0</v>
      </c>
      <c r="P162" t="s">
        <v>5</v>
      </c>
    </row>
    <row r="163" spans="1:18" x14ac:dyDescent="0.2">
      <c r="A163" s="4" t="s">
        <v>4</v>
      </c>
      <c r="E163" s="1" t="s">
        <v>161</v>
      </c>
    </row>
    <row r="164" spans="1:18" x14ac:dyDescent="0.2">
      <c r="A164" s="3" t="s">
        <v>2</v>
      </c>
      <c r="E164" s="2" t="s">
        <v>0</v>
      </c>
    </row>
    <row r="165" spans="1:18" ht="191.25" x14ac:dyDescent="0.2">
      <c r="A165" t="s">
        <v>1</v>
      </c>
      <c r="E165" s="1" t="s">
        <v>160</v>
      </c>
    </row>
    <row r="166" spans="1:18" ht="12.75" customHeight="1" x14ac:dyDescent="0.2">
      <c r="A166" s="12" t="s">
        <v>42</v>
      </c>
      <c r="B166" s="12"/>
      <c r="C166" s="14" t="s">
        <v>159</v>
      </c>
      <c r="D166" s="12"/>
      <c r="E166" s="13" t="s">
        <v>158</v>
      </c>
      <c r="F166" s="12"/>
      <c r="G166" s="12"/>
      <c r="H166" s="12"/>
      <c r="I166" s="11">
        <f>0+Q166</f>
        <v>0</v>
      </c>
      <c r="O166">
        <f>0+R166</f>
        <v>0</v>
      </c>
      <c r="Q166">
        <f>0+I167+I171+I175+I179+I183+I187+I191+I195</f>
        <v>0</v>
      </c>
      <c r="R166">
        <f>0+O167+O171+O175+O179+O183+O187+O191+O195</f>
        <v>0</v>
      </c>
    </row>
    <row r="167" spans="1:18" ht="25.5" x14ac:dyDescent="0.2">
      <c r="A167" s="9" t="s">
        <v>10</v>
      </c>
      <c r="B167" s="10" t="s">
        <v>157</v>
      </c>
      <c r="C167" s="10" t="s">
        <v>156</v>
      </c>
      <c r="D167" s="9" t="s">
        <v>0</v>
      </c>
      <c r="E167" s="8" t="s">
        <v>155</v>
      </c>
      <c r="F167" s="7" t="s">
        <v>52</v>
      </c>
      <c r="G167" s="6">
        <v>79.832999999999998</v>
      </c>
      <c r="H167" s="5">
        <v>0</v>
      </c>
      <c r="I167" s="5">
        <f>ROUND(ROUND(H167,2)*ROUND(G167,3),2)</f>
        <v>0</v>
      </c>
      <c r="O167">
        <f>(I167*15)/100</f>
        <v>0</v>
      </c>
      <c r="P167" t="s">
        <v>5</v>
      </c>
    </row>
    <row r="168" spans="1:18" ht="25.5" x14ac:dyDescent="0.2">
      <c r="A168" s="4" t="s">
        <v>4</v>
      </c>
      <c r="E168" s="1" t="s">
        <v>155</v>
      </c>
    </row>
    <row r="169" spans="1:18" x14ac:dyDescent="0.2">
      <c r="A169" s="3" t="s">
        <v>2</v>
      </c>
      <c r="E169" s="45" t="s">
        <v>332</v>
      </c>
    </row>
    <row r="170" spans="1:18" ht="140.25" x14ac:dyDescent="0.2">
      <c r="A170" t="s">
        <v>1</v>
      </c>
      <c r="E170" s="1" t="s">
        <v>142</v>
      </c>
    </row>
    <row r="171" spans="1:18" x14ac:dyDescent="0.2">
      <c r="A171" s="9" t="s">
        <v>10</v>
      </c>
      <c r="B171" s="10" t="s">
        <v>154</v>
      </c>
      <c r="C171" s="10" t="s">
        <v>153</v>
      </c>
      <c r="D171" s="9" t="s">
        <v>0</v>
      </c>
      <c r="E171" s="8" t="s">
        <v>152</v>
      </c>
      <c r="F171" s="7" t="s">
        <v>52</v>
      </c>
      <c r="G171" s="6">
        <v>155.08500000000001</v>
      </c>
      <c r="H171" s="5">
        <v>0</v>
      </c>
      <c r="I171" s="5">
        <f>ROUND(ROUND(H171,2)*ROUND(G171,3),2)</f>
        <v>0</v>
      </c>
      <c r="O171">
        <f>(I171*15)/100</f>
        <v>0</v>
      </c>
      <c r="P171" t="s">
        <v>5</v>
      </c>
    </row>
    <row r="172" spans="1:18" x14ac:dyDescent="0.2">
      <c r="A172" s="4" t="s">
        <v>4</v>
      </c>
      <c r="E172" s="1" t="s">
        <v>152</v>
      </c>
    </row>
    <row r="173" spans="1:18" x14ac:dyDescent="0.2">
      <c r="A173" s="3" t="s">
        <v>2</v>
      </c>
      <c r="E173" s="2" t="s">
        <v>0</v>
      </c>
    </row>
    <row r="174" spans="1:18" ht="140.25" x14ac:dyDescent="0.2">
      <c r="A174" t="s">
        <v>1</v>
      </c>
      <c r="E174" s="1" t="s">
        <v>142</v>
      </c>
    </row>
    <row r="175" spans="1:18" ht="25.5" x14ac:dyDescent="0.2">
      <c r="A175" s="9" t="s">
        <v>10</v>
      </c>
      <c r="B175" s="10" t="s">
        <v>151</v>
      </c>
      <c r="C175" s="10" t="s">
        <v>150</v>
      </c>
      <c r="D175" s="9" t="s">
        <v>0</v>
      </c>
      <c r="E175" s="8" t="s">
        <v>149</v>
      </c>
      <c r="F175" s="7" t="s">
        <v>52</v>
      </c>
      <c r="G175" s="6">
        <v>155.08500000000001</v>
      </c>
      <c r="H175" s="5">
        <v>0</v>
      </c>
      <c r="I175" s="5">
        <f>ROUND(ROUND(H175,2)*ROUND(G175,3),2)</f>
        <v>0</v>
      </c>
      <c r="O175">
        <f>(I175*15)/100</f>
        <v>0</v>
      </c>
      <c r="P175" t="s">
        <v>5</v>
      </c>
    </row>
    <row r="176" spans="1:18" ht="25.5" x14ac:dyDescent="0.2">
      <c r="A176" s="4" t="s">
        <v>4</v>
      </c>
      <c r="E176" s="1" t="s">
        <v>149</v>
      </c>
    </row>
    <row r="177" spans="1:16" x14ac:dyDescent="0.2">
      <c r="A177" s="3" t="s">
        <v>2</v>
      </c>
      <c r="E177" s="2" t="s">
        <v>0</v>
      </c>
    </row>
    <row r="178" spans="1:16" ht="140.25" x14ac:dyDescent="0.2">
      <c r="A178" t="s">
        <v>1</v>
      </c>
      <c r="E178" s="1" t="s">
        <v>142</v>
      </c>
    </row>
    <row r="179" spans="1:16" ht="25.5" x14ac:dyDescent="0.2">
      <c r="A179" s="9" t="s">
        <v>10</v>
      </c>
      <c r="B179" s="10" t="s">
        <v>148</v>
      </c>
      <c r="C179" s="10" t="s">
        <v>147</v>
      </c>
      <c r="D179" s="9" t="s">
        <v>0</v>
      </c>
      <c r="E179" s="8" t="s">
        <v>146</v>
      </c>
      <c r="F179" s="7" t="s">
        <v>52</v>
      </c>
      <c r="G179" s="6">
        <v>382.26100000000002</v>
      </c>
      <c r="H179" s="5">
        <v>0</v>
      </c>
      <c r="I179" s="5">
        <f>ROUND(ROUND(H179,2)*ROUND(G179,3),2)</f>
        <v>0</v>
      </c>
      <c r="O179">
        <f>(I179*15)/100</f>
        <v>0</v>
      </c>
      <c r="P179" t="s">
        <v>5</v>
      </c>
    </row>
    <row r="180" spans="1:16" ht="25.5" x14ac:dyDescent="0.2">
      <c r="A180" s="4" t="s">
        <v>4</v>
      </c>
      <c r="E180" s="1" t="s">
        <v>146</v>
      </c>
    </row>
    <row r="181" spans="1:16" x14ac:dyDescent="0.2">
      <c r="A181" s="3" t="s">
        <v>2</v>
      </c>
      <c r="E181" s="2" t="s">
        <v>0</v>
      </c>
    </row>
    <row r="182" spans="1:16" ht="140.25" x14ac:dyDescent="0.2">
      <c r="A182" t="s">
        <v>1</v>
      </c>
      <c r="E182" s="1" t="s">
        <v>142</v>
      </c>
    </row>
    <row r="183" spans="1:16" ht="25.5" x14ac:dyDescent="0.2">
      <c r="A183" s="9" t="s">
        <v>10</v>
      </c>
      <c r="B183" s="10" t="s">
        <v>145</v>
      </c>
      <c r="C183" s="10" t="s">
        <v>144</v>
      </c>
      <c r="D183" s="9" t="s">
        <v>0</v>
      </c>
      <c r="E183" s="8" t="s">
        <v>143</v>
      </c>
      <c r="F183" s="7" t="s">
        <v>52</v>
      </c>
      <c r="G183" s="6">
        <v>382.26100000000002</v>
      </c>
      <c r="H183" s="5">
        <v>0</v>
      </c>
      <c r="I183" s="5">
        <f>ROUND(ROUND(H183,2)*ROUND(G183,3),2)</f>
        <v>0</v>
      </c>
      <c r="O183">
        <f>(I183*15)/100</f>
        <v>0</v>
      </c>
      <c r="P183" t="s">
        <v>5</v>
      </c>
    </row>
    <row r="184" spans="1:16" ht="25.5" x14ac:dyDescent="0.2">
      <c r="A184" s="4" t="s">
        <v>4</v>
      </c>
      <c r="E184" s="1" t="s">
        <v>143</v>
      </c>
    </row>
    <row r="185" spans="1:16" x14ac:dyDescent="0.2">
      <c r="A185" s="3" t="s">
        <v>2</v>
      </c>
      <c r="E185" s="2" t="s">
        <v>0</v>
      </c>
    </row>
    <row r="186" spans="1:16" ht="140.25" x14ac:dyDescent="0.2">
      <c r="A186" t="s">
        <v>1</v>
      </c>
      <c r="E186" s="1" t="s">
        <v>142</v>
      </c>
    </row>
    <row r="187" spans="1:16" x14ac:dyDescent="0.2">
      <c r="A187" s="9" t="s">
        <v>10</v>
      </c>
      <c r="B187" s="10" t="s">
        <v>141</v>
      </c>
      <c r="C187" s="10" t="s">
        <v>140</v>
      </c>
      <c r="D187" s="9" t="s">
        <v>0</v>
      </c>
      <c r="E187" s="8" t="s">
        <v>139</v>
      </c>
      <c r="F187" s="7" t="s">
        <v>52</v>
      </c>
      <c r="G187" s="6">
        <v>10.234999999999999</v>
      </c>
      <c r="H187" s="5">
        <v>0</v>
      </c>
      <c r="I187" s="5">
        <f>ROUND(ROUND(H187,2)*ROUND(G187,3),2)</f>
        <v>0</v>
      </c>
      <c r="O187">
        <f>(I187*15)/100</f>
        <v>0</v>
      </c>
      <c r="P187" t="s">
        <v>5</v>
      </c>
    </row>
    <row r="188" spans="1:16" x14ac:dyDescent="0.2">
      <c r="A188" s="4" t="s">
        <v>4</v>
      </c>
      <c r="E188" s="1" t="s">
        <v>139</v>
      </c>
    </row>
    <row r="189" spans="1:16" x14ac:dyDescent="0.2">
      <c r="A189" s="3" t="s">
        <v>2</v>
      </c>
      <c r="E189" s="2" t="s">
        <v>0</v>
      </c>
    </row>
    <row r="190" spans="1:16" ht="25.5" x14ac:dyDescent="0.2">
      <c r="A190" t="s">
        <v>1</v>
      </c>
      <c r="E190" s="1" t="s">
        <v>131</v>
      </c>
    </row>
    <row r="191" spans="1:16" x14ac:dyDescent="0.2">
      <c r="A191" s="9" t="s">
        <v>10</v>
      </c>
      <c r="B191" s="10" t="s">
        <v>138</v>
      </c>
      <c r="C191" s="10" t="s">
        <v>137</v>
      </c>
      <c r="D191" s="9" t="s">
        <v>0</v>
      </c>
      <c r="E191" s="8" t="s">
        <v>136</v>
      </c>
      <c r="F191" s="7" t="s">
        <v>52</v>
      </c>
      <c r="G191" s="6">
        <v>164.56</v>
      </c>
      <c r="H191" s="5">
        <v>0</v>
      </c>
      <c r="I191" s="5">
        <f>ROUND(ROUND(H191,2)*ROUND(G191,3),2)</f>
        <v>0</v>
      </c>
      <c r="O191">
        <f>(I191*15)/100</f>
        <v>0</v>
      </c>
      <c r="P191" t="s">
        <v>5</v>
      </c>
    </row>
    <row r="192" spans="1:16" x14ac:dyDescent="0.2">
      <c r="A192" s="4" t="s">
        <v>4</v>
      </c>
      <c r="E192" s="1" t="s">
        <v>136</v>
      </c>
    </row>
    <row r="193" spans="1:18" x14ac:dyDescent="0.2">
      <c r="A193" s="3" t="s">
        <v>2</v>
      </c>
      <c r="E193" s="2" t="s">
        <v>0</v>
      </c>
    </row>
    <row r="194" spans="1:18" ht="25.5" x14ac:dyDescent="0.2">
      <c r="A194" t="s">
        <v>1</v>
      </c>
      <c r="E194" s="1" t="s">
        <v>131</v>
      </c>
    </row>
    <row r="195" spans="1:18" x14ac:dyDescent="0.2">
      <c r="A195" s="9" t="s">
        <v>10</v>
      </c>
      <c r="B195" s="10" t="s">
        <v>135</v>
      </c>
      <c r="C195" s="10" t="s">
        <v>134</v>
      </c>
      <c r="D195" s="9" t="s">
        <v>0</v>
      </c>
      <c r="E195" s="8" t="s">
        <v>133</v>
      </c>
      <c r="F195" s="7" t="s">
        <v>52</v>
      </c>
      <c r="G195" s="6">
        <v>470</v>
      </c>
      <c r="H195" s="5">
        <v>0</v>
      </c>
      <c r="I195" s="5">
        <f>ROUND(ROUND(H195,2)*ROUND(G195,3),2)</f>
        <v>0</v>
      </c>
      <c r="O195">
        <f>(I195*15)/100</f>
        <v>0</v>
      </c>
      <c r="P195" t="s">
        <v>5</v>
      </c>
    </row>
    <row r="196" spans="1:18" x14ac:dyDescent="0.2">
      <c r="A196" s="4" t="s">
        <v>4</v>
      </c>
      <c r="E196" s="1" t="s">
        <v>133</v>
      </c>
    </row>
    <row r="197" spans="1:18" x14ac:dyDescent="0.2">
      <c r="A197" s="3" t="s">
        <v>2</v>
      </c>
      <c r="E197" s="2" t="s">
        <v>132</v>
      </c>
    </row>
    <row r="198" spans="1:18" ht="25.5" x14ac:dyDescent="0.2">
      <c r="A198" t="s">
        <v>1</v>
      </c>
      <c r="E198" s="1" t="s">
        <v>131</v>
      </c>
    </row>
    <row r="199" spans="1:18" ht="12.75" customHeight="1" x14ac:dyDescent="0.2">
      <c r="A199" s="12" t="s">
        <v>42</v>
      </c>
      <c r="B199" s="12"/>
      <c r="C199" s="14" t="s">
        <v>130</v>
      </c>
      <c r="D199" s="12"/>
      <c r="E199" s="13" t="s">
        <v>129</v>
      </c>
      <c r="F199" s="12"/>
      <c r="G199" s="12"/>
      <c r="H199" s="12"/>
      <c r="I199" s="11">
        <f>0+Q199</f>
        <v>0</v>
      </c>
      <c r="O199">
        <f>0+R199</f>
        <v>0</v>
      </c>
      <c r="Q199">
        <f>0+I200+I204</f>
        <v>0</v>
      </c>
      <c r="R199">
        <f>0+O200+O204</f>
        <v>0</v>
      </c>
    </row>
    <row r="200" spans="1:18" x14ac:dyDescent="0.2">
      <c r="A200" s="9" t="s">
        <v>10</v>
      </c>
      <c r="B200" s="10" t="s">
        <v>128</v>
      </c>
      <c r="C200" s="10" t="s">
        <v>127</v>
      </c>
      <c r="D200" s="9" t="s">
        <v>0</v>
      </c>
      <c r="E200" s="8" t="s">
        <v>126</v>
      </c>
      <c r="F200" s="7" t="s">
        <v>56</v>
      </c>
      <c r="G200" s="6">
        <v>20.8</v>
      </c>
      <c r="H200" s="5">
        <v>0</v>
      </c>
      <c r="I200" s="5">
        <f>ROUND(ROUND(H200,2)*ROUND(G200,3),2)</f>
        <v>0</v>
      </c>
      <c r="O200">
        <f>(I200*15)/100</f>
        <v>0</v>
      </c>
      <c r="P200" t="s">
        <v>5</v>
      </c>
    </row>
    <row r="201" spans="1:18" x14ac:dyDescent="0.2">
      <c r="A201" s="4" t="s">
        <v>4</v>
      </c>
      <c r="E201" s="1" t="s">
        <v>126</v>
      </c>
    </row>
    <row r="202" spans="1:18" x14ac:dyDescent="0.2">
      <c r="A202" s="3" t="s">
        <v>2</v>
      </c>
      <c r="E202" s="2" t="s">
        <v>0</v>
      </c>
    </row>
    <row r="203" spans="1:18" ht="178.5" x14ac:dyDescent="0.2">
      <c r="A203" t="s">
        <v>1</v>
      </c>
      <c r="E203" s="1" t="s">
        <v>125</v>
      </c>
    </row>
    <row r="204" spans="1:18" x14ac:dyDescent="0.2">
      <c r="A204" s="9" t="s">
        <v>10</v>
      </c>
      <c r="B204" s="10" t="s">
        <v>124</v>
      </c>
      <c r="C204" s="10" t="s">
        <v>123</v>
      </c>
      <c r="D204" s="9" t="s">
        <v>0</v>
      </c>
      <c r="E204" s="8" t="s">
        <v>122</v>
      </c>
      <c r="F204" s="7" t="s">
        <v>56</v>
      </c>
      <c r="G204" s="6">
        <v>64</v>
      </c>
      <c r="H204" s="5">
        <v>0</v>
      </c>
      <c r="I204" s="5">
        <f>ROUND(ROUND(H204,2)*ROUND(G204,3),2)</f>
        <v>0</v>
      </c>
      <c r="O204">
        <f>(I204*15)/100</f>
        <v>0</v>
      </c>
      <c r="P204" t="s">
        <v>5</v>
      </c>
    </row>
    <row r="205" spans="1:18" x14ac:dyDescent="0.2">
      <c r="A205" s="4" t="s">
        <v>4</v>
      </c>
      <c r="E205" s="1" t="s">
        <v>122</v>
      </c>
    </row>
    <row r="206" spans="1:18" x14ac:dyDescent="0.2">
      <c r="A206" s="3" t="s">
        <v>2</v>
      </c>
      <c r="E206" s="2" t="s">
        <v>121</v>
      </c>
    </row>
    <row r="207" spans="1:18" ht="178.5" x14ac:dyDescent="0.2">
      <c r="A207" t="s">
        <v>1</v>
      </c>
      <c r="E207" s="1" t="s">
        <v>120</v>
      </c>
    </row>
    <row r="208" spans="1:18" ht="12.75" customHeight="1" x14ac:dyDescent="0.2">
      <c r="A208" s="12" t="s">
        <v>42</v>
      </c>
      <c r="B208" s="12"/>
      <c r="C208" s="14" t="s">
        <v>119</v>
      </c>
      <c r="D208" s="12"/>
      <c r="E208" s="13" t="s">
        <v>118</v>
      </c>
      <c r="F208" s="12"/>
      <c r="G208" s="12"/>
      <c r="H208" s="12"/>
      <c r="I208" s="11">
        <f>0+Q208</f>
        <v>0</v>
      </c>
      <c r="O208">
        <f>0+R208</f>
        <v>0</v>
      </c>
      <c r="Q208">
        <f>0+I209+I213+I217+I221+I225+I229+I233+I237+I241+I245+I249+I253+I257+I261+I265+I269</f>
        <v>0</v>
      </c>
      <c r="R208">
        <f>0+O209+O213+O217+O221+O225+O229+O233+O237+O241+O245+O249+O253+O257+O261+O265+O269</f>
        <v>0</v>
      </c>
    </row>
    <row r="209" spans="1:16" x14ac:dyDescent="0.2">
      <c r="A209" s="9" t="s">
        <v>10</v>
      </c>
      <c r="B209" s="10" t="s">
        <v>117</v>
      </c>
      <c r="C209" s="10" t="s">
        <v>116</v>
      </c>
      <c r="D209" s="9" t="s">
        <v>0</v>
      </c>
      <c r="E209" s="8" t="s">
        <v>115</v>
      </c>
      <c r="F209" s="7" t="s">
        <v>56</v>
      </c>
      <c r="G209" s="6">
        <v>19.600000000000001</v>
      </c>
      <c r="H209" s="5">
        <v>0</v>
      </c>
      <c r="I209" s="5">
        <f>ROUND(ROUND(H209,2)*ROUND(G209,3),2)</f>
        <v>0</v>
      </c>
      <c r="O209">
        <f>(I209*15)/100</f>
        <v>0</v>
      </c>
      <c r="P209" t="s">
        <v>5</v>
      </c>
    </row>
    <row r="210" spans="1:16" x14ac:dyDescent="0.2">
      <c r="A210" s="4" t="s">
        <v>4</v>
      </c>
      <c r="E210" s="1" t="s">
        <v>115</v>
      </c>
    </row>
    <row r="211" spans="1:16" x14ac:dyDescent="0.2">
      <c r="A211" s="3" t="s">
        <v>2</v>
      </c>
      <c r="E211" s="2" t="s">
        <v>0</v>
      </c>
    </row>
    <row r="212" spans="1:16" ht="38.25" x14ac:dyDescent="0.2">
      <c r="A212" t="s">
        <v>1</v>
      </c>
      <c r="E212" s="1" t="s">
        <v>114</v>
      </c>
    </row>
    <row r="213" spans="1:16" x14ac:dyDescent="0.2">
      <c r="A213" s="9" t="s">
        <v>10</v>
      </c>
      <c r="B213" s="10" t="s">
        <v>113</v>
      </c>
      <c r="C213" s="10" t="s">
        <v>112</v>
      </c>
      <c r="D213" s="9" t="s">
        <v>0</v>
      </c>
      <c r="E213" s="8" t="s">
        <v>111</v>
      </c>
      <c r="F213" s="7" t="s">
        <v>56</v>
      </c>
      <c r="G213" s="6">
        <v>54.35</v>
      </c>
      <c r="H213" s="5">
        <v>0</v>
      </c>
      <c r="I213" s="5">
        <f>ROUND(ROUND(H213,2)*ROUND(G213,3),2)</f>
        <v>0</v>
      </c>
      <c r="O213">
        <f>(I213*15)/100</f>
        <v>0</v>
      </c>
      <c r="P213" t="s">
        <v>5</v>
      </c>
    </row>
    <row r="214" spans="1:16" x14ac:dyDescent="0.2">
      <c r="A214" s="4" t="s">
        <v>4</v>
      </c>
      <c r="E214" s="1" t="s">
        <v>111</v>
      </c>
    </row>
    <row r="215" spans="1:16" x14ac:dyDescent="0.2">
      <c r="A215" s="3" t="s">
        <v>2</v>
      </c>
      <c r="E215" s="2" t="s">
        <v>0</v>
      </c>
    </row>
    <row r="216" spans="1:16" ht="25.5" x14ac:dyDescent="0.2">
      <c r="A216" t="s">
        <v>1</v>
      </c>
      <c r="E216" s="1" t="s">
        <v>110</v>
      </c>
    </row>
    <row r="217" spans="1:16" x14ac:dyDescent="0.2">
      <c r="A217" s="9" t="s">
        <v>10</v>
      </c>
      <c r="B217" s="10" t="s">
        <v>109</v>
      </c>
      <c r="C217" s="10" t="s">
        <v>108</v>
      </c>
      <c r="D217" s="9" t="s">
        <v>0</v>
      </c>
      <c r="E217" s="8" t="s">
        <v>107</v>
      </c>
      <c r="F217" s="7" t="s">
        <v>6</v>
      </c>
      <c r="G217" s="6">
        <v>2</v>
      </c>
      <c r="H217" s="5">
        <v>0</v>
      </c>
      <c r="I217" s="5">
        <f>ROUND(ROUND(H217,2)*ROUND(G217,3),2)</f>
        <v>0</v>
      </c>
      <c r="O217">
        <f>(I217*15)/100</f>
        <v>0</v>
      </c>
      <c r="P217" t="s">
        <v>5</v>
      </c>
    </row>
    <row r="218" spans="1:16" x14ac:dyDescent="0.2">
      <c r="A218" s="4" t="s">
        <v>4</v>
      </c>
      <c r="E218" s="1" t="s">
        <v>107</v>
      </c>
    </row>
    <row r="219" spans="1:16" x14ac:dyDescent="0.2">
      <c r="A219" s="3" t="s">
        <v>2</v>
      </c>
      <c r="E219" s="2" t="s">
        <v>0</v>
      </c>
    </row>
    <row r="220" spans="1:16" ht="25.5" x14ac:dyDescent="0.2">
      <c r="A220" t="s">
        <v>1</v>
      </c>
      <c r="E220" s="1" t="s">
        <v>106</v>
      </c>
    </row>
    <row r="221" spans="1:16" x14ac:dyDescent="0.2">
      <c r="A221" s="9" t="s">
        <v>10</v>
      </c>
      <c r="B221" s="10" t="s">
        <v>105</v>
      </c>
      <c r="C221" s="10" t="s">
        <v>104</v>
      </c>
      <c r="D221" s="9" t="s">
        <v>0</v>
      </c>
      <c r="E221" s="8" t="s">
        <v>103</v>
      </c>
      <c r="F221" s="7" t="s">
        <v>56</v>
      </c>
      <c r="G221" s="6">
        <v>7.5</v>
      </c>
      <c r="H221" s="5">
        <v>0</v>
      </c>
      <c r="I221" s="5">
        <f>ROUND(ROUND(H221,2)*ROUND(G221,3),2)</f>
        <v>0</v>
      </c>
      <c r="O221">
        <f>(I221*15)/100</f>
        <v>0</v>
      </c>
      <c r="P221" t="s">
        <v>5</v>
      </c>
    </row>
    <row r="222" spans="1:16" x14ac:dyDescent="0.2">
      <c r="A222" s="4" t="s">
        <v>4</v>
      </c>
      <c r="E222" s="1" t="s">
        <v>103</v>
      </c>
    </row>
    <row r="223" spans="1:16" x14ac:dyDescent="0.2">
      <c r="A223" s="3" t="s">
        <v>2</v>
      </c>
      <c r="E223" s="2" t="s">
        <v>0</v>
      </c>
    </row>
    <row r="224" spans="1:16" ht="25.5" x14ac:dyDescent="0.2">
      <c r="A224" t="s">
        <v>1</v>
      </c>
      <c r="E224" s="1" t="s">
        <v>102</v>
      </c>
    </row>
    <row r="225" spans="1:16" x14ac:dyDescent="0.2">
      <c r="A225" s="9" t="s">
        <v>10</v>
      </c>
      <c r="B225" s="10" t="s">
        <v>101</v>
      </c>
      <c r="C225" s="10" t="s">
        <v>100</v>
      </c>
      <c r="D225" s="9" t="s">
        <v>0</v>
      </c>
      <c r="E225" s="8" t="s">
        <v>99</v>
      </c>
      <c r="F225" s="7" t="s">
        <v>52</v>
      </c>
      <c r="G225" s="6">
        <v>1.8</v>
      </c>
      <c r="H225" s="5">
        <v>0</v>
      </c>
      <c r="I225" s="5">
        <f>ROUND(ROUND(H225,2)*ROUND(G225,3),2)</f>
        <v>0</v>
      </c>
      <c r="O225">
        <f>(I225*15)/100</f>
        <v>0</v>
      </c>
      <c r="P225" t="s">
        <v>5</v>
      </c>
    </row>
    <row r="226" spans="1:16" x14ac:dyDescent="0.2">
      <c r="A226" s="4" t="s">
        <v>4</v>
      </c>
      <c r="E226" s="1" t="s">
        <v>99</v>
      </c>
    </row>
    <row r="227" spans="1:16" x14ac:dyDescent="0.2">
      <c r="A227" s="3" t="s">
        <v>2</v>
      </c>
      <c r="E227" s="2" t="s">
        <v>0</v>
      </c>
    </row>
    <row r="228" spans="1:16" ht="25.5" x14ac:dyDescent="0.2">
      <c r="A228" t="s">
        <v>1</v>
      </c>
      <c r="E228" s="1" t="s">
        <v>98</v>
      </c>
    </row>
    <row r="229" spans="1:16" x14ac:dyDescent="0.2">
      <c r="A229" s="9" t="s">
        <v>10</v>
      </c>
      <c r="B229" s="10" t="s">
        <v>97</v>
      </c>
      <c r="C229" s="10" t="s">
        <v>96</v>
      </c>
      <c r="D229" s="9" t="s">
        <v>0</v>
      </c>
      <c r="E229" s="8" t="s">
        <v>94</v>
      </c>
      <c r="F229" s="7" t="s">
        <v>95</v>
      </c>
      <c r="G229" s="6">
        <v>18.288</v>
      </c>
      <c r="H229" s="5">
        <v>0</v>
      </c>
      <c r="I229" s="5">
        <f>ROUND(ROUND(H229,2)*ROUND(G229,3),2)</f>
        <v>0</v>
      </c>
      <c r="O229">
        <f>(I229*15)/100</f>
        <v>0</v>
      </c>
      <c r="P229" t="s">
        <v>5</v>
      </c>
    </row>
    <row r="230" spans="1:16" x14ac:dyDescent="0.2">
      <c r="A230" s="4" t="s">
        <v>4</v>
      </c>
      <c r="E230" s="1" t="s">
        <v>94</v>
      </c>
    </row>
    <row r="231" spans="1:16" x14ac:dyDescent="0.2">
      <c r="A231" s="3" t="s">
        <v>2</v>
      </c>
      <c r="E231" s="2" t="s">
        <v>0</v>
      </c>
    </row>
    <row r="232" spans="1:16" ht="255" x14ac:dyDescent="0.2">
      <c r="A232" t="s">
        <v>1</v>
      </c>
      <c r="E232" s="1" t="s">
        <v>93</v>
      </c>
    </row>
    <row r="233" spans="1:16" x14ac:dyDescent="0.2">
      <c r="A233" s="9" t="s">
        <v>10</v>
      </c>
      <c r="B233" s="10" t="s">
        <v>92</v>
      </c>
      <c r="C233" s="10" t="s">
        <v>91</v>
      </c>
      <c r="D233" s="9" t="s">
        <v>0</v>
      </c>
      <c r="E233" s="8" t="s">
        <v>90</v>
      </c>
      <c r="F233" s="7" t="s">
        <v>67</v>
      </c>
      <c r="G233" s="6">
        <v>6</v>
      </c>
      <c r="H233" s="5">
        <v>0</v>
      </c>
      <c r="I233" s="5">
        <f>ROUND(ROUND(H233,2)*ROUND(G233,3),2)</f>
        <v>0</v>
      </c>
      <c r="O233">
        <f>(I233*15)/100</f>
        <v>0</v>
      </c>
      <c r="P233" t="s">
        <v>5</v>
      </c>
    </row>
    <row r="234" spans="1:16" x14ac:dyDescent="0.2">
      <c r="A234" s="4" t="s">
        <v>4</v>
      </c>
      <c r="E234" s="1" t="s">
        <v>90</v>
      </c>
    </row>
    <row r="235" spans="1:16" x14ac:dyDescent="0.2">
      <c r="A235" s="3" t="s">
        <v>2</v>
      </c>
      <c r="E235" s="2" t="s">
        <v>89</v>
      </c>
    </row>
    <row r="236" spans="1:16" ht="25.5" x14ac:dyDescent="0.2">
      <c r="A236" t="s">
        <v>1</v>
      </c>
      <c r="E236" s="1" t="s">
        <v>84</v>
      </c>
    </row>
    <row r="237" spans="1:16" x14ac:dyDescent="0.2">
      <c r="A237" s="9" t="s">
        <v>10</v>
      </c>
      <c r="B237" s="10" t="s">
        <v>88</v>
      </c>
      <c r="C237" s="10" t="s">
        <v>87</v>
      </c>
      <c r="D237" s="9" t="s">
        <v>0</v>
      </c>
      <c r="E237" s="8" t="s">
        <v>86</v>
      </c>
      <c r="F237" s="7" t="s">
        <v>13</v>
      </c>
      <c r="G237" s="6">
        <v>9.6999999999999993</v>
      </c>
      <c r="H237" s="5">
        <v>0</v>
      </c>
      <c r="I237" s="5">
        <f>ROUND(ROUND(H237,2)*ROUND(G237,3),2)</f>
        <v>0</v>
      </c>
      <c r="O237">
        <f>(I237*15)/100</f>
        <v>0</v>
      </c>
      <c r="P237" t="s">
        <v>5</v>
      </c>
    </row>
    <row r="238" spans="1:16" x14ac:dyDescent="0.2">
      <c r="A238" s="4" t="s">
        <v>4</v>
      </c>
      <c r="E238" s="1" t="s">
        <v>86</v>
      </c>
    </row>
    <row r="239" spans="1:16" x14ac:dyDescent="0.2">
      <c r="A239" s="3" t="s">
        <v>2</v>
      </c>
      <c r="E239" s="2" t="s">
        <v>85</v>
      </c>
    </row>
    <row r="240" spans="1:16" ht="25.5" x14ac:dyDescent="0.2">
      <c r="A240" t="s">
        <v>1</v>
      </c>
      <c r="E240" s="1" t="s">
        <v>84</v>
      </c>
    </row>
    <row r="241" spans="1:16" x14ac:dyDescent="0.2">
      <c r="A241" s="9" t="s">
        <v>10</v>
      </c>
      <c r="B241" s="10" t="s">
        <v>83</v>
      </c>
      <c r="C241" s="10" t="s">
        <v>82</v>
      </c>
      <c r="D241" s="9" t="s">
        <v>0</v>
      </c>
      <c r="E241" s="8" t="s">
        <v>81</v>
      </c>
      <c r="F241" s="7" t="s">
        <v>67</v>
      </c>
      <c r="G241" s="6">
        <v>636.20000000000005</v>
      </c>
      <c r="H241" s="5">
        <v>0</v>
      </c>
      <c r="I241" s="5">
        <f>ROUND(ROUND(H241,2)*ROUND(G241,3),2)</f>
        <v>0</v>
      </c>
      <c r="O241">
        <f>(I241*15)/100</f>
        <v>0</v>
      </c>
      <c r="P241" t="s">
        <v>5</v>
      </c>
    </row>
    <row r="242" spans="1:16" x14ac:dyDescent="0.2">
      <c r="A242" s="4" t="s">
        <v>4</v>
      </c>
      <c r="E242" s="1" t="s">
        <v>81</v>
      </c>
    </row>
    <row r="243" spans="1:16" x14ac:dyDescent="0.2">
      <c r="A243" s="3" t="s">
        <v>2</v>
      </c>
      <c r="E243" s="2" t="s">
        <v>0</v>
      </c>
    </row>
    <row r="244" spans="1:16" ht="89.25" x14ac:dyDescent="0.2">
      <c r="A244" t="s">
        <v>1</v>
      </c>
      <c r="E244" s="1" t="s">
        <v>65</v>
      </c>
    </row>
    <row r="245" spans="1:16" x14ac:dyDescent="0.2">
      <c r="A245" s="9" t="s">
        <v>10</v>
      </c>
      <c r="B245" s="10" t="s">
        <v>80</v>
      </c>
      <c r="C245" s="10" t="s">
        <v>79</v>
      </c>
      <c r="D245" s="9" t="s">
        <v>0</v>
      </c>
      <c r="E245" s="8" t="s">
        <v>78</v>
      </c>
      <c r="F245" s="7" t="s">
        <v>62</v>
      </c>
      <c r="G245" s="6">
        <v>7952.5</v>
      </c>
      <c r="H245" s="5">
        <v>0</v>
      </c>
      <c r="I245" s="5">
        <f>ROUND(ROUND(H245,2)*ROUND(G245,3),2)</f>
        <v>0</v>
      </c>
      <c r="O245">
        <f>(I245*15)/100</f>
        <v>0</v>
      </c>
      <c r="P245" t="s">
        <v>5</v>
      </c>
    </row>
    <row r="246" spans="1:16" x14ac:dyDescent="0.2">
      <c r="A246" s="4" t="s">
        <v>4</v>
      </c>
      <c r="E246" s="1" t="s">
        <v>78</v>
      </c>
    </row>
    <row r="247" spans="1:16" x14ac:dyDescent="0.2">
      <c r="A247" s="3" t="s">
        <v>2</v>
      </c>
      <c r="E247" s="2" t="s">
        <v>77</v>
      </c>
    </row>
    <row r="248" spans="1:16" ht="25.5" x14ac:dyDescent="0.2">
      <c r="A248" t="s">
        <v>1</v>
      </c>
      <c r="E248" s="1" t="s">
        <v>59</v>
      </c>
    </row>
    <row r="249" spans="1:16" x14ac:dyDescent="0.2">
      <c r="A249" s="9" t="s">
        <v>10</v>
      </c>
      <c r="B249" s="10" t="s">
        <v>76</v>
      </c>
      <c r="C249" s="10" t="s">
        <v>75</v>
      </c>
      <c r="D249" s="9" t="s">
        <v>0</v>
      </c>
      <c r="E249" s="8" t="s">
        <v>74</v>
      </c>
      <c r="F249" s="7" t="s">
        <v>67</v>
      </c>
      <c r="G249" s="6">
        <v>149.6</v>
      </c>
      <c r="H249" s="5">
        <v>0</v>
      </c>
      <c r="I249" s="5">
        <f>ROUND(ROUND(H249,2)*ROUND(G249,3),2)</f>
        <v>0</v>
      </c>
      <c r="O249">
        <f>(I249*15)/100</f>
        <v>0</v>
      </c>
      <c r="P249" t="s">
        <v>5</v>
      </c>
    </row>
    <row r="250" spans="1:16" x14ac:dyDescent="0.2">
      <c r="A250" s="4" t="s">
        <v>4</v>
      </c>
      <c r="E250" s="1" t="s">
        <v>74</v>
      </c>
    </row>
    <row r="251" spans="1:16" x14ac:dyDescent="0.2">
      <c r="A251" s="3" t="s">
        <v>2</v>
      </c>
      <c r="E251" s="2" t="s">
        <v>0</v>
      </c>
    </row>
    <row r="252" spans="1:16" ht="89.25" x14ac:dyDescent="0.2">
      <c r="A252" t="s">
        <v>1</v>
      </c>
      <c r="E252" s="1" t="s">
        <v>65</v>
      </c>
    </row>
    <row r="253" spans="1:16" x14ac:dyDescent="0.2">
      <c r="A253" s="9" t="s">
        <v>10</v>
      </c>
      <c r="B253" s="10" t="s">
        <v>73</v>
      </c>
      <c r="C253" s="10" t="s">
        <v>72</v>
      </c>
      <c r="D253" s="9" t="s">
        <v>0</v>
      </c>
      <c r="E253" s="8" t="s">
        <v>71</v>
      </c>
      <c r="F253" s="7" t="s">
        <v>62</v>
      </c>
      <c r="G253" s="6">
        <v>1346.4</v>
      </c>
      <c r="H253" s="5">
        <v>0</v>
      </c>
      <c r="I253" s="5">
        <f>ROUND(ROUND(H253,2)*ROUND(G253,3),2)</f>
        <v>0</v>
      </c>
      <c r="O253">
        <f>(I253*15)/100</f>
        <v>0</v>
      </c>
      <c r="P253" t="s">
        <v>5</v>
      </c>
    </row>
    <row r="254" spans="1:16" x14ac:dyDescent="0.2">
      <c r="A254" s="4" t="s">
        <v>4</v>
      </c>
      <c r="E254" s="1" t="s">
        <v>71</v>
      </c>
    </row>
    <row r="255" spans="1:16" x14ac:dyDescent="0.2">
      <c r="A255" s="3" t="s">
        <v>2</v>
      </c>
      <c r="E255" s="2" t="s">
        <v>70</v>
      </c>
    </row>
    <row r="256" spans="1:16" ht="25.5" x14ac:dyDescent="0.2">
      <c r="A256" t="s">
        <v>1</v>
      </c>
      <c r="E256" s="1" t="s">
        <v>59</v>
      </c>
    </row>
    <row r="257" spans="1:16" x14ac:dyDescent="0.2">
      <c r="A257" s="9" t="s">
        <v>10</v>
      </c>
      <c r="B257" s="10" t="s">
        <v>69</v>
      </c>
      <c r="C257" s="10" t="s">
        <v>68</v>
      </c>
      <c r="D257" s="9" t="s">
        <v>0</v>
      </c>
      <c r="E257" s="8" t="s">
        <v>66</v>
      </c>
      <c r="F257" s="7" t="s">
        <v>67</v>
      </c>
      <c r="G257" s="6">
        <v>3.2</v>
      </c>
      <c r="H257" s="5">
        <v>0</v>
      </c>
      <c r="I257" s="5">
        <f>ROUND(ROUND(H257,2)*ROUND(G257,3),2)</f>
        <v>0</v>
      </c>
      <c r="O257">
        <f>(I257*15)/100</f>
        <v>0</v>
      </c>
      <c r="P257" t="s">
        <v>5</v>
      </c>
    </row>
    <row r="258" spans="1:16" x14ac:dyDescent="0.2">
      <c r="A258" s="4" t="s">
        <v>4</v>
      </c>
      <c r="E258" s="1" t="s">
        <v>66</v>
      </c>
    </row>
    <row r="259" spans="1:16" x14ac:dyDescent="0.2">
      <c r="A259" s="3" t="s">
        <v>2</v>
      </c>
      <c r="E259" s="2" t="s">
        <v>0</v>
      </c>
    </row>
    <row r="260" spans="1:16" ht="89.25" x14ac:dyDescent="0.2">
      <c r="A260" t="s">
        <v>1</v>
      </c>
      <c r="E260" s="1" t="s">
        <v>65</v>
      </c>
    </row>
    <row r="261" spans="1:16" x14ac:dyDescent="0.2">
      <c r="A261" s="9" t="s">
        <v>10</v>
      </c>
      <c r="B261" s="10" t="s">
        <v>64</v>
      </c>
      <c r="C261" s="10" t="s">
        <v>63</v>
      </c>
      <c r="D261" s="9" t="s">
        <v>0</v>
      </c>
      <c r="E261" s="8" t="s">
        <v>61</v>
      </c>
      <c r="F261" s="7" t="s">
        <v>62</v>
      </c>
      <c r="G261" s="6">
        <v>12.8</v>
      </c>
      <c r="H261" s="5">
        <v>0</v>
      </c>
      <c r="I261" s="5">
        <f>ROUND(ROUND(H261,2)*ROUND(G261,3),2)</f>
        <v>0</v>
      </c>
      <c r="O261">
        <f>(I261*15)/100</f>
        <v>0</v>
      </c>
      <c r="P261" t="s">
        <v>5</v>
      </c>
    </row>
    <row r="262" spans="1:16" x14ac:dyDescent="0.2">
      <c r="A262" s="4" t="s">
        <v>4</v>
      </c>
      <c r="E262" s="1" t="s">
        <v>61</v>
      </c>
    </row>
    <row r="263" spans="1:16" x14ac:dyDescent="0.2">
      <c r="A263" s="3" t="s">
        <v>2</v>
      </c>
      <c r="E263" s="2" t="s">
        <v>60</v>
      </c>
    </row>
    <row r="264" spans="1:16" ht="25.5" x14ac:dyDescent="0.2">
      <c r="A264" t="s">
        <v>1</v>
      </c>
      <c r="E264" s="1" t="s">
        <v>59</v>
      </c>
    </row>
    <row r="265" spans="1:16" x14ac:dyDescent="0.2">
      <c r="A265" s="9" t="s">
        <v>10</v>
      </c>
      <c r="B265" s="10" t="s">
        <v>58</v>
      </c>
      <c r="C265" s="10" t="s">
        <v>57</v>
      </c>
      <c r="D265" s="9" t="s">
        <v>0</v>
      </c>
      <c r="E265" s="8" t="s">
        <v>55</v>
      </c>
      <c r="F265" s="7" t="s">
        <v>56</v>
      </c>
      <c r="G265" s="6">
        <v>23</v>
      </c>
      <c r="H265" s="5">
        <v>0</v>
      </c>
      <c r="I265" s="5">
        <f>ROUND(ROUND(H265,2)*ROUND(G265,3),2)</f>
        <v>0</v>
      </c>
      <c r="O265">
        <f>(I265*15)/100</f>
        <v>0</v>
      </c>
      <c r="P265" t="s">
        <v>5</v>
      </c>
    </row>
    <row r="266" spans="1:16" x14ac:dyDescent="0.2">
      <c r="A266" s="4" t="s">
        <v>4</v>
      </c>
      <c r="E266" s="1" t="s">
        <v>55</v>
      </c>
    </row>
    <row r="267" spans="1:16" x14ac:dyDescent="0.2">
      <c r="A267" s="3" t="s">
        <v>2</v>
      </c>
      <c r="E267" s="2" t="s">
        <v>0</v>
      </c>
    </row>
    <row r="268" spans="1:16" ht="76.5" x14ac:dyDescent="0.2">
      <c r="A268" t="s">
        <v>1</v>
      </c>
      <c r="E268" s="1" t="s">
        <v>50</v>
      </c>
    </row>
    <row r="269" spans="1:16" x14ac:dyDescent="0.2">
      <c r="A269" s="9" t="s">
        <v>10</v>
      </c>
      <c r="B269" s="10" t="s">
        <v>54</v>
      </c>
      <c r="C269" s="10" t="s">
        <v>53</v>
      </c>
      <c r="D269" s="9" t="s">
        <v>0</v>
      </c>
      <c r="E269" s="8" t="s">
        <v>51</v>
      </c>
      <c r="F269" s="7" t="s">
        <v>52</v>
      </c>
      <c r="G269" s="6">
        <v>42.5</v>
      </c>
      <c r="H269" s="5">
        <v>0</v>
      </c>
      <c r="I269" s="5">
        <f>ROUND(ROUND(H269,2)*ROUND(G269,3),2)</f>
        <v>0</v>
      </c>
      <c r="O269">
        <f>(I269*15)/100</f>
        <v>0</v>
      </c>
      <c r="P269" t="s">
        <v>5</v>
      </c>
    </row>
    <row r="270" spans="1:16" x14ac:dyDescent="0.2">
      <c r="A270" s="4" t="s">
        <v>4</v>
      </c>
      <c r="E270" s="1" t="s">
        <v>51</v>
      </c>
    </row>
    <row r="271" spans="1:16" x14ac:dyDescent="0.2">
      <c r="A271" s="3" t="s">
        <v>2</v>
      </c>
      <c r="E271" s="2" t="s">
        <v>0</v>
      </c>
    </row>
    <row r="272" spans="1:16" ht="76.5" x14ac:dyDescent="0.2">
      <c r="A272" t="s">
        <v>1</v>
      </c>
      <c r="E272" s="1" t="s">
        <v>50</v>
      </c>
    </row>
    <row r="273" spans="1:18" ht="12.75" customHeight="1" x14ac:dyDescent="0.2">
      <c r="A273" s="12" t="s">
        <v>42</v>
      </c>
      <c r="B273" s="12"/>
      <c r="C273" s="14" t="s">
        <v>49</v>
      </c>
      <c r="D273" s="12"/>
      <c r="E273" s="13" t="s">
        <v>48</v>
      </c>
      <c r="F273" s="12"/>
      <c r="G273" s="12"/>
      <c r="H273" s="12"/>
      <c r="I273" s="11">
        <f>0+Q273</f>
        <v>0</v>
      </c>
      <c r="O273">
        <f>0+R273</f>
        <v>0</v>
      </c>
      <c r="Q273">
        <f>0+I274</f>
        <v>0</v>
      </c>
      <c r="R273">
        <f>0+O274</f>
        <v>0</v>
      </c>
    </row>
    <row r="274" spans="1:18" ht="25.5" x14ac:dyDescent="0.2">
      <c r="A274" s="9" t="s">
        <v>10</v>
      </c>
      <c r="B274" s="10" t="s">
        <v>47</v>
      </c>
      <c r="C274" s="10" t="s">
        <v>46</v>
      </c>
      <c r="D274" s="9" t="s">
        <v>0</v>
      </c>
      <c r="E274" s="8" t="s">
        <v>45</v>
      </c>
      <c r="F274" s="7" t="s">
        <v>6</v>
      </c>
      <c r="G274" s="6">
        <v>2</v>
      </c>
      <c r="H274" s="5">
        <v>0</v>
      </c>
      <c r="I274" s="5">
        <f>ROUND(ROUND(H274,2)*ROUND(G274,3),2)</f>
        <v>0</v>
      </c>
      <c r="O274">
        <f>(I274*15)/100</f>
        <v>0</v>
      </c>
      <c r="P274" t="s">
        <v>5</v>
      </c>
    </row>
    <row r="275" spans="1:18" ht="89.25" x14ac:dyDescent="0.2">
      <c r="A275" s="4" t="s">
        <v>4</v>
      </c>
      <c r="E275" s="1" t="s">
        <v>44</v>
      </c>
    </row>
    <row r="276" spans="1:18" x14ac:dyDescent="0.2">
      <c r="A276" s="3" t="s">
        <v>2</v>
      </c>
      <c r="E276" s="2" t="s">
        <v>43</v>
      </c>
    </row>
    <row r="277" spans="1:18" x14ac:dyDescent="0.2">
      <c r="A277" t="s">
        <v>1</v>
      </c>
      <c r="E277" s="1" t="s">
        <v>0</v>
      </c>
    </row>
    <row r="278" spans="1:18" ht="12.75" customHeight="1" x14ac:dyDescent="0.2">
      <c r="A278" s="12" t="s">
        <v>42</v>
      </c>
      <c r="B278" s="12"/>
      <c r="C278" s="14" t="s">
        <v>41</v>
      </c>
      <c r="D278" s="12"/>
      <c r="E278" s="13" t="s">
        <v>40</v>
      </c>
      <c r="F278" s="12"/>
      <c r="G278" s="12"/>
      <c r="H278" s="12"/>
      <c r="I278" s="11">
        <f>0+Q278</f>
        <v>0</v>
      </c>
      <c r="O278">
        <f>0+R278</f>
        <v>0</v>
      </c>
      <c r="Q278">
        <f>0+I279+I283+I287+I291+I295+I299+I303+I307+I311</f>
        <v>0</v>
      </c>
      <c r="R278">
        <f>0+O279+O283+O287+O291+O295+O299+O303+O307+O311</f>
        <v>0</v>
      </c>
    </row>
    <row r="279" spans="1:18" ht="25.5" x14ac:dyDescent="0.2">
      <c r="A279" s="9" t="s">
        <v>10</v>
      </c>
      <c r="B279" s="10" t="s">
        <v>39</v>
      </c>
      <c r="C279" s="10" t="s">
        <v>38</v>
      </c>
      <c r="D279" s="9" t="s">
        <v>0</v>
      </c>
      <c r="E279" s="8" t="s">
        <v>37</v>
      </c>
      <c r="F279" s="7" t="s">
        <v>13</v>
      </c>
      <c r="G279" s="6">
        <v>1768.2059999999999</v>
      </c>
      <c r="H279" s="5">
        <v>0</v>
      </c>
      <c r="I279" s="5">
        <f>ROUND(ROUND(H279,2)*ROUND(G279,3),2)</f>
        <v>0</v>
      </c>
      <c r="O279">
        <f>(I279*15)/100</f>
        <v>0</v>
      </c>
      <c r="P279" t="s">
        <v>5</v>
      </c>
    </row>
    <row r="280" spans="1:18" ht="25.5" x14ac:dyDescent="0.2">
      <c r="A280" s="4" t="s">
        <v>4</v>
      </c>
      <c r="E280" s="1" t="s">
        <v>37</v>
      </c>
    </row>
    <row r="281" spans="1:18" x14ac:dyDescent="0.2">
      <c r="A281" s="3" t="s">
        <v>2</v>
      </c>
      <c r="E281" s="2" t="s">
        <v>36</v>
      </c>
    </row>
    <row r="282" spans="1:18" ht="89.25" x14ac:dyDescent="0.2">
      <c r="A282" t="s">
        <v>1</v>
      </c>
      <c r="E282" s="1" t="s">
        <v>11</v>
      </c>
    </row>
    <row r="283" spans="1:18" ht="25.5" x14ac:dyDescent="0.2">
      <c r="A283" s="9" t="s">
        <v>10</v>
      </c>
      <c r="B283" s="10" t="s">
        <v>35</v>
      </c>
      <c r="C283" s="10" t="s">
        <v>34</v>
      </c>
      <c r="D283" s="9" t="s">
        <v>0</v>
      </c>
      <c r="E283" s="8" t="s">
        <v>33</v>
      </c>
      <c r="F283" s="7" t="s">
        <v>13</v>
      </c>
      <c r="G283" s="6">
        <v>269.27999999999997</v>
      </c>
      <c r="H283" s="5">
        <v>0</v>
      </c>
      <c r="I283" s="5">
        <f>ROUND(ROUND(H283,2)*ROUND(G283,3),2)</f>
        <v>0</v>
      </c>
      <c r="O283">
        <f>(I283*15)/100</f>
        <v>0</v>
      </c>
      <c r="P283" t="s">
        <v>5</v>
      </c>
    </row>
    <row r="284" spans="1:18" ht="25.5" x14ac:dyDescent="0.2">
      <c r="A284" s="4" t="s">
        <v>4</v>
      </c>
      <c r="E284" s="1" t="s">
        <v>33</v>
      </c>
    </row>
    <row r="285" spans="1:18" x14ac:dyDescent="0.2">
      <c r="A285" s="3" t="s">
        <v>2</v>
      </c>
      <c r="E285" s="2" t="s">
        <v>32</v>
      </c>
    </row>
    <row r="286" spans="1:18" ht="89.25" x14ac:dyDescent="0.2">
      <c r="A286" t="s">
        <v>1</v>
      </c>
      <c r="E286" s="1" t="s">
        <v>11</v>
      </c>
    </row>
    <row r="287" spans="1:18" ht="25.5" x14ac:dyDescent="0.2">
      <c r="A287" s="9" t="s">
        <v>10</v>
      </c>
      <c r="B287" s="10" t="s">
        <v>31</v>
      </c>
      <c r="C287" s="10" t="s">
        <v>30</v>
      </c>
      <c r="D287" s="9" t="s">
        <v>0</v>
      </c>
      <c r="E287" s="8" t="s">
        <v>29</v>
      </c>
      <c r="F287" s="7" t="s">
        <v>13</v>
      </c>
      <c r="G287" s="6">
        <v>20.905999999999999</v>
      </c>
      <c r="H287" s="5">
        <v>0</v>
      </c>
      <c r="I287" s="5">
        <f>ROUND(ROUND(H287,2)*ROUND(G287,3),2)</f>
        <v>0</v>
      </c>
      <c r="O287">
        <f>(I287*15)/100</f>
        <v>0</v>
      </c>
      <c r="P287" t="s">
        <v>5</v>
      </c>
    </row>
    <row r="288" spans="1:18" ht="25.5" x14ac:dyDescent="0.2">
      <c r="A288" s="4" t="s">
        <v>4</v>
      </c>
      <c r="E288" s="1" t="s">
        <v>29</v>
      </c>
    </row>
    <row r="289" spans="1:16" x14ac:dyDescent="0.2">
      <c r="A289" s="3" t="s">
        <v>2</v>
      </c>
      <c r="E289" s="2" t="s">
        <v>0</v>
      </c>
    </row>
    <row r="290" spans="1:16" ht="89.25" x14ac:dyDescent="0.2">
      <c r="A290" t="s">
        <v>1</v>
      </c>
      <c r="E290" s="1" t="s">
        <v>11</v>
      </c>
    </row>
    <row r="291" spans="1:16" ht="25.5" x14ac:dyDescent="0.2">
      <c r="A291" s="9" t="s">
        <v>10</v>
      </c>
      <c r="B291" s="10" t="s">
        <v>28</v>
      </c>
      <c r="C291" s="10" t="s">
        <v>27</v>
      </c>
      <c r="D291" s="9" t="s">
        <v>0</v>
      </c>
      <c r="E291" s="8" t="s">
        <v>26</v>
      </c>
      <c r="F291" s="7" t="s">
        <v>13</v>
      </c>
      <c r="G291" s="6">
        <v>77.153999999999996</v>
      </c>
      <c r="H291" s="5">
        <v>0</v>
      </c>
      <c r="I291" s="5">
        <f>ROUND(ROUND(H291,2)*ROUND(G291,3),2)</f>
        <v>0</v>
      </c>
      <c r="O291">
        <f>(I291*15)/100</f>
        <v>0</v>
      </c>
      <c r="P291" t="s">
        <v>5</v>
      </c>
    </row>
    <row r="292" spans="1:16" ht="25.5" x14ac:dyDescent="0.2">
      <c r="A292" s="4" t="s">
        <v>4</v>
      </c>
      <c r="E292" s="1" t="s">
        <v>26</v>
      </c>
    </row>
    <row r="293" spans="1:16" x14ac:dyDescent="0.2">
      <c r="A293" s="3" t="s">
        <v>2</v>
      </c>
      <c r="E293" s="2" t="s">
        <v>0</v>
      </c>
    </row>
    <row r="294" spans="1:16" ht="89.25" x14ac:dyDescent="0.2">
      <c r="A294" t="s">
        <v>1</v>
      </c>
      <c r="E294" s="1" t="s">
        <v>11</v>
      </c>
    </row>
    <row r="295" spans="1:16" ht="25.5" x14ac:dyDescent="0.2">
      <c r="A295" s="9" t="s">
        <v>10</v>
      </c>
      <c r="B295" s="10" t="s">
        <v>25</v>
      </c>
      <c r="C295" s="10" t="s">
        <v>24</v>
      </c>
      <c r="D295" s="9" t="s">
        <v>0</v>
      </c>
      <c r="E295" s="8" t="s">
        <v>23</v>
      </c>
      <c r="F295" s="7" t="s">
        <v>13</v>
      </c>
      <c r="G295" s="6">
        <v>2.0579999999999998</v>
      </c>
      <c r="H295" s="5">
        <v>0</v>
      </c>
      <c r="I295" s="5">
        <f>ROUND(ROUND(H295,2)*ROUND(G295,3),2)</f>
        <v>0</v>
      </c>
      <c r="O295">
        <f>(I295*15)/100</f>
        <v>0</v>
      </c>
      <c r="P295" t="s">
        <v>5</v>
      </c>
    </row>
    <row r="296" spans="1:16" ht="25.5" x14ac:dyDescent="0.2">
      <c r="A296" s="4" t="s">
        <v>4</v>
      </c>
      <c r="E296" s="1" t="s">
        <v>23</v>
      </c>
    </row>
    <row r="297" spans="1:16" x14ac:dyDescent="0.2">
      <c r="A297" s="3" t="s">
        <v>2</v>
      </c>
      <c r="E297" s="2" t="s">
        <v>0</v>
      </c>
    </row>
    <row r="298" spans="1:16" ht="89.25" x14ac:dyDescent="0.2">
      <c r="A298" t="s">
        <v>1</v>
      </c>
      <c r="E298" s="1" t="s">
        <v>11</v>
      </c>
    </row>
    <row r="299" spans="1:16" ht="25.5" x14ac:dyDescent="0.2">
      <c r="A299" s="9" t="s">
        <v>10</v>
      </c>
      <c r="B299" s="10" t="s">
        <v>22</v>
      </c>
      <c r="C299" s="10" t="s">
        <v>21</v>
      </c>
      <c r="D299" s="9" t="s">
        <v>0</v>
      </c>
      <c r="E299" s="8" t="s">
        <v>20</v>
      </c>
      <c r="F299" s="7" t="s">
        <v>13</v>
      </c>
      <c r="G299" s="6">
        <v>2.6659999999999999</v>
      </c>
      <c r="H299" s="5">
        <v>0</v>
      </c>
      <c r="I299" s="5">
        <f>ROUND(ROUND(H299,2)*ROUND(G299,3),2)</f>
        <v>0</v>
      </c>
      <c r="O299">
        <f>(I299*15)/100</f>
        <v>0</v>
      </c>
      <c r="P299" t="s">
        <v>5</v>
      </c>
    </row>
    <row r="300" spans="1:16" ht="25.5" x14ac:dyDescent="0.2">
      <c r="A300" s="4" t="s">
        <v>4</v>
      </c>
      <c r="E300" s="1" t="s">
        <v>20</v>
      </c>
    </row>
    <row r="301" spans="1:16" x14ac:dyDescent="0.2">
      <c r="A301" s="3" t="s">
        <v>2</v>
      </c>
      <c r="E301" s="2" t="s">
        <v>0</v>
      </c>
    </row>
    <row r="302" spans="1:16" ht="89.25" x14ac:dyDescent="0.2">
      <c r="A302" t="s">
        <v>1</v>
      </c>
      <c r="E302" s="1" t="s">
        <v>11</v>
      </c>
    </row>
    <row r="303" spans="1:16" ht="25.5" x14ac:dyDescent="0.2">
      <c r="A303" s="9" t="s">
        <v>10</v>
      </c>
      <c r="B303" s="10" t="s">
        <v>19</v>
      </c>
      <c r="C303" s="10" t="s">
        <v>18</v>
      </c>
      <c r="D303" s="9" t="s">
        <v>0</v>
      </c>
      <c r="E303" s="8" t="s">
        <v>17</v>
      </c>
      <c r="F303" s="7" t="s">
        <v>13</v>
      </c>
      <c r="G303" s="6">
        <v>1590.5</v>
      </c>
      <c r="H303" s="5">
        <v>0</v>
      </c>
      <c r="I303" s="5">
        <f>ROUND(ROUND(H303,2)*ROUND(G303,3),2)</f>
        <v>0</v>
      </c>
      <c r="O303">
        <f>(I303*15)/100</f>
        <v>0</v>
      </c>
      <c r="P303" t="s">
        <v>5</v>
      </c>
    </row>
    <row r="304" spans="1:16" ht="25.5" x14ac:dyDescent="0.2">
      <c r="A304" s="4" t="s">
        <v>4</v>
      </c>
      <c r="E304" s="1" t="s">
        <v>17</v>
      </c>
    </row>
    <row r="305" spans="1:16" x14ac:dyDescent="0.2">
      <c r="A305" s="3" t="s">
        <v>2</v>
      </c>
      <c r="E305" s="2" t="s">
        <v>16</v>
      </c>
    </row>
    <row r="306" spans="1:16" ht="89.25" x14ac:dyDescent="0.2">
      <c r="A306" t="s">
        <v>1</v>
      </c>
      <c r="E306" s="1" t="s">
        <v>11</v>
      </c>
    </row>
    <row r="307" spans="1:16" ht="25.5" x14ac:dyDescent="0.2">
      <c r="A307" s="9" t="s">
        <v>10</v>
      </c>
      <c r="B307" s="10" t="s">
        <v>15</v>
      </c>
      <c r="C307" s="10" t="s">
        <v>14</v>
      </c>
      <c r="D307" s="9" t="s">
        <v>0</v>
      </c>
      <c r="E307" s="8" t="s">
        <v>12</v>
      </c>
      <c r="F307" s="7" t="s">
        <v>13</v>
      </c>
      <c r="G307" s="6">
        <v>0.128</v>
      </c>
      <c r="H307" s="5">
        <v>0</v>
      </c>
      <c r="I307" s="5">
        <f>ROUND(ROUND(H307,2)*ROUND(G307,3),2)</f>
        <v>0</v>
      </c>
      <c r="O307">
        <f>(I307*15)/100</f>
        <v>0</v>
      </c>
      <c r="P307" t="s">
        <v>5</v>
      </c>
    </row>
    <row r="308" spans="1:16" ht="25.5" x14ac:dyDescent="0.2">
      <c r="A308" s="4" t="s">
        <v>4</v>
      </c>
      <c r="E308" s="1" t="s">
        <v>12</v>
      </c>
    </row>
    <row r="309" spans="1:16" x14ac:dyDescent="0.2">
      <c r="A309" s="3" t="s">
        <v>2</v>
      </c>
      <c r="E309" s="2" t="s">
        <v>0</v>
      </c>
    </row>
    <row r="310" spans="1:16" ht="89.25" x14ac:dyDescent="0.2">
      <c r="A310" t="s">
        <v>1</v>
      </c>
      <c r="E310" s="1" t="s">
        <v>11</v>
      </c>
    </row>
    <row r="311" spans="1:16" x14ac:dyDescent="0.2">
      <c r="A311" s="9" t="s">
        <v>10</v>
      </c>
      <c r="B311" s="10" t="s">
        <v>9</v>
      </c>
      <c r="C311" s="10" t="s">
        <v>8</v>
      </c>
      <c r="D311" s="9" t="s">
        <v>0</v>
      </c>
      <c r="E311" s="8" t="s">
        <v>7</v>
      </c>
      <c r="F311" s="7" t="s">
        <v>6</v>
      </c>
      <c r="G311" s="6">
        <v>1</v>
      </c>
      <c r="H311" s="5">
        <v>0</v>
      </c>
      <c r="I311" s="5">
        <f>ROUND(ROUND(H311,2)*ROUND(G311,3),2)</f>
        <v>0</v>
      </c>
      <c r="O311">
        <f>(I311*15)/100</f>
        <v>0</v>
      </c>
      <c r="P311" t="s">
        <v>5</v>
      </c>
    </row>
    <row r="312" spans="1:16" ht="25.5" x14ac:dyDescent="0.2">
      <c r="A312" s="4" t="s">
        <v>4</v>
      </c>
      <c r="E312" s="1" t="s">
        <v>3</v>
      </c>
    </row>
    <row r="313" spans="1:16" x14ac:dyDescent="0.2">
      <c r="A313" s="3" t="s">
        <v>2</v>
      </c>
      <c r="E313" s="2" t="s">
        <v>0</v>
      </c>
    </row>
    <row r="314" spans="1:16" x14ac:dyDescent="0.2">
      <c r="A314" t="s">
        <v>1</v>
      </c>
      <c r="E314" s="1" t="s">
        <v>0</v>
      </c>
    </row>
  </sheetData>
  <mergeCells count="10">
    <mergeCell ref="F5:F6"/>
    <mergeCell ref="G5:G6"/>
    <mergeCell ref="H5:I5"/>
    <mergeCell ref="C3:D3"/>
    <mergeCell ref="C4:D4"/>
    <mergeCell ref="A5:A6"/>
    <mergeCell ref="B5:B6"/>
    <mergeCell ref="C5:C6"/>
    <mergeCell ref="D5:D6"/>
    <mergeCell ref="E5:E6"/>
  </mergeCells>
  <pageMargins left="0.75" right="0.75" top="1" bottom="1" header="0.5" footer="0.5"/>
  <pageSetup paperSize="9" fitToHeight="0" orientation="portrait" horizontalDpi="300" verticalDpi="300"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1</vt:i4>
      </vt:variant>
    </vt:vector>
  </HeadingPairs>
  <TitlesOfParts>
    <vt:vector size="1" baseType="lpstr">
      <vt:lpstr>SO 02-19-08</vt:lpstr>
    </vt:vector>
  </TitlesOfParts>
  <Company>SUDOP BRNO, spol. s r.o.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stara</dc:creator>
  <cp:lastModifiedBy>stara</cp:lastModifiedBy>
  <dcterms:created xsi:type="dcterms:W3CDTF">2019-09-03T13:40:20Z</dcterms:created>
  <dcterms:modified xsi:type="dcterms:W3CDTF">2019-10-19T16:31:02Z</dcterms:modified>
</cp:coreProperties>
</file>