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2-19-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 l="1"/>
  <c r="G17" i="1" l="1"/>
  <c r="G13" i="1"/>
  <c r="G9" i="1"/>
  <c r="I9" i="1" l="1"/>
  <c r="O9" i="1"/>
  <c r="I13" i="1"/>
  <c r="O13" i="1" s="1"/>
  <c r="I17" i="1"/>
  <c r="O17" i="1" s="1"/>
  <c r="I21" i="1"/>
  <c r="O21" i="1"/>
  <c r="I25" i="1"/>
  <c r="O25" i="1"/>
  <c r="I29" i="1"/>
  <c r="O29" i="1"/>
  <c r="I33" i="1"/>
  <c r="O33" i="1" s="1"/>
  <c r="I37" i="1"/>
  <c r="O37" i="1" s="1"/>
  <c r="I41" i="1"/>
  <c r="O41" i="1" s="1"/>
  <c r="I45" i="1"/>
  <c r="O45" i="1" s="1"/>
  <c r="I50" i="1"/>
  <c r="O50" i="1"/>
  <c r="I54" i="1"/>
  <c r="O54" i="1"/>
  <c r="I58" i="1"/>
  <c r="O58" i="1" s="1"/>
  <c r="I62" i="1"/>
  <c r="O62" i="1"/>
  <c r="I66" i="1"/>
  <c r="O66" i="1"/>
  <c r="I70" i="1"/>
  <c r="O70" i="1"/>
  <c r="I74" i="1"/>
  <c r="O74" i="1" s="1"/>
  <c r="I78" i="1"/>
  <c r="O78" i="1"/>
  <c r="I82" i="1"/>
  <c r="O82" i="1"/>
  <c r="I86" i="1"/>
  <c r="O86" i="1"/>
  <c r="I90" i="1"/>
  <c r="O90" i="1" s="1"/>
  <c r="I94" i="1"/>
  <c r="O94" i="1"/>
  <c r="I98" i="1"/>
  <c r="O98" i="1"/>
  <c r="I102" i="1"/>
  <c r="O102" i="1" s="1"/>
  <c r="I106" i="1"/>
  <c r="O106" i="1" s="1"/>
  <c r="I110" i="1"/>
  <c r="O110" i="1"/>
  <c r="I114" i="1"/>
  <c r="O114" i="1"/>
  <c r="I118" i="1"/>
  <c r="O118" i="1"/>
  <c r="I123" i="1"/>
  <c r="Q122" i="1" s="1"/>
  <c r="I122" i="1" s="1"/>
  <c r="O123" i="1"/>
  <c r="I127" i="1"/>
  <c r="O127" i="1"/>
  <c r="I131" i="1"/>
  <c r="O131" i="1" s="1"/>
  <c r="I135" i="1"/>
  <c r="O135" i="1"/>
  <c r="I140" i="1"/>
  <c r="Q139" i="1" s="1"/>
  <c r="I139" i="1" s="1"/>
  <c r="I144" i="1"/>
  <c r="O144" i="1"/>
  <c r="I149" i="1"/>
  <c r="Q148" i="1" s="1"/>
  <c r="I148" i="1" s="1"/>
  <c r="I153" i="1"/>
  <c r="O153" i="1"/>
  <c r="I157" i="1"/>
  <c r="O157" i="1"/>
  <c r="I161" i="1"/>
  <c r="O161" i="1"/>
  <c r="I166" i="1"/>
  <c r="Q165" i="1" s="1"/>
  <c r="I165" i="1" s="1"/>
  <c r="O166" i="1"/>
  <c r="R165" i="1" s="1"/>
  <c r="O165" i="1" s="1"/>
  <c r="I170" i="1"/>
  <c r="O170" i="1"/>
  <c r="I175" i="1"/>
  <c r="Q174" i="1" s="1"/>
  <c r="I174" i="1" s="1"/>
  <c r="O175" i="1"/>
  <c r="R174" i="1" s="1"/>
  <c r="O174" i="1" s="1"/>
  <c r="I179" i="1"/>
  <c r="O179" i="1"/>
  <c r="I184" i="1"/>
  <c r="Q183" i="1" s="1"/>
  <c r="I183" i="1" s="1"/>
  <c r="O184" i="1"/>
  <c r="R183" i="1" s="1"/>
  <c r="O183" i="1" s="1"/>
  <c r="I188" i="1"/>
  <c r="O188" i="1"/>
  <c r="I192" i="1"/>
  <c r="O192" i="1" s="1"/>
  <c r="I196" i="1"/>
  <c r="O196" i="1"/>
  <c r="Q49" i="1" l="1"/>
  <c r="I49" i="1" s="1"/>
  <c r="Q8" i="1"/>
  <c r="I8" i="1" s="1"/>
  <c r="R49" i="1"/>
  <c r="O49" i="1" s="1"/>
  <c r="R122" i="1"/>
  <c r="O122" i="1" s="1"/>
  <c r="R8" i="1"/>
  <c r="O8" i="1" s="1"/>
  <c r="O149" i="1"/>
  <c r="R148" i="1" s="1"/>
  <c r="O148" i="1" s="1"/>
  <c r="O140" i="1"/>
  <c r="R139" i="1" s="1"/>
  <c r="O139" i="1" s="1"/>
  <c r="I3" i="1" l="1"/>
  <c r="O2" i="1"/>
</calcChain>
</file>

<file path=xl/sharedStrings.xml><?xml version="1.0" encoding="utf-8"?>
<sst xmlns="http://schemas.openxmlformats.org/spreadsheetml/2006/main" count="662" uniqueCount="278">
  <si>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</si>
  <si>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TS</t>
  </si>
  <si>
    <t>0,3*4*1,5=1,800 [A]</t>
  </si>
  <si>
    <t>VV</t>
  </si>
  <si>
    <t>stávající schody</t>
  </si>
  <si>
    <t>PP</t>
  </si>
  <si>
    <t>2</t>
  </si>
  <si>
    <t>M3</t>
  </si>
  <si>
    <t>BOURÁNÍ KONSTRUKCÍ Z BETON DÍLCŮ S ODVOZEM DO 20KM</t>
  </si>
  <si>
    <t/>
  </si>
  <si>
    <t>966118</t>
  </si>
  <si>
    <t>46</t>
  </si>
  <si>
    <t>P</t>
  </si>
  <si>
    <t>Položka zahrnuje dovoz, montáž, údržbu, opotřebení (nájemné), demontáž, konzervaci, odvoz.</t>
  </si>
  <si>
    <t>10*2+5*2=30,000 [A]</t>
  </si>
  <si>
    <t>M3OP</t>
  </si>
  <si>
    <t>LEHKÉ PRACOVNÍ LEŠENÍ DO 1,5 KPA</t>
  </si>
  <si>
    <t>94190</t>
  </si>
  <si>
    <t>45</t>
  </si>
  <si>
    <t>položka zahrnuje:  
- dodání zařízení v předepsaném provedení včetně jejich osazení  
- údržbu po celou dobu trvání funkce, náhradu zničených nebo ztracených kusů, nutnou opravu poškozených částí</t>
  </si>
  <si>
    <t>na příjezdové cestě na začátku a na konci staveniště SO - vymezení staveniště</t>
  </si>
  <si>
    <t>KUS</t>
  </si>
  <si>
    <t>DOPRAVNÍ KUŽEL Z1 VÝŠ 75CM S FÓLIÍ TŘ 2 - DOD A MONTÁŽ</t>
  </si>
  <si>
    <t>916261</t>
  </si>
  <si>
    <t>44</t>
  </si>
  <si>
    <t>položka zahrnuje:  
- dodání a osazení nivelační značky včetně nutných zemních prací  
- vnitrostaveništní a mimostaveništní dopravu</t>
  </si>
  <si>
    <t>NIVELAČNÍ ZNAČKY KOVOVÉ</t>
  </si>
  <si>
    <t>91345</t>
  </si>
  <si>
    <t>43</t>
  </si>
  <si>
    <t>Ostatní konstrukce a práce</t>
  </si>
  <si>
    <t>9</t>
  </si>
  <si>
    <t>SD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</si>
  <si>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</si>
  <si>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8*2=16,000 [A]</t>
  </si>
  <si>
    <t>hloubkové spárování do 10cm</t>
  </si>
  <si>
    <t>m2</t>
  </si>
  <si>
    <t>SPÁROVÁNÍ STÁVAJÍCÍCH DLAŽEB CEMENT MALTOU</t>
  </si>
  <si>
    <t>62845</t>
  </si>
  <si>
    <t>42</t>
  </si>
  <si>
    <t>položka zahrnuje:  
dodávku veškerého materiálu potřebného pro předepsanou úpravu v předepsané kvalitě  
vyčištění trhliny  
provedení vlastní injektáže  
potřebná lešení a podpěrné konstrukce</t>
  </si>
  <si>
    <t>16*0,2=3,200 [A]</t>
  </si>
  <si>
    <t>lokální místa cca 20%plochy (spodní okraj)</t>
  </si>
  <si>
    <t>m</t>
  </si>
  <si>
    <t>INJEKTÁŽ TRHLIN TĚSNÍCÍ</t>
  </si>
  <si>
    <t>62662</t>
  </si>
  <si>
    <t>41</t>
  </si>
  <si>
    <t>Úpravy povrchů, podlahy, výplně otvorů</t>
  </si>
  <si>
    <t>6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</si>
  <si>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</si>
  <si>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3,6/5=0,720 [A]</t>
  </si>
  <si>
    <t>zařízení staveniště, pod buňky opakovatelnost 5x</t>
  </si>
  <si>
    <t>KRYT ZE SINIČNÍCH DÍLCŮ (PANELŮ) TL 150MM</t>
  </si>
  <si>
    <t>58301</t>
  </si>
  <si>
    <t>40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</si>
  <si>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</si>
  <si>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3*10*0,3=9,000 [A]</t>
  </si>
  <si>
    <t>přístup na staveniště v dl.10m š3m</t>
  </si>
  <si>
    <t>VOZOVKOVÉ VRSTVY ZE ŠTĚRKODRTI</t>
  </si>
  <si>
    <t>56330</t>
  </si>
  <si>
    <t>39</t>
  </si>
  <si>
    <t>Komunikace</t>
  </si>
  <si>
    <t>5</t>
  </si>
  <si>
    <t>položka zahrnuje dodávku předepsaného kameniva, mimostaveništní a vnitrostaveništní dopravu a jeho uložení  
není-li v zadávací dokumentaci uvedeno jinak, jedná se o nakupovaný materiál</t>
  </si>
  <si>
    <t>((21,57*1,7)+(7,905*0,7))*0,3=12,661 [A]</t>
  </si>
  <si>
    <t>30 % nového materiálu za rubem opěry</t>
  </si>
  <si>
    <t>VÝPLŇ ZA OPĚRAMI A ZDMI Z KAMENIVA DRCENÉHO, INDEX ZHUTNĚNÍ ID DO 0,9</t>
  </si>
  <si>
    <t>458523</t>
  </si>
  <si>
    <t>38</t>
  </si>
  <si>
    <t>položka zahrnuje:  
- dodání zvláštního betonu (plastbetonu) předepsané kvality a jeho rozprostření v předepsané tloušťce a v předepsaném tvaru</t>
  </si>
  <si>
    <t>((21,57+7,905)/1,4+2)*0,001=0,023 [A]</t>
  </si>
  <si>
    <t>podlití zábradlí 0.001m3/sloupek</t>
  </si>
  <si>
    <t>VYROVNÁVACÍ A SPÁD BETON ZVLÁŠTNÍ (PLASTBETON)</t>
  </si>
  <si>
    <t>45734</t>
  </si>
  <si>
    <t>37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</si>
  <si>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</si>
  <si>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plošná hmotnost 360g/m2,  pevnost v tahu 80/20kN/m, pevnost v tahupři 2%; protažení 28kN/m, pevnost v tahupři 5% protažení 56kN/m, oka 73x30mm</t>
  </si>
  <si>
    <t>ARMOVACÍ SÍTĚ - GEOMŘÍŽ (D+M)</t>
  </si>
  <si>
    <t>451366R</t>
  </si>
  <si>
    <t>36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</si>
  <si>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</si>
  <si>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((21,57+7,905)*0,7*0,15)*1,15=3,559 [A]</t>
  </si>
  <si>
    <t>C16/20-XC1, konzistence S1 (směs zavhlá, pěchovatelná), základ. pas tl. 0.15m</t>
  </si>
  <si>
    <t>PODKL A VÝPLŇ VRSTVY Z DÍLCŮ ŽELEZOBET DO C16/20</t>
  </si>
  <si>
    <t>451123</t>
  </si>
  <si>
    <t>35</t>
  </si>
  <si>
    <t>Vodorovné konstrukce</t>
  </si>
  <si>
    <t>4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</si>
  <si>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</si>
  <si>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(21,57+7,905)*47=1 385,325 [A]</t>
  </si>
  <si>
    <t>cca 47kg/bm vč. chem. Kotev do betonu</t>
  </si>
  <si>
    <t>kg</t>
  </si>
  <si>
    <t>ZÁBRADLÍ Z DÍLCŮ KOVOVÝCH ŽÁROVĚ ZINK PONOREM S NÁTĚREM</t>
  </si>
  <si>
    <t>348173</t>
  </si>
  <si>
    <t>34</t>
  </si>
  <si>
    <t>(1,8*0,5*21,57)+(0,8*0,5*7,91)=22,577 [A]</t>
  </si>
  <si>
    <t>betonové prvky opěrné zdi  š500xdl450xv190mm</t>
  </si>
  <si>
    <t>ZDI OPĚR, ZÁRUB, NÁBŘEŽ Z DÍLCŮ ŽELEZOBETON DO C40/50</t>
  </si>
  <si>
    <t>327126</t>
  </si>
  <si>
    <t>33</t>
  </si>
  <si>
    <t>Svislé konstrukce</t>
  </si>
  <si>
    <t>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</si>
  <si>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</si>
  <si>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((0,023/(0,7*0,15))*1,98)*2=0,867 [A]</t>
  </si>
  <si>
    <t>Při obou površích desky O4/4-oka100x100mm, B550 A, 1.98kg/m2 - podkladní bet</t>
  </si>
  <si>
    <t>T</t>
  </si>
  <si>
    <t>VÝZTUŽ ZÁKLADŮ Z KARI SÍTÍ</t>
  </si>
  <si>
    <t>272366</t>
  </si>
  <si>
    <t>32</t>
  </si>
  <si>
    <t>((0,023/(0,7*0,15))*12*0,09)=0,237 [A]</t>
  </si>
  <si>
    <t>spony O6mm - 0.09kg/ks cca 12ks/m2 - podkladní beton</t>
  </si>
  <si>
    <t>VÝZTUŽ ZÁKLADŮ Z OCELI 10505, B500B</t>
  </si>
  <si>
    <t>272365</t>
  </si>
  <si>
    <t>31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</si>
  <si>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</si>
  <si>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0,45*0,63*22=6,237 [A]</t>
  </si>
  <si>
    <t>ZÁKLADY ZE ŽELEZOBETONU DO C16/20</t>
  </si>
  <si>
    <t>272323</t>
  </si>
  <si>
    <t>30</t>
  </si>
  <si>
    <t>položka zahrnuje dodávku předepsaného kameniva, mimostaveništní a vnitrostaveništní dopravu a jeho uložení není-li v zadávací dokumentaci uvedeno jinak, jedná se o nakupovaný materiál</t>
  </si>
  <si>
    <t>0,3*((1,5*22)+(0,7*8))=11,580 [A]</t>
  </si>
  <si>
    <t>za rubem zdí drenážní vrstva</t>
  </si>
  <si>
    <t>SANAČNÍ ŽEBRA Z KAMENIVA</t>
  </si>
  <si>
    <t>21150</t>
  </si>
  <si>
    <t>29</t>
  </si>
  <si>
    <t>Základy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</si>
  <si>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</si>
  <si>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</si>
  <si>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</si>
  <si>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28</t>
  </si>
  <si>
    <t>položka zahrnuje:  
nutné přemístění ornice z dočasných skládek vzdálených do 50m  
rozprostření ornice v předepsané tloušťce ve svahu přes 1:5</t>
  </si>
  <si>
    <t>ROZPROSTŘENÍ ORNICE VE SVAHU V TL DO 0,10M</t>
  </si>
  <si>
    <t>18221</t>
  </si>
  <si>
    <t>27</t>
  </si>
  <si>
    <t>položka zahrnuje srovnání výškových rozdílů terénu</t>
  </si>
  <si>
    <t>ÚPRAVA POVRCHŮ SROVNÁNÍM ÚZEMÍ V TL DO 0,50M</t>
  </si>
  <si>
    <t>18215</t>
  </si>
  <si>
    <t>26</t>
  </si>
  <si>
    <t>položka zahrnuje úpravu pláně včetně vyrovnání výškových rozdílů. Míru zhutnění určuje projekt.</t>
  </si>
  <si>
    <t>ÚPRAVA PLÁNĚ SE ZHUTNĚNÍM V HORNINĚ TŘ. II</t>
  </si>
  <si>
    <t>18120</t>
  </si>
  <si>
    <t>25</t>
  </si>
  <si>
    <t>Položka zahrnuje:  
- kompletní provedení zemní konstrukce vč.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</t>
  </si>
  <si>
    <t>NÁSYPY Z ARMOVANÝCH ZEMIN Z NAKUPOVANÝCH MATERÁLŮ</t>
  </si>
  <si>
    <t>17980</t>
  </si>
  <si>
    <t>24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</si>
  <si>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</si>
  <si>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Id=0,9;D105PS, ZZ z cca 30% jíl dle IG</t>
  </si>
  <si>
    <t>ULOŽENÍ SYPANINY DO NÁSYPŮ Z NAKUPOVANÝCH MATERIÁLŮ</t>
  </si>
  <si>
    <t>17180</t>
  </si>
  <si>
    <t>23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</si>
  <si>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</si>
  <si>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skládka</t>
  </si>
  <si>
    <t>ULOŽENÍ SYPANINY DO NÁSYPŮ A NA SKLÁDKY BEZ ZHUTNĚNÍ</t>
  </si>
  <si>
    <t>17120</t>
  </si>
  <si>
    <t>22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</si>
  <si>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</si>
  <si>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61,950*0,3=18,585 [A]</t>
  </si>
  <si>
    <t>v aktivní zóně - u koleje cca 30% výkopu</t>
  </si>
  <si>
    <t>ULOŽENÍ SYPANINY DO NÁSYPŮ SE ZHUTNĚNÍM NA 103% PS</t>
  </si>
  <si>
    <t>171106</t>
  </si>
  <si>
    <t>21</t>
  </si>
  <si>
    <t>Položka zahrnuje samostatnou dopravu zeminy. Množství se určí jako součin kubatutry [m3] a požadované vzdálenosti [km].</t>
  </si>
  <si>
    <t>88,5*0,7=61,950 [A] 
A*20=1 239,000 [B]</t>
  </si>
  <si>
    <t>odvoz na skládku cca 70%</t>
  </si>
  <si>
    <t>M3KM</t>
  </si>
  <si>
    <t>HLOUBENÍ JAM ZAPAŽ I NEPAŽ TŘ. II - DOPRAVA</t>
  </si>
  <si>
    <t>13183B</t>
  </si>
  <si>
    <t>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</si>
  <si>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</si>
  <si>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88,5=88,500 [A]</t>
  </si>
  <si>
    <t>HLOUBENÍ JAM ZAPAŽ I NEPAŽ TŘ. II, ODVOZ DO 1KM</t>
  </si>
  <si>
    <t>131831</t>
  </si>
  <si>
    <t>19</t>
  </si>
  <si>
    <t>88,5*0,7=61,950 [A]</t>
  </si>
  <si>
    <t>HLOUBENÍ JAM ZAPAŽ I NEPAŽ TŘ II</t>
  </si>
  <si>
    <t>13183</t>
  </si>
  <si>
    <t>18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</si>
  <si>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</si>
  <si>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20*6=120,000 [A]</t>
  </si>
  <si>
    <t>příjezdová komunikace v dl. cca 20m a š cca 6m, včetně odvozu nánosu na skládku, poplatku za skládku</t>
  </si>
  <si>
    <t>ČIŠTĚNÍ VOZOVEK OD NÁNOSU</t>
  </si>
  <si>
    <t>12911</t>
  </si>
  <si>
    <t>17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</si>
  <si>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</si>
  <si>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11,25=11,250 [A]</t>
  </si>
  <si>
    <t>ornice, zemina</t>
  </si>
  <si>
    <t>VYKOPÁVKY ZE ZEMNÍKŮ A SKLÁDEK TŘ. II, ODVOZ DO 1KM</t>
  </si>
  <si>
    <t>125831</t>
  </si>
  <si>
    <t>16</t>
  </si>
  <si>
    <t>položka zahrnuje sejmutí ornice bez ohledu na tloušťku vrstvy a její vodorovnou dopravu  
nezahrnuje uložení na trvalou skládku</t>
  </si>
  <si>
    <t>75*0,15=11,250 [A]</t>
  </si>
  <si>
    <t>ornice v tl. 0.15m</t>
  </si>
  <si>
    <t>SEJMUTÍ ORNICE NEBO LESNÍ PŮDY S ODVOZEM DO 1KM</t>
  </si>
  <si>
    <t>121101</t>
  </si>
  <si>
    <t>15</t>
  </si>
  <si>
    <t>Položka čerpání vody na povrchu zahrnuje i potrubí, pohotovost záložní čerpací soupravy a zřízení čerpací jímky. Součástí položky je také následná demontáž a likvidace těchto zařízení</t>
  </si>
  <si>
    <t>20/60*20=6,667 [A]</t>
  </si>
  <si>
    <t>srážková voda - občasné přeháňky cca 20min déšť cca 20x</t>
  </si>
  <si>
    <t>HOD</t>
  </si>
  <si>
    <t>ČERPÁNÍ VODY DO 500 L/MIN</t>
  </si>
  <si>
    <t>11511</t>
  </si>
  <si>
    <t>14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</si>
  <si>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</si>
  <si>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4*0,15*2*3=3,600 [A]</t>
  </si>
  <si>
    <t>zařízení staveniště - panely pro buňky</t>
  </si>
  <si>
    <t>ODSTRANĚNÍ KRYTU ZPEVNĚNÝCH PLOCH ZE SILNIČNÍCH DÍLCŮ, ODVOZ DO 20KM</t>
  </si>
  <si>
    <t>113168</t>
  </si>
  <si>
    <t>13</t>
  </si>
  <si>
    <t>odstranění křovin a stromů do průměru 100 mm  
doprava dřevin na předepsanou vzdálenost  
spálení na hromadách nebo štěpkování</t>
  </si>
  <si>
    <t>ODSTRANĚNÍ KŘOVIN S ODVOZEM DO 20KM</t>
  </si>
  <si>
    <t>111208</t>
  </si>
  <si>
    <t>12</t>
  </si>
  <si>
    <t>odstranění travin bez ohledu na způsob provedení  
přemístění travin s uložením na hromady</t>
  </si>
  <si>
    <t>ODSTRANĚNÍ TRAVIN</t>
  </si>
  <si>
    <t>11110</t>
  </si>
  <si>
    <t>11</t>
  </si>
  <si>
    <t>Zemní práce</t>
  </si>
  <si>
    <t>1</t>
  </si>
  <si>
    <t>zahrnuje objednatelem povolené náklady na pořízení (event. pronájem), provozování, udržování a likvidaci zhotovitelova zařízení</t>
  </si>
  <si>
    <t>KPL</t>
  </si>
  <si>
    <t>ZAŘÍZENÍ STAVENIŠTĚ - TERÉNNÍ ÚPRAVY</t>
  </si>
  <si>
    <t>03190</t>
  </si>
  <si>
    <t>10</t>
  </si>
  <si>
    <t>ZAŘÍZENÍ STAVENIŠTĚ - GARÁŽE A PARKOVIŠTĚ</t>
  </si>
  <si>
    <t>03160</t>
  </si>
  <si>
    <t>ZAŘÍZENÍ STAVENIŠTĚ - ZŘÍZENÍ, PROVOZ, DEMONTÁŽ</t>
  </si>
  <si>
    <t>03100</t>
  </si>
  <si>
    <t>8</t>
  </si>
  <si>
    <t>zahrnuje veškeré náklady spojené s objednatelem požadovanými pracemi</t>
  </si>
  <si>
    <t>posouzení základové spáry, posouzení vhodnosti vytěžené zeminy do zásypu</t>
  </si>
  <si>
    <t>OSTAT POŽADAVKY - GEOLOG. A GEOTECH. MONITORING NA POVRCHU</t>
  </si>
  <si>
    <t>02971R</t>
  </si>
  <si>
    <t>7</t>
  </si>
  <si>
    <t>OSTATNÍ POŽADAVKY - POSUDKY, KONTROLY, REVIZNÍ ZPRÁVY</t>
  </si>
  <si>
    <t>02950</t>
  </si>
  <si>
    <t>Dokumentace pro armovanou zeminu</t>
  </si>
  <si>
    <t>OSTATNÍ POŽADAVKY - VYPRACOVÁNÍ DOKUMENTACE</t>
  </si>
  <si>
    <t>02940</t>
  </si>
  <si>
    <t>vytyčení, zaměření skutečného provedení, zpracování hodnot, zpráva dokumentace</t>
  </si>
  <si>
    <t>HM</t>
  </si>
  <si>
    <t>OSTATNÍ POŽADAVKY - GEODETICKÉ ZAMĚŘENÍ</t>
  </si>
  <si>
    <t>02911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</si>
  <si>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</si>
  <si>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LIKVIDACŮ ODPADŮ NEKONTAMINOVANÝCH - 17 05 04 KAMENNÁ SUŤ</t>
  </si>
  <si>
    <t>POPLATKY ZA LIKVIDACŮ ODPADŮ NEKONTAMINOVANÝCH - 17 01 01 BETON Z DEMOLIC OBJEKTŮ, ZÁKLADŮ TV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</si>
  <si>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</si>
  <si>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</si>
  <si>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</si>
  <si>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</si>
  <si>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</si>
  <si>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</si>
  <si>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</si>
  <si>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</si>
  <si>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</si>
  <si>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</si>
  <si>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</si>
  <si>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</si>
  <si>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</si>
  <si>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</si>
  <si>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</si>
  <si>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</si>
  <si>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</si>
  <si>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opěrná zeď na zast. Troubsko</t>
  </si>
  <si>
    <t>SO 02-19-19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</si>
  <si>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</si>
  <si>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</si>
  <si>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</si>
  <si>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</si>
  <si>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</si>
  <si>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</si>
  <si>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</si>
  <si>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</si>
  <si>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</si>
  <si>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</si>
  <si>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r>
      <rPr>
        <sz val="10"/>
        <rFont val="Arial"/>
        <family val="2"/>
        <charset val="238"/>
      </rPr>
      <t>015140</t>
    </r>
    <r>
      <rPr>
        <sz val="10"/>
        <color rgb="FFFF0000"/>
        <rFont val="Arial"/>
        <family val="2"/>
        <charset val="238"/>
      </rPr>
      <t>.2</t>
    </r>
  </si>
  <si>
    <r>
      <t>015330.</t>
    </r>
    <r>
      <rPr>
        <sz val="10"/>
        <color rgb="FFFF0000"/>
        <rFont val="Arial"/>
        <family val="2"/>
        <charset val="238"/>
      </rPr>
      <t>1</t>
    </r>
  </si>
  <si>
    <t>Změna č.1 z 15.10.2019</t>
  </si>
  <si>
    <t>SO 02-19-19_a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</si>
</sst>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9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273</v>
      </c>
      <c r="B1" s="23"/>
      <c r="C1" s="23"/>
      <c r="D1" s="23"/>
      <c r="E1" s="23" t="s">
        <v>272</v>
      </c>
      <c r="F1" s="23"/>
      <c r="G1" s="23"/>
      <c r="H1" s="31" t="s">
        <v>276</v>
      </c>
      <c r="I1" s="23"/>
      <c r="P1" t="s">
        <v>100</v>
      </c>
    </row>
    <row r="2" spans="1:18" ht="24.95" customHeight="1" x14ac:dyDescent="0.2">
      <c r="B2" s="23"/>
      <c r="C2" s="23"/>
      <c r="D2" s="23"/>
      <c r="E2" s="26" t="s">
        <v>271</v>
      </c>
      <c r="F2" s="23"/>
      <c r="G2" s="23"/>
      <c r="H2" s="12"/>
      <c r="I2" s="12"/>
      <c r="O2">
        <f>0+O8+O49+O122+O139+O148+O165+O174+O183</f>
        <v>0</v>
      </c>
      <c r="P2" t="s">
        <v>100</v>
      </c>
    </row>
    <row r="3" spans="1:18" ht="15" customHeight="1" x14ac:dyDescent="0.2">
      <c r="A3" t="s">
        <v>270</v>
      </c>
      <c r="B3" s="25" t="s">
        <v>269</v>
      </c>
      <c r="C3" s="33" t="s">
        <v>268</v>
      </c>
      <c r="D3" s="34"/>
      <c r="E3" s="24" t="s">
        <v>267</v>
      </c>
      <c r="F3" s="23"/>
      <c r="G3" s="22"/>
      <c r="H3" s="37" t="s">
        <v>277</v>
      </c>
      <c r="I3" s="21">
        <f>0+I8+I49+I122+I139+I148+I165+I174+I183</f>
        <v>0</v>
      </c>
      <c r="O3" t="s">
        <v>266</v>
      </c>
      <c r="P3" t="s">
        <v>6</v>
      </c>
    </row>
    <row r="4" spans="1:18" ht="15" customHeight="1" x14ac:dyDescent="0.2">
      <c r="A4" t="s">
        <v>265</v>
      </c>
      <c r="B4" s="20" t="s">
        <v>264</v>
      </c>
      <c r="C4" s="35" t="s">
        <v>263</v>
      </c>
      <c r="D4" s="36"/>
      <c r="E4" s="19" t="s">
        <v>262</v>
      </c>
      <c r="F4" s="12"/>
      <c r="G4" s="12"/>
      <c r="H4" s="16"/>
      <c r="I4" s="16"/>
      <c r="O4" t="s">
        <v>261</v>
      </c>
      <c r="P4" t="s">
        <v>6</v>
      </c>
    </row>
    <row r="5" spans="1:18" ht="12.75" customHeight="1" x14ac:dyDescent="0.2">
      <c r="A5" s="32" t="s">
        <v>260</v>
      </c>
      <c r="B5" s="32" t="s">
        <v>259</v>
      </c>
      <c r="C5" s="32" t="s">
        <v>258</v>
      </c>
      <c r="D5" s="32" t="s">
        <v>257</v>
      </c>
      <c r="E5" s="32" t="s">
        <v>256</v>
      </c>
      <c r="F5" s="32" t="s">
        <v>255</v>
      </c>
      <c r="G5" s="32" t="s">
        <v>254</v>
      </c>
      <c r="H5" s="32" t="s">
        <v>253</v>
      </c>
      <c r="I5" s="32"/>
      <c r="O5" t="s">
        <v>252</v>
      </c>
      <c r="P5" t="s">
        <v>6</v>
      </c>
    </row>
    <row r="6" spans="1:18" ht="12.75" customHeight="1" x14ac:dyDescent="0.2">
      <c r="A6" s="32"/>
      <c r="B6" s="32"/>
      <c r="C6" s="32"/>
      <c r="D6" s="32"/>
      <c r="E6" s="32"/>
      <c r="F6" s="32"/>
      <c r="G6" s="32"/>
      <c r="H6" s="18" t="s">
        <v>251</v>
      </c>
      <c r="I6" s="18" t="s">
        <v>250</v>
      </c>
    </row>
    <row r="7" spans="1:18" ht="12.75" customHeight="1" x14ac:dyDescent="0.2">
      <c r="A7" s="18" t="s">
        <v>249</v>
      </c>
      <c r="B7" s="18" t="s">
        <v>217</v>
      </c>
      <c r="C7" s="18" t="s">
        <v>6</v>
      </c>
      <c r="D7" s="18" t="s">
        <v>100</v>
      </c>
      <c r="E7" s="18" t="s">
        <v>86</v>
      </c>
      <c r="F7" s="18" t="s">
        <v>61</v>
      </c>
      <c r="G7" s="18" t="s">
        <v>47</v>
      </c>
      <c r="H7" s="18" t="s">
        <v>30</v>
      </c>
      <c r="I7" s="18" t="s">
        <v>222</v>
      </c>
    </row>
    <row r="8" spans="1:18" ht="12.75" customHeight="1" x14ac:dyDescent="0.2">
      <c r="A8" s="16" t="s">
        <v>31</v>
      </c>
      <c r="B8" s="16"/>
      <c r="C8" s="17" t="s">
        <v>249</v>
      </c>
      <c r="D8" s="16"/>
      <c r="E8" s="13" t="s">
        <v>248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25.5" x14ac:dyDescent="0.2">
      <c r="A9" s="9" t="s">
        <v>12</v>
      </c>
      <c r="B9" s="10" t="s">
        <v>217</v>
      </c>
      <c r="C9" s="10" t="s">
        <v>247</v>
      </c>
      <c r="D9" s="9" t="s">
        <v>9</v>
      </c>
      <c r="E9" s="8" t="s">
        <v>246</v>
      </c>
      <c r="F9" s="7" t="s">
        <v>104</v>
      </c>
      <c r="G9" s="27">
        <f>61.95*2.1</f>
        <v>130.095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9</v>
      </c>
    </row>
    <row r="11" spans="1:18" x14ac:dyDescent="0.2">
      <c r="A11" s="3" t="s">
        <v>3</v>
      </c>
      <c r="E11" s="2" t="s">
        <v>9</v>
      </c>
    </row>
    <row r="12" spans="1:18" ht="140.25" x14ac:dyDescent="0.2">
      <c r="A12" t="s">
        <v>1</v>
      </c>
      <c r="E12" s="1" t="s">
        <v>245</v>
      </c>
    </row>
    <row r="13" spans="1:18" ht="25.5" x14ac:dyDescent="0.2">
      <c r="A13" s="9" t="s">
        <v>12</v>
      </c>
      <c r="B13" s="10" t="s">
        <v>6</v>
      </c>
      <c r="C13" s="29" t="s">
        <v>274</v>
      </c>
      <c r="D13" s="9" t="s">
        <v>9</v>
      </c>
      <c r="E13" s="8" t="s">
        <v>244</v>
      </c>
      <c r="F13" s="7" t="s">
        <v>104</v>
      </c>
      <c r="G13" s="27">
        <f>1.8*2.5</f>
        <v>4.5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9</v>
      </c>
    </row>
    <row r="16" spans="1:18" ht="140.25" x14ac:dyDescent="0.2">
      <c r="A16" t="s">
        <v>1</v>
      </c>
      <c r="E16" s="1" t="s">
        <v>242</v>
      </c>
    </row>
    <row r="17" spans="1:16" ht="25.5" x14ac:dyDescent="0.2">
      <c r="A17" s="9" t="s">
        <v>12</v>
      </c>
      <c r="B17" s="10" t="s">
        <v>100</v>
      </c>
      <c r="C17" s="28" t="s">
        <v>275</v>
      </c>
      <c r="D17" s="9" t="s">
        <v>9</v>
      </c>
      <c r="E17" s="8" t="s">
        <v>243</v>
      </c>
      <c r="F17" s="7" t="s">
        <v>104</v>
      </c>
      <c r="G17" s="27">
        <f>2*2.5</f>
        <v>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9</v>
      </c>
    </row>
    <row r="19" spans="1:16" x14ac:dyDescent="0.2">
      <c r="A19" s="3" t="s">
        <v>3</v>
      </c>
      <c r="E19" s="2" t="s">
        <v>9</v>
      </c>
    </row>
    <row r="20" spans="1:16" ht="140.25" x14ac:dyDescent="0.2">
      <c r="A20" t="s">
        <v>1</v>
      </c>
      <c r="E20" s="1" t="s">
        <v>242</v>
      </c>
    </row>
    <row r="21" spans="1:16" x14ac:dyDescent="0.2">
      <c r="A21" s="9" t="s">
        <v>12</v>
      </c>
      <c r="B21" s="10" t="s">
        <v>86</v>
      </c>
      <c r="C21" s="10" t="s">
        <v>241</v>
      </c>
      <c r="D21" s="9" t="s">
        <v>9</v>
      </c>
      <c r="E21" s="8" t="s">
        <v>240</v>
      </c>
      <c r="F21" s="7" t="s">
        <v>239</v>
      </c>
      <c r="G21" s="6">
        <v>55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ht="25.5" x14ac:dyDescent="0.2">
      <c r="A22" s="4" t="s">
        <v>5</v>
      </c>
      <c r="E22" s="1" t="s">
        <v>238</v>
      </c>
    </row>
    <row r="23" spans="1:16" x14ac:dyDescent="0.2">
      <c r="A23" s="3" t="s">
        <v>3</v>
      </c>
      <c r="E23" s="2" t="s">
        <v>9</v>
      </c>
    </row>
    <row r="24" spans="1:16" x14ac:dyDescent="0.2">
      <c r="A24" t="s">
        <v>1</v>
      </c>
      <c r="E24" s="1" t="s">
        <v>228</v>
      </c>
    </row>
    <row r="25" spans="1:16" x14ac:dyDescent="0.2">
      <c r="A25" s="9" t="s">
        <v>12</v>
      </c>
      <c r="B25" s="10" t="s">
        <v>61</v>
      </c>
      <c r="C25" s="10" t="s">
        <v>237</v>
      </c>
      <c r="D25" s="9" t="s">
        <v>9</v>
      </c>
      <c r="E25" s="8" t="s">
        <v>236</v>
      </c>
      <c r="F25" s="7" t="s">
        <v>219</v>
      </c>
      <c r="G25" s="6">
        <v>1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235</v>
      </c>
    </row>
    <row r="27" spans="1:16" x14ac:dyDescent="0.2">
      <c r="A27" s="3" t="s">
        <v>3</v>
      </c>
      <c r="E27" s="2" t="s">
        <v>9</v>
      </c>
    </row>
    <row r="28" spans="1:16" x14ac:dyDescent="0.2">
      <c r="A28" t="s">
        <v>1</v>
      </c>
      <c r="E28" s="1" t="s">
        <v>228</v>
      </c>
    </row>
    <row r="29" spans="1:16" x14ac:dyDescent="0.2">
      <c r="A29" s="9" t="s">
        <v>12</v>
      </c>
      <c r="B29" s="10" t="s">
        <v>47</v>
      </c>
      <c r="C29" s="10" t="s">
        <v>234</v>
      </c>
      <c r="D29" s="9" t="s">
        <v>9</v>
      </c>
      <c r="E29" s="8" t="s">
        <v>233</v>
      </c>
      <c r="F29" s="7" t="s">
        <v>219</v>
      </c>
      <c r="G29" s="30">
        <v>1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9</v>
      </c>
    </row>
    <row r="31" spans="1:16" x14ac:dyDescent="0.2">
      <c r="A31" s="3" t="s">
        <v>3</v>
      </c>
      <c r="E31" s="2" t="s">
        <v>9</v>
      </c>
    </row>
    <row r="32" spans="1:16" x14ac:dyDescent="0.2">
      <c r="A32" t="s">
        <v>1</v>
      </c>
      <c r="E32" s="1" t="s">
        <v>228</v>
      </c>
    </row>
    <row r="33" spans="1:16" x14ac:dyDescent="0.2">
      <c r="A33" s="9" t="s">
        <v>12</v>
      </c>
      <c r="B33" s="10" t="s">
        <v>232</v>
      </c>
      <c r="C33" s="10" t="s">
        <v>231</v>
      </c>
      <c r="D33" s="9" t="s">
        <v>9</v>
      </c>
      <c r="E33" s="8" t="s">
        <v>230</v>
      </c>
      <c r="F33" s="7" t="s">
        <v>198</v>
      </c>
      <c r="G33" s="6">
        <v>80</v>
      </c>
      <c r="H33" s="5">
        <v>0</v>
      </c>
      <c r="I33" s="5">
        <f>ROUND(ROUND(H33,2)*ROUND(G33,3),2)</f>
        <v>0</v>
      </c>
      <c r="O33">
        <f>(I33*21)/100</f>
        <v>0</v>
      </c>
      <c r="P33" t="s">
        <v>6</v>
      </c>
    </row>
    <row r="34" spans="1:16" x14ac:dyDescent="0.2">
      <c r="A34" s="4" t="s">
        <v>5</v>
      </c>
      <c r="E34" s="1" t="s">
        <v>229</v>
      </c>
    </row>
    <row r="35" spans="1:16" x14ac:dyDescent="0.2">
      <c r="A35" s="3" t="s">
        <v>3</v>
      </c>
      <c r="E35" s="2" t="s">
        <v>9</v>
      </c>
    </row>
    <row r="36" spans="1:16" x14ac:dyDescent="0.2">
      <c r="A36" t="s">
        <v>1</v>
      </c>
      <c r="E36" s="1" t="s">
        <v>228</v>
      </c>
    </row>
    <row r="37" spans="1:16" x14ac:dyDescent="0.2">
      <c r="A37" s="9" t="s">
        <v>12</v>
      </c>
      <c r="B37" s="10" t="s">
        <v>227</v>
      </c>
      <c r="C37" s="10" t="s">
        <v>226</v>
      </c>
      <c r="D37" s="9" t="s">
        <v>9</v>
      </c>
      <c r="E37" s="8" t="s">
        <v>225</v>
      </c>
      <c r="F37" s="7" t="s">
        <v>219</v>
      </c>
      <c r="G37" s="30">
        <v>1</v>
      </c>
      <c r="H37" s="5">
        <v>0</v>
      </c>
      <c r="I37" s="5">
        <f>ROUND(ROUND(H37,2)*ROUND(G37,3),2)</f>
        <v>0</v>
      </c>
      <c r="O37">
        <f>(I37*21)/100</f>
        <v>0</v>
      </c>
      <c r="P37" t="s">
        <v>6</v>
      </c>
    </row>
    <row r="38" spans="1:16" x14ac:dyDescent="0.2">
      <c r="A38" s="4" t="s">
        <v>5</v>
      </c>
      <c r="E38" s="1" t="s">
        <v>9</v>
      </c>
    </row>
    <row r="39" spans="1:16" x14ac:dyDescent="0.2">
      <c r="A39" s="3" t="s">
        <v>3</v>
      </c>
      <c r="E39" s="2" t="s">
        <v>9</v>
      </c>
    </row>
    <row r="40" spans="1:16" ht="25.5" x14ac:dyDescent="0.2">
      <c r="A40" t="s">
        <v>1</v>
      </c>
      <c r="E40" s="1" t="s">
        <v>218</v>
      </c>
    </row>
    <row r="41" spans="1:16" x14ac:dyDescent="0.2">
      <c r="A41" s="9" t="s">
        <v>12</v>
      </c>
      <c r="B41" s="10" t="s">
        <v>30</v>
      </c>
      <c r="C41" s="10" t="s">
        <v>224</v>
      </c>
      <c r="D41" s="9" t="s">
        <v>9</v>
      </c>
      <c r="E41" s="8" t="s">
        <v>223</v>
      </c>
      <c r="F41" s="7" t="s">
        <v>219</v>
      </c>
      <c r="G41" s="27">
        <v>1</v>
      </c>
      <c r="H41" s="5">
        <v>0</v>
      </c>
      <c r="I41" s="5">
        <f>ROUND(ROUND(H41,2)*ROUND(G41,3),2)</f>
        <v>0</v>
      </c>
      <c r="O41">
        <f>(I41*21)/100</f>
        <v>0</v>
      </c>
      <c r="P41" t="s">
        <v>6</v>
      </c>
    </row>
    <row r="42" spans="1:16" x14ac:dyDescent="0.2">
      <c r="A42" s="4" t="s">
        <v>5</v>
      </c>
      <c r="E42" s="1" t="s">
        <v>9</v>
      </c>
    </row>
    <row r="43" spans="1:16" x14ac:dyDescent="0.2">
      <c r="A43" s="3" t="s">
        <v>3</v>
      </c>
      <c r="E43" s="2" t="s">
        <v>9</v>
      </c>
    </row>
    <row r="44" spans="1:16" ht="25.5" x14ac:dyDescent="0.2">
      <c r="A44" t="s">
        <v>1</v>
      </c>
      <c r="E44" s="1" t="s">
        <v>218</v>
      </c>
    </row>
    <row r="45" spans="1:16" x14ac:dyDescent="0.2">
      <c r="A45" s="9" t="s">
        <v>12</v>
      </c>
      <c r="B45" s="10" t="s">
        <v>222</v>
      </c>
      <c r="C45" s="10" t="s">
        <v>221</v>
      </c>
      <c r="D45" s="9" t="s">
        <v>9</v>
      </c>
      <c r="E45" s="8" t="s">
        <v>220</v>
      </c>
      <c r="F45" s="7" t="s">
        <v>219</v>
      </c>
      <c r="G45" s="30">
        <v>1</v>
      </c>
      <c r="H45" s="5">
        <v>0</v>
      </c>
      <c r="I45" s="5">
        <f>ROUND(ROUND(H45,2)*ROUND(G45,3),2)</f>
        <v>0</v>
      </c>
      <c r="O45">
        <f>(I45*21)/100</f>
        <v>0</v>
      </c>
      <c r="P45" t="s">
        <v>6</v>
      </c>
    </row>
    <row r="46" spans="1:16" x14ac:dyDescent="0.2">
      <c r="A46" s="4" t="s">
        <v>5</v>
      </c>
      <c r="E46" s="1" t="s">
        <v>9</v>
      </c>
    </row>
    <row r="47" spans="1:16" x14ac:dyDescent="0.2">
      <c r="A47" s="3" t="s">
        <v>3</v>
      </c>
      <c r="E47" s="2" t="s">
        <v>9</v>
      </c>
    </row>
    <row r="48" spans="1:16" ht="25.5" x14ac:dyDescent="0.2">
      <c r="A48" t="s">
        <v>1</v>
      </c>
      <c r="E48" s="1" t="s">
        <v>218</v>
      </c>
    </row>
    <row r="49" spans="1:18" ht="12.75" customHeight="1" x14ac:dyDescent="0.2">
      <c r="A49" s="12" t="s">
        <v>31</v>
      </c>
      <c r="B49" s="12"/>
      <c r="C49" s="14" t="s">
        <v>217</v>
      </c>
      <c r="D49" s="12"/>
      <c r="E49" s="13" t="s">
        <v>216</v>
      </c>
      <c r="F49" s="12"/>
      <c r="G49" s="12"/>
      <c r="H49" s="12"/>
      <c r="I49" s="11">
        <f>0+Q49</f>
        <v>0</v>
      </c>
      <c r="O49">
        <f>0+R49</f>
        <v>0</v>
      </c>
      <c r="Q49">
        <f>0+I50+I54+I58+I62+I66+I70+I74+I78+I82+I86+I90+I94+I98+I102+I106+I110+I114+I118</f>
        <v>0</v>
      </c>
      <c r="R49">
        <f>0+O50+O54+O58+O62+O66+O70+O74+O78+O82+O86+O90+O94+O98+O102+O106+O110+O114+O118</f>
        <v>0</v>
      </c>
    </row>
    <row r="50" spans="1:18" x14ac:dyDescent="0.2">
      <c r="A50" s="9" t="s">
        <v>12</v>
      </c>
      <c r="B50" s="10" t="s">
        <v>215</v>
      </c>
      <c r="C50" s="10" t="s">
        <v>214</v>
      </c>
      <c r="D50" s="9" t="s">
        <v>9</v>
      </c>
      <c r="E50" s="8" t="s">
        <v>213</v>
      </c>
      <c r="F50" s="7" t="s">
        <v>35</v>
      </c>
      <c r="G50" s="6">
        <v>75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8" x14ac:dyDescent="0.2">
      <c r="A51" s="4" t="s">
        <v>5</v>
      </c>
      <c r="E51" s="1" t="s">
        <v>9</v>
      </c>
    </row>
    <row r="52" spans="1:18" x14ac:dyDescent="0.2">
      <c r="A52" s="3" t="s">
        <v>3</v>
      </c>
      <c r="E52" s="2" t="s">
        <v>9</v>
      </c>
    </row>
    <row r="53" spans="1:18" ht="25.5" x14ac:dyDescent="0.2">
      <c r="A53" t="s">
        <v>1</v>
      </c>
      <c r="E53" s="1" t="s">
        <v>212</v>
      </c>
    </row>
    <row r="54" spans="1:18" x14ac:dyDescent="0.2">
      <c r="A54" s="9" t="s">
        <v>12</v>
      </c>
      <c r="B54" s="10" t="s">
        <v>211</v>
      </c>
      <c r="C54" s="10" t="s">
        <v>210</v>
      </c>
      <c r="D54" s="9" t="s">
        <v>9</v>
      </c>
      <c r="E54" s="8" t="s">
        <v>209</v>
      </c>
      <c r="F54" s="7" t="s">
        <v>35</v>
      </c>
      <c r="G54" s="6">
        <v>75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8" x14ac:dyDescent="0.2">
      <c r="A55" s="4" t="s">
        <v>5</v>
      </c>
      <c r="E55" s="1" t="s">
        <v>9</v>
      </c>
    </row>
    <row r="56" spans="1:18" x14ac:dyDescent="0.2">
      <c r="A56" s="3" t="s">
        <v>3</v>
      </c>
      <c r="E56" s="2" t="s">
        <v>9</v>
      </c>
    </row>
    <row r="57" spans="1:18" ht="38.25" x14ac:dyDescent="0.2">
      <c r="A57" t="s">
        <v>1</v>
      </c>
      <c r="E57" s="1" t="s">
        <v>208</v>
      </c>
    </row>
    <row r="58" spans="1:18" ht="25.5" x14ac:dyDescent="0.2">
      <c r="A58" s="9" t="s">
        <v>12</v>
      </c>
      <c r="B58" s="10" t="s">
        <v>207</v>
      </c>
      <c r="C58" s="10" t="s">
        <v>206</v>
      </c>
      <c r="D58" s="9" t="s">
        <v>9</v>
      </c>
      <c r="E58" s="8" t="s">
        <v>205</v>
      </c>
      <c r="F58" s="7" t="s">
        <v>7</v>
      </c>
      <c r="G58" s="6">
        <v>3.6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8" x14ac:dyDescent="0.2">
      <c r="A59" s="4" t="s">
        <v>5</v>
      </c>
      <c r="E59" s="1" t="s">
        <v>204</v>
      </c>
    </row>
    <row r="60" spans="1:18" x14ac:dyDescent="0.2">
      <c r="A60" s="3" t="s">
        <v>3</v>
      </c>
      <c r="E60" s="2" t="s">
        <v>203</v>
      </c>
    </row>
    <row r="61" spans="1:18" ht="63.75" x14ac:dyDescent="0.2">
      <c r="A61" t="s">
        <v>1</v>
      </c>
      <c r="E61" s="1" t="s">
        <v>202</v>
      </c>
    </row>
    <row r="62" spans="1:18" x14ac:dyDescent="0.2">
      <c r="A62" s="9" t="s">
        <v>12</v>
      </c>
      <c r="B62" s="10" t="s">
        <v>201</v>
      </c>
      <c r="C62" s="10" t="s">
        <v>200</v>
      </c>
      <c r="D62" s="9" t="s">
        <v>9</v>
      </c>
      <c r="E62" s="8" t="s">
        <v>199</v>
      </c>
      <c r="F62" s="7" t="s">
        <v>198</v>
      </c>
      <c r="G62" s="6">
        <v>6.6669999999999998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8" x14ac:dyDescent="0.2">
      <c r="A63" s="4" t="s">
        <v>5</v>
      </c>
      <c r="E63" s="1" t="s">
        <v>197</v>
      </c>
    </row>
    <row r="64" spans="1:18" x14ac:dyDescent="0.2">
      <c r="A64" s="3" t="s">
        <v>3</v>
      </c>
      <c r="E64" s="2" t="s">
        <v>196</v>
      </c>
    </row>
    <row r="65" spans="1:16" ht="38.25" x14ac:dyDescent="0.2">
      <c r="A65" t="s">
        <v>1</v>
      </c>
      <c r="E65" s="1" t="s">
        <v>195</v>
      </c>
    </row>
    <row r="66" spans="1:16" x14ac:dyDescent="0.2">
      <c r="A66" s="9" t="s">
        <v>12</v>
      </c>
      <c r="B66" s="10" t="s">
        <v>194</v>
      </c>
      <c r="C66" s="10" t="s">
        <v>193</v>
      </c>
      <c r="D66" s="9" t="s">
        <v>9</v>
      </c>
      <c r="E66" s="8" t="s">
        <v>192</v>
      </c>
      <c r="F66" s="7" t="s">
        <v>7</v>
      </c>
      <c r="G66" s="6">
        <v>11.25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191</v>
      </c>
    </row>
    <row r="68" spans="1:16" x14ac:dyDescent="0.2">
      <c r="A68" s="3" t="s">
        <v>3</v>
      </c>
      <c r="E68" s="2" t="s">
        <v>190</v>
      </c>
    </row>
    <row r="69" spans="1:16" ht="38.25" x14ac:dyDescent="0.2">
      <c r="A69" t="s">
        <v>1</v>
      </c>
      <c r="E69" s="1" t="s">
        <v>189</v>
      </c>
    </row>
    <row r="70" spans="1:16" x14ac:dyDescent="0.2">
      <c r="A70" s="9" t="s">
        <v>12</v>
      </c>
      <c r="B70" s="10" t="s">
        <v>188</v>
      </c>
      <c r="C70" s="10" t="s">
        <v>187</v>
      </c>
      <c r="D70" s="9" t="s">
        <v>9</v>
      </c>
      <c r="E70" s="8" t="s">
        <v>186</v>
      </c>
      <c r="F70" s="7" t="s">
        <v>7</v>
      </c>
      <c r="G70" s="6">
        <v>11.25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185</v>
      </c>
    </row>
    <row r="72" spans="1:16" x14ac:dyDescent="0.2">
      <c r="A72" s="3" t="s">
        <v>3</v>
      </c>
      <c r="E72" s="2" t="s">
        <v>184</v>
      </c>
    </row>
    <row r="73" spans="1:16" ht="306" x14ac:dyDescent="0.2">
      <c r="A73" t="s">
        <v>1</v>
      </c>
      <c r="E73" s="1" t="s">
        <v>183</v>
      </c>
    </row>
    <row r="74" spans="1:16" x14ac:dyDescent="0.2">
      <c r="A74" s="9" t="s">
        <v>12</v>
      </c>
      <c r="B74" s="10" t="s">
        <v>182</v>
      </c>
      <c r="C74" s="10" t="s">
        <v>181</v>
      </c>
      <c r="D74" s="9" t="s">
        <v>9</v>
      </c>
      <c r="E74" s="8" t="s">
        <v>180</v>
      </c>
      <c r="F74" s="7" t="s">
        <v>35</v>
      </c>
      <c r="G74" s="6">
        <v>120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ht="25.5" x14ac:dyDescent="0.2">
      <c r="A75" s="4" t="s">
        <v>5</v>
      </c>
      <c r="E75" s="1" t="s">
        <v>179</v>
      </c>
    </row>
    <row r="76" spans="1:16" x14ac:dyDescent="0.2">
      <c r="A76" s="3" t="s">
        <v>3</v>
      </c>
      <c r="E76" s="2" t="s">
        <v>178</v>
      </c>
    </row>
    <row r="77" spans="1:16" ht="63.75" x14ac:dyDescent="0.2">
      <c r="A77" t="s">
        <v>1</v>
      </c>
      <c r="E77" s="1" t="s">
        <v>177</v>
      </c>
    </row>
    <row r="78" spans="1:16" x14ac:dyDescent="0.2">
      <c r="A78" s="9" t="s">
        <v>12</v>
      </c>
      <c r="B78" s="10" t="s">
        <v>176</v>
      </c>
      <c r="C78" s="10" t="s">
        <v>175</v>
      </c>
      <c r="D78" s="9" t="s">
        <v>9</v>
      </c>
      <c r="E78" s="8" t="s">
        <v>174</v>
      </c>
      <c r="F78" s="7" t="s">
        <v>7</v>
      </c>
      <c r="G78" s="6">
        <v>61.95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163</v>
      </c>
    </row>
    <row r="80" spans="1:16" x14ac:dyDescent="0.2">
      <c r="A80" s="3" t="s">
        <v>3</v>
      </c>
      <c r="E80" s="2" t="s">
        <v>173</v>
      </c>
    </row>
    <row r="81" spans="1:16" ht="318.75" x14ac:dyDescent="0.2">
      <c r="A81" t="s">
        <v>1</v>
      </c>
      <c r="E81" s="1" t="s">
        <v>168</v>
      </c>
    </row>
    <row r="82" spans="1:16" x14ac:dyDescent="0.2">
      <c r="A82" s="9" t="s">
        <v>12</v>
      </c>
      <c r="B82" s="10" t="s">
        <v>172</v>
      </c>
      <c r="C82" s="10" t="s">
        <v>171</v>
      </c>
      <c r="D82" s="9" t="s">
        <v>9</v>
      </c>
      <c r="E82" s="8" t="s">
        <v>170</v>
      </c>
      <c r="F82" s="7" t="s">
        <v>7</v>
      </c>
      <c r="G82" s="6">
        <v>88.5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6" x14ac:dyDescent="0.2">
      <c r="A83" s="4" t="s">
        <v>5</v>
      </c>
      <c r="E83" s="1" t="s">
        <v>9</v>
      </c>
    </row>
    <row r="84" spans="1:16" x14ac:dyDescent="0.2">
      <c r="A84" s="3" t="s">
        <v>3</v>
      </c>
      <c r="E84" s="2" t="s">
        <v>169</v>
      </c>
    </row>
    <row r="85" spans="1:16" ht="318.75" x14ac:dyDescent="0.2">
      <c r="A85" t="s">
        <v>1</v>
      </c>
      <c r="E85" s="1" t="s">
        <v>168</v>
      </c>
    </row>
    <row r="86" spans="1:16" x14ac:dyDescent="0.2">
      <c r="A86" s="9" t="s">
        <v>12</v>
      </c>
      <c r="B86" s="10" t="s">
        <v>167</v>
      </c>
      <c r="C86" s="10" t="s">
        <v>166</v>
      </c>
      <c r="D86" s="9" t="s">
        <v>9</v>
      </c>
      <c r="E86" s="8" t="s">
        <v>165</v>
      </c>
      <c r="F86" s="7" t="s">
        <v>164</v>
      </c>
      <c r="G86" s="6">
        <v>1239</v>
      </c>
      <c r="H86" s="5">
        <v>0</v>
      </c>
      <c r="I86" s="5">
        <f>ROUND(ROUND(H86,2)*ROUND(G86,3),2)</f>
        <v>0</v>
      </c>
      <c r="O86">
        <f>(I86*21)/100</f>
        <v>0</v>
      </c>
      <c r="P86" t="s">
        <v>6</v>
      </c>
    </row>
    <row r="87" spans="1:16" x14ac:dyDescent="0.2">
      <c r="A87" s="4" t="s">
        <v>5</v>
      </c>
      <c r="E87" s="1" t="s">
        <v>163</v>
      </c>
    </row>
    <row r="88" spans="1:16" ht="25.5" x14ac:dyDescent="0.2">
      <c r="A88" s="3" t="s">
        <v>3</v>
      </c>
      <c r="E88" s="2" t="s">
        <v>162</v>
      </c>
    </row>
    <row r="89" spans="1:16" ht="25.5" x14ac:dyDescent="0.2">
      <c r="A89" t="s">
        <v>1</v>
      </c>
      <c r="E89" s="1" t="s">
        <v>161</v>
      </c>
    </row>
    <row r="90" spans="1:16" x14ac:dyDescent="0.2">
      <c r="A90" s="9" t="s">
        <v>12</v>
      </c>
      <c r="B90" s="10" t="s">
        <v>160</v>
      </c>
      <c r="C90" s="10" t="s">
        <v>159</v>
      </c>
      <c r="D90" s="9" t="s">
        <v>9</v>
      </c>
      <c r="E90" s="8" t="s">
        <v>158</v>
      </c>
      <c r="F90" s="7" t="s">
        <v>7</v>
      </c>
      <c r="G90" s="6">
        <v>18.585000000000001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6</v>
      </c>
    </row>
    <row r="91" spans="1:16" x14ac:dyDescent="0.2">
      <c r="A91" s="4" t="s">
        <v>5</v>
      </c>
      <c r="E91" s="1" t="s">
        <v>157</v>
      </c>
    </row>
    <row r="92" spans="1:16" x14ac:dyDescent="0.2">
      <c r="A92" s="3" t="s">
        <v>3</v>
      </c>
      <c r="E92" s="2" t="s">
        <v>156</v>
      </c>
    </row>
    <row r="93" spans="1:16" ht="267.75" x14ac:dyDescent="0.2">
      <c r="A93" t="s">
        <v>1</v>
      </c>
      <c r="E93" s="1" t="s">
        <v>155</v>
      </c>
    </row>
    <row r="94" spans="1:16" x14ac:dyDescent="0.2">
      <c r="A94" s="9" t="s">
        <v>12</v>
      </c>
      <c r="B94" s="10" t="s">
        <v>154</v>
      </c>
      <c r="C94" s="10" t="s">
        <v>153</v>
      </c>
      <c r="D94" s="9" t="s">
        <v>9</v>
      </c>
      <c r="E94" s="8" t="s">
        <v>152</v>
      </c>
      <c r="F94" s="7" t="s">
        <v>7</v>
      </c>
      <c r="G94" s="6">
        <v>61.95</v>
      </c>
      <c r="H94" s="5">
        <v>0</v>
      </c>
      <c r="I94" s="5">
        <f>ROUND(ROUND(H94,2)*ROUND(G94,3),2)</f>
        <v>0</v>
      </c>
      <c r="O94">
        <f>(I94*21)/100</f>
        <v>0</v>
      </c>
      <c r="P94" t="s">
        <v>6</v>
      </c>
    </row>
    <row r="95" spans="1:16" x14ac:dyDescent="0.2">
      <c r="A95" s="4" t="s">
        <v>5</v>
      </c>
      <c r="E95" s="1" t="s">
        <v>151</v>
      </c>
    </row>
    <row r="96" spans="1:16" x14ac:dyDescent="0.2">
      <c r="A96" s="3" t="s">
        <v>3</v>
      </c>
      <c r="E96" s="2" t="s">
        <v>9</v>
      </c>
    </row>
    <row r="97" spans="1:16" ht="191.25" x14ac:dyDescent="0.2">
      <c r="A97" t="s">
        <v>1</v>
      </c>
      <c r="E97" s="1" t="s">
        <v>150</v>
      </c>
    </row>
    <row r="98" spans="1:16" x14ac:dyDescent="0.2">
      <c r="A98" s="9" t="s">
        <v>12</v>
      </c>
      <c r="B98" s="10" t="s">
        <v>149</v>
      </c>
      <c r="C98" s="10" t="s">
        <v>148</v>
      </c>
      <c r="D98" s="9" t="s">
        <v>9</v>
      </c>
      <c r="E98" s="8" t="s">
        <v>147</v>
      </c>
      <c r="F98" s="7" t="s">
        <v>7</v>
      </c>
      <c r="G98" s="6">
        <v>55.8</v>
      </c>
      <c r="H98" s="5">
        <v>0</v>
      </c>
      <c r="I98" s="5">
        <f>ROUND(ROUND(H98,2)*ROUND(G98,3),2)</f>
        <v>0</v>
      </c>
      <c r="O98">
        <f>(I98*21)/100</f>
        <v>0</v>
      </c>
      <c r="P98" t="s">
        <v>6</v>
      </c>
    </row>
    <row r="99" spans="1:16" x14ac:dyDescent="0.2">
      <c r="A99" s="4" t="s">
        <v>5</v>
      </c>
      <c r="E99" s="1" t="s">
        <v>146</v>
      </c>
    </row>
    <row r="100" spans="1:16" x14ac:dyDescent="0.2">
      <c r="A100" s="3" t="s">
        <v>3</v>
      </c>
      <c r="E100" s="2" t="s">
        <v>9</v>
      </c>
    </row>
    <row r="101" spans="1:16" ht="280.5" x14ac:dyDescent="0.2">
      <c r="A101" t="s">
        <v>1</v>
      </c>
      <c r="E101" s="1" t="s">
        <v>145</v>
      </c>
    </row>
    <row r="102" spans="1:16" x14ac:dyDescent="0.2">
      <c r="A102" s="9" t="s">
        <v>12</v>
      </c>
      <c r="B102" s="10" t="s">
        <v>144</v>
      </c>
      <c r="C102" s="10" t="s">
        <v>143</v>
      </c>
      <c r="D102" s="9" t="s">
        <v>9</v>
      </c>
      <c r="E102" s="8" t="s">
        <v>142</v>
      </c>
      <c r="F102" s="7" t="s">
        <v>7</v>
      </c>
      <c r="G102" s="30">
        <f>((21.57*1.7)+(7.905*0.7))*0.3</f>
        <v>12.66075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6</v>
      </c>
    </row>
    <row r="103" spans="1:16" x14ac:dyDescent="0.2">
      <c r="A103" s="4" t="s">
        <v>5</v>
      </c>
      <c r="E103" s="1" t="s">
        <v>9</v>
      </c>
    </row>
    <row r="104" spans="1:16" x14ac:dyDescent="0.2">
      <c r="A104" s="3" t="s">
        <v>3</v>
      </c>
      <c r="E104" s="2" t="s">
        <v>9</v>
      </c>
    </row>
    <row r="105" spans="1:16" ht="357" x14ac:dyDescent="0.2">
      <c r="A105" t="s">
        <v>1</v>
      </c>
      <c r="E105" s="1" t="s">
        <v>141</v>
      </c>
    </row>
    <row r="106" spans="1:16" x14ac:dyDescent="0.2">
      <c r="A106" s="9" t="s">
        <v>12</v>
      </c>
      <c r="B106" s="10" t="s">
        <v>140</v>
      </c>
      <c r="C106" s="10" t="s">
        <v>139</v>
      </c>
      <c r="D106" s="9" t="s">
        <v>9</v>
      </c>
      <c r="E106" s="8" t="s">
        <v>138</v>
      </c>
      <c r="F106" s="7" t="s">
        <v>35</v>
      </c>
      <c r="G106" s="6">
        <v>75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6</v>
      </c>
    </row>
    <row r="107" spans="1:16" x14ac:dyDescent="0.2">
      <c r="A107" s="4" t="s">
        <v>5</v>
      </c>
      <c r="E107" s="1" t="s">
        <v>9</v>
      </c>
    </row>
    <row r="108" spans="1:16" x14ac:dyDescent="0.2">
      <c r="A108" s="3" t="s">
        <v>3</v>
      </c>
      <c r="E108" s="2" t="s">
        <v>9</v>
      </c>
    </row>
    <row r="109" spans="1:16" ht="25.5" x14ac:dyDescent="0.2">
      <c r="A109" t="s">
        <v>1</v>
      </c>
      <c r="E109" s="1" t="s">
        <v>137</v>
      </c>
    </row>
    <row r="110" spans="1:16" x14ac:dyDescent="0.2">
      <c r="A110" s="9" t="s">
        <v>12</v>
      </c>
      <c r="B110" s="10" t="s">
        <v>136</v>
      </c>
      <c r="C110" s="10" t="s">
        <v>135</v>
      </c>
      <c r="D110" s="9" t="s">
        <v>9</v>
      </c>
      <c r="E110" s="8" t="s">
        <v>134</v>
      </c>
      <c r="F110" s="7" t="s">
        <v>35</v>
      </c>
      <c r="G110" s="6">
        <v>75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6</v>
      </c>
    </row>
    <row r="111" spans="1:16" x14ac:dyDescent="0.2">
      <c r="A111" s="4" t="s">
        <v>5</v>
      </c>
      <c r="E111" s="1" t="s">
        <v>9</v>
      </c>
    </row>
    <row r="112" spans="1:16" x14ac:dyDescent="0.2">
      <c r="A112" s="3" t="s">
        <v>3</v>
      </c>
      <c r="E112" s="2" t="s">
        <v>9</v>
      </c>
    </row>
    <row r="113" spans="1:18" x14ac:dyDescent="0.2">
      <c r="A113" t="s">
        <v>1</v>
      </c>
      <c r="E113" s="1" t="s">
        <v>133</v>
      </c>
    </row>
    <row r="114" spans="1:18" x14ac:dyDescent="0.2">
      <c r="A114" s="9" t="s">
        <v>12</v>
      </c>
      <c r="B114" s="10" t="s">
        <v>132</v>
      </c>
      <c r="C114" s="10" t="s">
        <v>131</v>
      </c>
      <c r="D114" s="9" t="s">
        <v>9</v>
      </c>
      <c r="E114" s="8" t="s">
        <v>130</v>
      </c>
      <c r="F114" s="7" t="s">
        <v>35</v>
      </c>
      <c r="G114" s="6">
        <v>75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6</v>
      </c>
    </row>
    <row r="115" spans="1:18" x14ac:dyDescent="0.2">
      <c r="A115" s="4" t="s">
        <v>5</v>
      </c>
      <c r="E115" s="1" t="s">
        <v>9</v>
      </c>
    </row>
    <row r="116" spans="1:18" x14ac:dyDescent="0.2">
      <c r="A116" s="3" t="s">
        <v>3</v>
      </c>
      <c r="E116" s="2" t="s">
        <v>9</v>
      </c>
    </row>
    <row r="117" spans="1:18" ht="38.25" x14ac:dyDescent="0.2">
      <c r="A117" t="s">
        <v>1</v>
      </c>
      <c r="E117" s="1" t="s">
        <v>129</v>
      </c>
    </row>
    <row r="118" spans="1:18" x14ac:dyDescent="0.2">
      <c r="A118" s="9" t="s">
        <v>12</v>
      </c>
      <c r="B118" s="10" t="s">
        <v>128</v>
      </c>
      <c r="C118" s="10" t="s">
        <v>127</v>
      </c>
      <c r="D118" s="9" t="s">
        <v>9</v>
      </c>
      <c r="E118" s="8" t="s">
        <v>126</v>
      </c>
      <c r="F118" s="7" t="s">
        <v>35</v>
      </c>
      <c r="G118" s="6">
        <v>75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6</v>
      </c>
    </row>
    <row r="119" spans="1:18" x14ac:dyDescent="0.2">
      <c r="A119" s="4" t="s">
        <v>5</v>
      </c>
      <c r="E119" s="1" t="s">
        <v>9</v>
      </c>
    </row>
    <row r="120" spans="1:18" x14ac:dyDescent="0.2">
      <c r="A120" s="3" t="s">
        <v>3</v>
      </c>
      <c r="E120" s="2" t="s">
        <v>9</v>
      </c>
    </row>
    <row r="121" spans="1:18" ht="25.5" x14ac:dyDescent="0.2">
      <c r="A121" t="s">
        <v>1</v>
      </c>
      <c r="E121" s="1" t="s">
        <v>125</v>
      </c>
    </row>
    <row r="122" spans="1:18" ht="12.75" customHeight="1" x14ac:dyDescent="0.2">
      <c r="A122" s="12" t="s">
        <v>31</v>
      </c>
      <c r="B122" s="12"/>
      <c r="C122" s="14" t="s">
        <v>6</v>
      </c>
      <c r="D122" s="12"/>
      <c r="E122" s="13" t="s">
        <v>124</v>
      </c>
      <c r="F122" s="12"/>
      <c r="G122" s="12"/>
      <c r="H122" s="12"/>
      <c r="I122" s="11">
        <f>0+Q122</f>
        <v>0</v>
      </c>
      <c r="O122">
        <f>0+R122</f>
        <v>0</v>
      </c>
      <c r="Q122">
        <f>0+I123+I127+I131+I135</f>
        <v>0</v>
      </c>
      <c r="R122">
        <f>0+O123+O127+O131+O135</f>
        <v>0</v>
      </c>
    </row>
    <row r="123" spans="1:18" x14ac:dyDescent="0.2">
      <c r="A123" s="9" t="s">
        <v>12</v>
      </c>
      <c r="B123" s="10" t="s">
        <v>123</v>
      </c>
      <c r="C123" s="10" t="s">
        <v>122</v>
      </c>
      <c r="D123" s="9" t="s">
        <v>9</v>
      </c>
      <c r="E123" s="8" t="s">
        <v>121</v>
      </c>
      <c r="F123" s="7" t="s">
        <v>7</v>
      </c>
      <c r="G123" s="6">
        <v>11.58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6</v>
      </c>
    </row>
    <row r="124" spans="1:18" x14ac:dyDescent="0.2">
      <c r="A124" s="4" t="s">
        <v>5</v>
      </c>
      <c r="E124" s="1" t="s">
        <v>120</v>
      </c>
    </row>
    <row r="125" spans="1:18" x14ac:dyDescent="0.2">
      <c r="A125" s="3" t="s">
        <v>3</v>
      </c>
      <c r="E125" s="2" t="s">
        <v>119</v>
      </c>
    </row>
    <row r="126" spans="1:18" ht="38.25" x14ac:dyDescent="0.2">
      <c r="A126" t="s">
        <v>1</v>
      </c>
      <c r="E126" s="1" t="s">
        <v>118</v>
      </c>
    </row>
    <row r="127" spans="1:18" x14ac:dyDescent="0.2">
      <c r="A127" s="9" t="s">
        <v>12</v>
      </c>
      <c r="B127" s="10" t="s">
        <v>117</v>
      </c>
      <c r="C127" s="10" t="s">
        <v>116</v>
      </c>
      <c r="D127" s="9" t="s">
        <v>9</v>
      </c>
      <c r="E127" s="8" t="s">
        <v>115</v>
      </c>
      <c r="F127" s="7" t="s">
        <v>7</v>
      </c>
      <c r="G127" s="6">
        <v>6.2370000000000001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6</v>
      </c>
    </row>
    <row r="128" spans="1:18" x14ac:dyDescent="0.2">
      <c r="A128" s="4" t="s">
        <v>5</v>
      </c>
      <c r="E128" s="1" t="s">
        <v>9</v>
      </c>
    </row>
    <row r="129" spans="1:18" x14ac:dyDescent="0.2">
      <c r="A129" s="3" t="s">
        <v>3</v>
      </c>
      <c r="E129" s="2" t="s">
        <v>114</v>
      </c>
    </row>
    <row r="130" spans="1:18" ht="369.75" x14ac:dyDescent="0.2">
      <c r="A130" t="s">
        <v>1</v>
      </c>
      <c r="E130" s="1" t="s">
        <v>113</v>
      </c>
    </row>
    <row r="131" spans="1:18" x14ac:dyDescent="0.2">
      <c r="A131" s="9" t="s">
        <v>12</v>
      </c>
      <c r="B131" s="10" t="s">
        <v>112</v>
      </c>
      <c r="C131" s="10" t="s">
        <v>111</v>
      </c>
      <c r="D131" s="9" t="s">
        <v>9</v>
      </c>
      <c r="E131" s="8" t="s">
        <v>110</v>
      </c>
      <c r="F131" s="7" t="s">
        <v>104</v>
      </c>
      <c r="G131" s="6">
        <v>0.23699999999999999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6</v>
      </c>
    </row>
    <row r="132" spans="1:18" x14ac:dyDescent="0.2">
      <c r="A132" s="4" t="s">
        <v>5</v>
      </c>
      <c r="E132" s="1" t="s">
        <v>109</v>
      </c>
    </row>
    <row r="133" spans="1:18" x14ac:dyDescent="0.2">
      <c r="A133" s="3" t="s">
        <v>3</v>
      </c>
      <c r="E133" s="2" t="s">
        <v>108</v>
      </c>
    </row>
    <row r="134" spans="1:18" ht="267.75" x14ac:dyDescent="0.2">
      <c r="A134" t="s">
        <v>1</v>
      </c>
      <c r="E134" s="1" t="s">
        <v>101</v>
      </c>
    </row>
    <row r="135" spans="1:18" x14ac:dyDescent="0.2">
      <c r="A135" s="9" t="s">
        <v>12</v>
      </c>
      <c r="B135" s="10" t="s">
        <v>107</v>
      </c>
      <c r="C135" s="10" t="s">
        <v>106</v>
      </c>
      <c r="D135" s="9" t="s">
        <v>9</v>
      </c>
      <c r="E135" s="8" t="s">
        <v>105</v>
      </c>
      <c r="F135" s="7" t="s">
        <v>104</v>
      </c>
      <c r="G135" s="6">
        <v>0.86699999999999999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6</v>
      </c>
    </row>
    <row r="136" spans="1:18" ht="25.5" x14ac:dyDescent="0.2">
      <c r="A136" s="4" t="s">
        <v>5</v>
      </c>
      <c r="E136" s="1" t="s">
        <v>103</v>
      </c>
    </row>
    <row r="137" spans="1:18" x14ac:dyDescent="0.2">
      <c r="A137" s="3" t="s">
        <v>3</v>
      </c>
      <c r="E137" s="2" t="s">
        <v>102</v>
      </c>
    </row>
    <row r="138" spans="1:18" ht="267.75" x14ac:dyDescent="0.2">
      <c r="A138" t="s">
        <v>1</v>
      </c>
      <c r="E138" s="1" t="s">
        <v>101</v>
      </c>
    </row>
    <row r="139" spans="1:18" ht="12.75" customHeight="1" x14ac:dyDescent="0.2">
      <c r="A139" s="12" t="s">
        <v>31</v>
      </c>
      <c r="B139" s="12"/>
      <c r="C139" s="14" t="s">
        <v>100</v>
      </c>
      <c r="D139" s="12"/>
      <c r="E139" s="13" t="s">
        <v>99</v>
      </c>
      <c r="F139" s="12"/>
      <c r="G139" s="12"/>
      <c r="H139" s="12"/>
      <c r="I139" s="11">
        <f>0+Q139</f>
        <v>0</v>
      </c>
      <c r="O139">
        <f>0+R139</f>
        <v>0</v>
      </c>
      <c r="Q139">
        <f>0+I140+I144</f>
        <v>0</v>
      </c>
      <c r="R139">
        <f>0+O140+O144</f>
        <v>0</v>
      </c>
    </row>
    <row r="140" spans="1:18" x14ac:dyDescent="0.2">
      <c r="A140" s="9" t="s">
        <v>12</v>
      </c>
      <c r="B140" s="10" t="s">
        <v>98</v>
      </c>
      <c r="C140" s="10" t="s">
        <v>97</v>
      </c>
      <c r="D140" s="9" t="s">
        <v>9</v>
      </c>
      <c r="E140" s="8" t="s">
        <v>96</v>
      </c>
      <c r="F140" s="7" t="s">
        <v>7</v>
      </c>
      <c r="G140" s="6">
        <v>22.577000000000002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6</v>
      </c>
    </row>
    <row r="141" spans="1:18" x14ac:dyDescent="0.2">
      <c r="A141" s="4" t="s">
        <v>5</v>
      </c>
      <c r="E141" s="1" t="s">
        <v>95</v>
      </c>
    </row>
    <row r="142" spans="1:18" x14ac:dyDescent="0.2">
      <c r="A142" s="3" t="s">
        <v>3</v>
      </c>
      <c r="E142" s="2" t="s">
        <v>94</v>
      </c>
    </row>
    <row r="143" spans="1:18" ht="229.5" x14ac:dyDescent="0.2">
      <c r="A143" t="s">
        <v>1</v>
      </c>
      <c r="E143" s="1" t="s">
        <v>79</v>
      </c>
    </row>
    <row r="144" spans="1:18" x14ac:dyDescent="0.2">
      <c r="A144" s="9" t="s">
        <v>12</v>
      </c>
      <c r="B144" s="10" t="s">
        <v>93</v>
      </c>
      <c r="C144" s="10" t="s">
        <v>92</v>
      </c>
      <c r="D144" s="9" t="s">
        <v>9</v>
      </c>
      <c r="E144" s="8" t="s">
        <v>91</v>
      </c>
      <c r="F144" s="7" t="s">
        <v>90</v>
      </c>
      <c r="G144" s="6">
        <v>1385.325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6</v>
      </c>
    </row>
    <row r="145" spans="1:18" x14ac:dyDescent="0.2">
      <c r="A145" s="4" t="s">
        <v>5</v>
      </c>
      <c r="E145" s="1" t="s">
        <v>89</v>
      </c>
    </row>
    <row r="146" spans="1:18" x14ac:dyDescent="0.2">
      <c r="A146" s="3" t="s">
        <v>3</v>
      </c>
      <c r="E146" s="2" t="s">
        <v>88</v>
      </c>
    </row>
    <row r="147" spans="1:18" ht="293.25" x14ac:dyDescent="0.2">
      <c r="A147" t="s">
        <v>1</v>
      </c>
      <c r="E147" s="1" t="s">
        <v>87</v>
      </c>
    </row>
    <row r="148" spans="1:18" ht="12.75" customHeight="1" x14ac:dyDescent="0.2">
      <c r="A148" s="12" t="s">
        <v>31</v>
      </c>
      <c r="B148" s="12"/>
      <c r="C148" s="14" t="s">
        <v>86</v>
      </c>
      <c r="D148" s="12"/>
      <c r="E148" s="13" t="s">
        <v>85</v>
      </c>
      <c r="F148" s="12"/>
      <c r="G148" s="12"/>
      <c r="H148" s="12"/>
      <c r="I148" s="11">
        <f>0+Q148</f>
        <v>0</v>
      </c>
      <c r="O148">
        <f>0+R148</f>
        <v>0</v>
      </c>
      <c r="Q148">
        <f>0+I149+I153+I157+I161</f>
        <v>0</v>
      </c>
      <c r="R148">
        <f>0+O149+O153+O157+O161</f>
        <v>0</v>
      </c>
    </row>
    <row r="149" spans="1:18" x14ac:dyDescent="0.2">
      <c r="A149" s="9" t="s">
        <v>12</v>
      </c>
      <c r="B149" s="10" t="s">
        <v>84</v>
      </c>
      <c r="C149" s="10" t="s">
        <v>83</v>
      </c>
      <c r="D149" s="9" t="s">
        <v>9</v>
      </c>
      <c r="E149" s="8" t="s">
        <v>82</v>
      </c>
      <c r="F149" s="7" t="s">
        <v>7</v>
      </c>
      <c r="G149" s="6">
        <v>3.5590000000000002</v>
      </c>
      <c r="H149" s="5">
        <v>0</v>
      </c>
      <c r="I149" s="5">
        <f>ROUND(ROUND(H149,2)*ROUND(G149,3),2)</f>
        <v>0</v>
      </c>
      <c r="O149">
        <f>(I149*21)/100</f>
        <v>0</v>
      </c>
      <c r="P149" t="s">
        <v>6</v>
      </c>
    </row>
    <row r="150" spans="1:18" x14ac:dyDescent="0.2">
      <c r="A150" s="4" t="s">
        <v>5</v>
      </c>
      <c r="E150" s="1" t="s">
        <v>81</v>
      </c>
    </row>
    <row r="151" spans="1:18" x14ac:dyDescent="0.2">
      <c r="A151" s="3" t="s">
        <v>3</v>
      </c>
      <c r="E151" s="2" t="s">
        <v>80</v>
      </c>
    </row>
    <row r="152" spans="1:18" ht="229.5" x14ac:dyDescent="0.2">
      <c r="A152" t="s">
        <v>1</v>
      </c>
      <c r="E152" s="1" t="s">
        <v>79</v>
      </c>
    </row>
    <row r="153" spans="1:18" x14ac:dyDescent="0.2">
      <c r="A153" s="9" t="s">
        <v>12</v>
      </c>
      <c r="B153" s="10" t="s">
        <v>78</v>
      </c>
      <c r="C153" s="10" t="s">
        <v>77</v>
      </c>
      <c r="D153" s="9" t="s">
        <v>9</v>
      </c>
      <c r="E153" s="8" t="s">
        <v>76</v>
      </c>
      <c r="F153" s="7" t="s">
        <v>35</v>
      </c>
      <c r="G153" s="6">
        <v>57.5</v>
      </c>
      <c r="H153" s="5">
        <v>0</v>
      </c>
      <c r="I153" s="5">
        <f>ROUND(ROUND(H153,2)*ROUND(G153,3),2)</f>
        <v>0</v>
      </c>
      <c r="O153">
        <f>(I153*21)/100</f>
        <v>0</v>
      </c>
      <c r="P153" t="s">
        <v>6</v>
      </c>
    </row>
    <row r="154" spans="1:18" ht="25.5" x14ac:dyDescent="0.2">
      <c r="A154" s="4" t="s">
        <v>5</v>
      </c>
      <c r="E154" s="1" t="s">
        <v>75</v>
      </c>
    </row>
    <row r="155" spans="1:18" x14ac:dyDescent="0.2">
      <c r="A155" s="3" t="s">
        <v>3</v>
      </c>
      <c r="E155" s="2" t="s">
        <v>9</v>
      </c>
    </row>
    <row r="156" spans="1:18" ht="191.25" x14ac:dyDescent="0.2">
      <c r="A156" t="s">
        <v>1</v>
      </c>
      <c r="E156" s="1" t="s">
        <v>74</v>
      </c>
    </row>
    <row r="157" spans="1:18" x14ac:dyDescent="0.2">
      <c r="A157" s="9" t="s">
        <v>12</v>
      </c>
      <c r="B157" s="10" t="s">
        <v>73</v>
      </c>
      <c r="C157" s="10" t="s">
        <v>72</v>
      </c>
      <c r="D157" s="9" t="s">
        <v>9</v>
      </c>
      <c r="E157" s="8" t="s">
        <v>71</v>
      </c>
      <c r="F157" s="7" t="s">
        <v>7</v>
      </c>
      <c r="G157" s="6">
        <v>2.3E-2</v>
      </c>
      <c r="H157" s="5">
        <v>0</v>
      </c>
      <c r="I157" s="5">
        <f>ROUND(ROUND(H157,2)*ROUND(G157,3),2)</f>
        <v>0</v>
      </c>
      <c r="O157">
        <f>(I157*21)/100</f>
        <v>0</v>
      </c>
      <c r="P157" t="s">
        <v>6</v>
      </c>
    </row>
    <row r="158" spans="1:18" x14ac:dyDescent="0.2">
      <c r="A158" s="4" t="s">
        <v>5</v>
      </c>
      <c r="E158" s="1" t="s">
        <v>70</v>
      </c>
    </row>
    <row r="159" spans="1:18" x14ac:dyDescent="0.2">
      <c r="A159" s="3" t="s">
        <v>3</v>
      </c>
      <c r="E159" s="2" t="s">
        <v>69</v>
      </c>
    </row>
    <row r="160" spans="1:18" ht="38.25" x14ac:dyDescent="0.2">
      <c r="A160" t="s">
        <v>1</v>
      </c>
      <c r="E160" s="1" t="s">
        <v>68</v>
      </c>
    </row>
    <row r="161" spans="1:18" ht="25.5" x14ac:dyDescent="0.2">
      <c r="A161" s="9" t="s">
        <v>12</v>
      </c>
      <c r="B161" s="10" t="s">
        <v>67</v>
      </c>
      <c r="C161" s="10" t="s">
        <v>66</v>
      </c>
      <c r="D161" s="9" t="s">
        <v>9</v>
      </c>
      <c r="E161" s="8" t="s">
        <v>65</v>
      </c>
      <c r="F161" s="7" t="s">
        <v>7</v>
      </c>
      <c r="G161" s="6">
        <v>12.661</v>
      </c>
      <c r="H161" s="5">
        <v>0</v>
      </c>
      <c r="I161" s="5">
        <f>ROUND(ROUND(H161,2)*ROUND(G161,3),2)</f>
        <v>0</v>
      </c>
      <c r="O161">
        <f>(I161*21)/100</f>
        <v>0</v>
      </c>
      <c r="P161" t="s">
        <v>6</v>
      </c>
    </row>
    <row r="162" spans="1:18" x14ac:dyDescent="0.2">
      <c r="A162" s="4" t="s">
        <v>5</v>
      </c>
      <c r="E162" s="1" t="s">
        <v>64</v>
      </c>
    </row>
    <row r="163" spans="1:18" x14ac:dyDescent="0.2">
      <c r="A163" s="3" t="s">
        <v>3</v>
      </c>
      <c r="E163" s="2" t="s">
        <v>63</v>
      </c>
    </row>
    <row r="164" spans="1:18" ht="38.25" x14ac:dyDescent="0.2">
      <c r="A164" t="s">
        <v>1</v>
      </c>
      <c r="E164" s="1" t="s">
        <v>62</v>
      </c>
    </row>
    <row r="165" spans="1:18" ht="12.75" customHeight="1" x14ac:dyDescent="0.2">
      <c r="A165" s="12" t="s">
        <v>31</v>
      </c>
      <c r="B165" s="12"/>
      <c r="C165" s="14" t="s">
        <v>61</v>
      </c>
      <c r="D165" s="12"/>
      <c r="E165" s="13" t="s">
        <v>60</v>
      </c>
      <c r="F165" s="12"/>
      <c r="G165" s="12"/>
      <c r="H165" s="12"/>
      <c r="I165" s="11">
        <f>0+Q165</f>
        <v>0</v>
      </c>
      <c r="O165">
        <f>0+R165</f>
        <v>0</v>
      </c>
      <c r="Q165">
        <f>0+I166+I170</f>
        <v>0</v>
      </c>
      <c r="R165">
        <f>0+O166+O170</f>
        <v>0</v>
      </c>
    </row>
    <row r="166" spans="1:18" x14ac:dyDescent="0.2">
      <c r="A166" s="9" t="s">
        <v>12</v>
      </c>
      <c r="B166" s="10" t="s">
        <v>59</v>
      </c>
      <c r="C166" s="10" t="s">
        <v>58</v>
      </c>
      <c r="D166" s="9" t="s">
        <v>9</v>
      </c>
      <c r="E166" s="8" t="s">
        <v>57</v>
      </c>
      <c r="F166" s="7" t="s">
        <v>7</v>
      </c>
      <c r="G166" s="6">
        <v>9</v>
      </c>
      <c r="H166" s="5">
        <v>0</v>
      </c>
      <c r="I166" s="5">
        <f>ROUND(ROUND(H166,2)*ROUND(G166,3),2)</f>
        <v>0</v>
      </c>
      <c r="O166">
        <f>(I166*21)/100</f>
        <v>0</v>
      </c>
      <c r="P166" t="s">
        <v>6</v>
      </c>
    </row>
    <row r="167" spans="1:18" x14ac:dyDescent="0.2">
      <c r="A167" s="4" t="s">
        <v>5</v>
      </c>
      <c r="E167" s="1" t="s">
        <v>56</v>
      </c>
    </row>
    <row r="168" spans="1:18" x14ac:dyDescent="0.2">
      <c r="A168" s="3" t="s">
        <v>3</v>
      </c>
      <c r="E168" s="2" t="s">
        <v>55</v>
      </c>
    </row>
    <row r="169" spans="1:18" ht="51" x14ac:dyDescent="0.2">
      <c r="A169" t="s">
        <v>1</v>
      </c>
      <c r="E169" s="1" t="s">
        <v>54</v>
      </c>
    </row>
    <row r="170" spans="1:18" x14ac:dyDescent="0.2">
      <c r="A170" s="9" t="s">
        <v>12</v>
      </c>
      <c r="B170" s="10" t="s">
        <v>53</v>
      </c>
      <c r="C170" s="10" t="s">
        <v>52</v>
      </c>
      <c r="D170" s="9" t="s">
        <v>9</v>
      </c>
      <c r="E170" s="8" t="s">
        <v>51</v>
      </c>
      <c r="F170" s="7" t="s">
        <v>35</v>
      </c>
      <c r="G170" s="6">
        <v>0.72</v>
      </c>
      <c r="H170" s="5">
        <v>0</v>
      </c>
      <c r="I170" s="5">
        <f>ROUND(ROUND(H170,2)*ROUND(G170,3),2)</f>
        <v>0</v>
      </c>
      <c r="O170">
        <f>(I170*21)/100</f>
        <v>0</v>
      </c>
      <c r="P170" t="s">
        <v>6</v>
      </c>
    </row>
    <row r="171" spans="1:18" x14ac:dyDescent="0.2">
      <c r="A171" s="4" t="s">
        <v>5</v>
      </c>
      <c r="E171" s="1" t="s">
        <v>50</v>
      </c>
    </row>
    <row r="172" spans="1:18" x14ac:dyDescent="0.2">
      <c r="A172" s="3" t="s">
        <v>3</v>
      </c>
      <c r="E172" s="2" t="s">
        <v>49</v>
      </c>
    </row>
    <row r="173" spans="1:18" ht="153" x14ac:dyDescent="0.2">
      <c r="A173" t="s">
        <v>1</v>
      </c>
      <c r="E173" s="1" t="s">
        <v>48</v>
      </c>
    </row>
    <row r="174" spans="1:18" ht="12.75" customHeight="1" x14ac:dyDescent="0.2">
      <c r="A174" s="12" t="s">
        <v>31</v>
      </c>
      <c r="B174" s="12"/>
      <c r="C174" s="14" t="s">
        <v>47</v>
      </c>
      <c r="D174" s="12"/>
      <c r="E174" s="13" t="s">
        <v>46</v>
      </c>
      <c r="F174" s="12"/>
      <c r="G174" s="12"/>
      <c r="H174" s="12"/>
      <c r="I174" s="11">
        <f>0+Q174</f>
        <v>0</v>
      </c>
      <c r="O174">
        <f>0+R174</f>
        <v>0</v>
      </c>
      <c r="Q174">
        <f>0+I175+I179</f>
        <v>0</v>
      </c>
      <c r="R174">
        <f>0+O175+O179</f>
        <v>0</v>
      </c>
    </row>
    <row r="175" spans="1:18" x14ac:dyDescent="0.2">
      <c r="A175" s="9" t="s">
        <v>12</v>
      </c>
      <c r="B175" s="10" t="s">
        <v>45</v>
      </c>
      <c r="C175" s="10" t="s">
        <v>44</v>
      </c>
      <c r="D175" s="9" t="s">
        <v>9</v>
      </c>
      <c r="E175" s="8" t="s">
        <v>43</v>
      </c>
      <c r="F175" s="7" t="s">
        <v>42</v>
      </c>
      <c r="G175" s="6">
        <v>3.2</v>
      </c>
      <c r="H175" s="5">
        <v>0</v>
      </c>
      <c r="I175" s="5">
        <f>ROUND(ROUND(H175,2)*ROUND(G175,3),2)</f>
        <v>0</v>
      </c>
      <c r="O175">
        <f>(I175*21)/100</f>
        <v>0</v>
      </c>
      <c r="P175" t="s">
        <v>6</v>
      </c>
    </row>
    <row r="176" spans="1:18" x14ac:dyDescent="0.2">
      <c r="A176" s="4" t="s">
        <v>5</v>
      </c>
      <c r="E176" s="1" t="s">
        <v>41</v>
      </c>
    </row>
    <row r="177" spans="1:18" x14ac:dyDescent="0.2">
      <c r="A177" s="3" t="s">
        <v>3</v>
      </c>
      <c r="E177" s="2" t="s">
        <v>40</v>
      </c>
    </row>
    <row r="178" spans="1:18" ht="76.5" x14ac:dyDescent="0.2">
      <c r="A178" t="s">
        <v>1</v>
      </c>
      <c r="E178" s="1" t="s">
        <v>39</v>
      </c>
    </row>
    <row r="179" spans="1:18" x14ac:dyDescent="0.2">
      <c r="A179" s="9" t="s">
        <v>12</v>
      </c>
      <c r="B179" s="10" t="s">
        <v>38</v>
      </c>
      <c r="C179" s="10" t="s">
        <v>37</v>
      </c>
      <c r="D179" s="9" t="s">
        <v>9</v>
      </c>
      <c r="E179" s="8" t="s">
        <v>36</v>
      </c>
      <c r="F179" s="7" t="s">
        <v>35</v>
      </c>
      <c r="G179" s="6">
        <v>16</v>
      </c>
      <c r="H179" s="5">
        <v>0</v>
      </c>
      <c r="I179" s="5">
        <f>ROUND(ROUND(H179,2)*ROUND(G179,3),2)</f>
        <v>0</v>
      </c>
      <c r="O179">
        <f>(I179*21)/100</f>
        <v>0</v>
      </c>
      <c r="P179" t="s">
        <v>6</v>
      </c>
    </row>
    <row r="180" spans="1:18" x14ac:dyDescent="0.2">
      <c r="A180" s="4" t="s">
        <v>5</v>
      </c>
      <c r="E180" s="1" t="s">
        <v>34</v>
      </c>
    </row>
    <row r="181" spans="1:18" x14ac:dyDescent="0.2">
      <c r="A181" s="3" t="s">
        <v>3</v>
      </c>
      <c r="E181" s="2" t="s">
        <v>33</v>
      </c>
    </row>
    <row r="182" spans="1:18" ht="89.25" x14ac:dyDescent="0.2">
      <c r="A182" t="s">
        <v>1</v>
      </c>
      <c r="E182" s="1" t="s">
        <v>32</v>
      </c>
    </row>
    <row r="183" spans="1:18" ht="12.75" customHeight="1" x14ac:dyDescent="0.2">
      <c r="A183" s="12" t="s">
        <v>31</v>
      </c>
      <c r="B183" s="12"/>
      <c r="C183" s="14" t="s">
        <v>30</v>
      </c>
      <c r="D183" s="12"/>
      <c r="E183" s="13" t="s">
        <v>29</v>
      </c>
      <c r="F183" s="12"/>
      <c r="G183" s="12"/>
      <c r="H183" s="12"/>
      <c r="I183" s="11">
        <f>0+Q183</f>
        <v>0</v>
      </c>
      <c r="O183">
        <f>0+R183</f>
        <v>0</v>
      </c>
      <c r="Q183">
        <f>0+I184+I188+I192+I196</f>
        <v>0</v>
      </c>
      <c r="R183">
        <f>0+O184+O188+O192+O196</f>
        <v>0</v>
      </c>
    </row>
    <row r="184" spans="1:18" x14ac:dyDescent="0.2">
      <c r="A184" s="9" t="s">
        <v>12</v>
      </c>
      <c r="B184" s="10" t="s">
        <v>28</v>
      </c>
      <c r="C184" s="10" t="s">
        <v>27</v>
      </c>
      <c r="D184" s="9" t="s">
        <v>9</v>
      </c>
      <c r="E184" s="8" t="s">
        <v>26</v>
      </c>
      <c r="F184" s="7" t="s">
        <v>21</v>
      </c>
      <c r="G184" s="6">
        <v>4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6</v>
      </c>
    </row>
    <row r="185" spans="1:18" x14ac:dyDescent="0.2">
      <c r="A185" s="4" t="s">
        <v>5</v>
      </c>
      <c r="E185" s="1" t="s">
        <v>9</v>
      </c>
    </row>
    <row r="186" spans="1:18" x14ac:dyDescent="0.2">
      <c r="A186" s="3" t="s">
        <v>3</v>
      </c>
      <c r="E186" s="2" t="s">
        <v>9</v>
      </c>
    </row>
    <row r="187" spans="1:18" ht="38.25" x14ac:dyDescent="0.2">
      <c r="A187" t="s">
        <v>1</v>
      </c>
      <c r="E187" s="1" t="s">
        <v>25</v>
      </c>
    </row>
    <row r="188" spans="1:18" x14ac:dyDescent="0.2">
      <c r="A188" s="9" t="s">
        <v>12</v>
      </c>
      <c r="B188" s="10" t="s">
        <v>24</v>
      </c>
      <c r="C188" s="10" t="s">
        <v>23</v>
      </c>
      <c r="D188" s="9" t="s">
        <v>9</v>
      </c>
      <c r="E188" s="8" t="s">
        <v>22</v>
      </c>
      <c r="F188" s="7" t="s">
        <v>21</v>
      </c>
      <c r="G188" s="6">
        <v>2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6</v>
      </c>
    </row>
    <row r="189" spans="1:18" x14ac:dyDescent="0.2">
      <c r="A189" s="4" t="s">
        <v>5</v>
      </c>
      <c r="E189" s="1" t="s">
        <v>20</v>
      </c>
    </row>
    <row r="190" spans="1:18" x14ac:dyDescent="0.2">
      <c r="A190" s="3" t="s">
        <v>3</v>
      </c>
      <c r="E190" s="2" t="s">
        <v>9</v>
      </c>
    </row>
    <row r="191" spans="1:18" ht="51" x14ac:dyDescent="0.2">
      <c r="A191" t="s">
        <v>1</v>
      </c>
      <c r="E191" s="1" t="s">
        <v>19</v>
      </c>
    </row>
    <row r="192" spans="1:18" x14ac:dyDescent="0.2">
      <c r="A192" s="9" t="s">
        <v>12</v>
      </c>
      <c r="B192" s="10" t="s">
        <v>18</v>
      </c>
      <c r="C192" s="10" t="s">
        <v>17</v>
      </c>
      <c r="D192" s="9" t="s">
        <v>9</v>
      </c>
      <c r="E192" s="8" t="s">
        <v>16</v>
      </c>
      <c r="F192" s="7" t="s">
        <v>15</v>
      </c>
      <c r="G192" s="6">
        <v>30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6</v>
      </c>
    </row>
    <row r="193" spans="1:16" x14ac:dyDescent="0.2">
      <c r="A193" s="4" t="s">
        <v>5</v>
      </c>
      <c r="E193" s="1" t="s">
        <v>9</v>
      </c>
    </row>
    <row r="194" spans="1:16" x14ac:dyDescent="0.2">
      <c r="A194" s="3" t="s">
        <v>3</v>
      </c>
      <c r="E194" s="2" t="s">
        <v>14</v>
      </c>
    </row>
    <row r="195" spans="1:16" ht="25.5" x14ac:dyDescent="0.2">
      <c r="A195" t="s">
        <v>1</v>
      </c>
      <c r="E195" s="1" t="s">
        <v>13</v>
      </c>
    </row>
    <row r="196" spans="1:16" x14ac:dyDescent="0.2">
      <c r="A196" s="9" t="s">
        <v>12</v>
      </c>
      <c r="B196" s="10" t="s">
        <v>11</v>
      </c>
      <c r="C196" s="10" t="s">
        <v>10</v>
      </c>
      <c r="D196" s="9" t="s">
        <v>9</v>
      </c>
      <c r="E196" s="8" t="s">
        <v>8</v>
      </c>
      <c r="F196" s="7" t="s">
        <v>7</v>
      </c>
      <c r="G196" s="6">
        <v>1.8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6</v>
      </c>
    </row>
    <row r="197" spans="1:16" x14ac:dyDescent="0.2">
      <c r="A197" s="4" t="s">
        <v>5</v>
      </c>
      <c r="E197" s="1" t="s">
        <v>4</v>
      </c>
    </row>
    <row r="198" spans="1:16" x14ac:dyDescent="0.2">
      <c r="A198" s="3" t="s">
        <v>3</v>
      </c>
      <c r="E198" s="2" t="s">
        <v>2</v>
      </c>
    </row>
    <row r="199" spans="1:16" ht="114.75" x14ac:dyDescent="0.2">
      <c r="A199" t="s">
        <v>1</v>
      </c>
      <c r="E19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02-19-19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2019-09-03T14:25:02Z</dcterms:created>
  <dcterms:modified xsi:type="dcterms:W3CDTF">2019-10-17T15:29:54Z</dcterms:modified>
</cp:coreProperties>
</file>