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2-Vyvětlení  č.2\Odpovědi 15.10.219\"/>
    </mc:Choice>
  </mc:AlternateContent>
  <bookViews>
    <workbookView xWindow="0" yWindow="0" windowWidth="22335" windowHeight="8670"/>
  </bookViews>
  <sheets>
    <sheet name="SO 02-17-0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5" i="1" l="1"/>
  <c r="O175" i="1" s="1"/>
  <c r="O171" i="1"/>
  <c r="I171" i="1"/>
  <c r="I167" i="1"/>
  <c r="O167" i="1" s="1"/>
  <c r="I163" i="1"/>
  <c r="O163" i="1" s="1"/>
  <c r="I159" i="1"/>
  <c r="O159" i="1" s="1"/>
  <c r="O155" i="1"/>
  <c r="I155" i="1"/>
  <c r="I151" i="1"/>
  <c r="O151" i="1" s="1"/>
  <c r="I147" i="1"/>
  <c r="O147" i="1" s="1"/>
  <c r="I143" i="1"/>
  <c r="O143" i="1" s="1"/>
  <c r="O139" i="1"/>
  <c r="I139" i="1"/>
  <c r="I135" i="1"/>
  <c r="O135" i="1" s="1"/>
  <c r="I131" i="1"/>
  <c r="Q122" i="1" s="1"/>
  <c r="I122" i="1" s="1"/>
  <c r="I127" i="1"/>
  <c r="O127" i="1" s="1"/>
  <c r="O123" i="1"/>
  <c r="I123" i="1"/>
  <c r="I118" i="1"/>
  <c r="O118" i="1" s="1"/>
  <c r="O114" i="1"/>
  <c r="I114" i="1"/>
  <c r="I110" i="1"/>
  <c r="O110" i="1" s="1"/>
  <c r="I106" i="1"/>
  <c r="O106" i="1" s="1"/>
  <c r="I102" i="1"/>
  <c r="O102" i="1" s="1"/>
  <c r="O98" i="1"/>
  <c r="I98" i="1"/>
  <c r="I94" i="1"/>
  <c r="O94" i="1" s="1"/>
  <c r="I90" i="1"/>
  <c r="O90" i="1" s="1"/>
  <c r="I86" i="1"/>
  <c r="O86" i="1" s="1"/>
  <c r="O82" i="1"/>
  <c r="I82" i="1"/>
  <c r="I78" i="1"/>
  <c r="O78" i="1" s="1"/>
  <c r="I74" i="1"/>
  <c r="Q65" i="1" s="1"/>
  <c r="I65" i="1" s="1"/>
  <c r="I70" i="1"/>
  <c r="O70" i="1" s="1"/>
  <c r="O66" i="1"/>
  <c r="I66" i="1"/>
  <c r="I61" i="1"/>
  <c r="O61" i="1" s="1"/>
  <c r="O57" i="1"/>
  <c r="I57" i="1"/>
  <c r="I53" i="1"/>
  <c r="O53" i="1" s="1"/>
  <c r="I49" i="1"/>
  <c r="O49" i="1" s="1"/>
  <c r="I45" i="1"/>
  <c r="O45" i="1" s="1"/>
  <c r="O41" i="1"/>
  <c r="I41" i="1"/>
  <c r="I37" i="1"/>
  <c r="O37" i="1" s="1"/>
  <c r="I33" i="1"/>
  <c r="O33" i="1" s="1"/>
  <c r="I29" i="1"/>
  <c r="O29" i="1" s="1"/>
  <c r="O25" i="1"/>
  <c r="I25" i="1"/>
  <c r="I21" i="1"/>
  <c r="O21" i="1" s="1"/>
  <c r="I17" i="1"/>
  <c r="O17" i="1" s="1"/>
  <c r="I13" i="1"/>
  <c r="O13" i="1" s="1"/>
  <c r="O9" i="1"/>
  <c r="I9" i="1"/>
  <c r="R8" i="1" l="1"/>
  <c r="O8" i="1" s="1"/>
  <c r="O131" i="1"/>
  <c r="R122" i="1" s="1"/>
  <c r="O122" i="1" s="1"/>
  <c r="Q8" i="1"/>
  <c r="I8" i="1" s="1"/>
  <c r="I3" i="1" s="1"/>
  <c r="O74" i="1"/>
  <c r="R65" i="1" s="1"/>
  <c r="O65" i="1" s="1"/>
  <c r="O2" i="1" l="1"/>
</calcChain>
</file>

<file path=xl/sharedStrings.xml><?xml version="1.0" encoding="utf-8"?>
<sst xmlns="http://schemas.openxmlformats.org/spreadsheetml/2006/main" count="595" uniqueCount="233">
  <si>
    <t>ASPE10</t>
  </si>
  <si>
    <t>Firma: SUDOP BRNO, spol. s r.o.</t>
  </si>
  <si>
    <t>3</t>
  </si>
  <si>
    <t>Příloha k formuláři pro ocenění nabídky</t>
  </si>
  <si>
    <t>S</t>
  </si>
  <si>
    <t xml:space="preserve">Stavba: </t>
  </si>
  <si>
    <t>18060</t>
  </si>
  <si>
    <t xml:space="preserve">Elektrizace trati vč. PEÚ Brno - Zastávka u Brna 1.etapa - po připomínkách      </t>
  </si>
  <si>
    <t>SO 02-17-01</t>
  </si>
  <si>
    <t>0,00</t>
  </si>
  <si>
    <t>2</t>
  </si>
  <si>
    <t>O</t>
  </si>
  <si>
    <t>Rozpočet:</t>
  </si>
  <si>
    <t>T.ú. Brno-Horní Heršpice - Střelice, železničný svršek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</si>
  <si>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</si>
  <si>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</si>
  <si>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</si>
  <si>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</si>
  <si>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</si>
  <si>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</si>
  <si>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</si>
  <si>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</si>
  <si>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</si>
  <si>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</si>
  <si>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</si>
  <si>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</si>
  <si>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</si>
  <si>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</si>
  <si>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</si>
  <si>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</si>
  <si>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</si>
  <si>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</si>
  <si>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</si>
  <si>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</si>
  <si>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Komunikace</t>
  </si>
  <si>
    <t>P</t>
  </si>
  <si>
    <t>512550</t>
  </si>
  <si>
    <t/>
  </si>
  <si>
    <t>KOLEJOVÉ LOŽE - ZŘÍZENÍ Z KAMENIVA HRUBÉHO DRCENÉHO (ŠTĚRK)</t>
  </si>
  <si>
    <t>M3</t>
  </si>
  <si>
    <t>PP</t>
  </si>
  <si>
    <t>VV</t>
  </si>
  <si>
    <t>38450.0 Nové štěrkové lože - Výsledný objem potřebného ŠL=38 450,000 [A]</t>
  </si>
  <si>
    <t>TS</t>
  </si>
  <si>
    <t>1. Položka obsahuje:   – dodávku, dopravu a uložení kameniva předepsané specifikace a frakce v požadované míře zhutnění  2. Položka neobsahuje:   X  3. Způsob měření:  Měří se objem kolejového lože v projektovaném profilu.</t>
  </si>
  <si>
    <t>513550</t>
  </si>
  <si>
    <t>KOLEJOVÉ LOŽE - DOPLNĚNÍ Z KAMENIVA HRUBÉHO DRCENÉHO (ŠTĚRK)</t>
  </si>
  <si>
    <t>doplnění štěrkové lože při SVÚ       0.3*550.0=165,000 [A]</t>
  </si>
  <si>
    <t>52X000</t>
  </si>
  <si>
    <t>KOLEJ ZPĚTNĚ NAMONTOVANÁ Z VYZÍSKANÉHO MATERIÁLU</t>
  </si>
  <si>
    <t>M</t>
  </si>
  <si>
    <t>snesení kolejového pole na  opětovné vložení  
v míste mostů  12*20.0</t>
  </si>
  <si>
    <t>1. Položka obsahuje:   – ověření kvality vyzískaných materiálů s případnou regenerací do předpisového stavu   – defektoskopické zkoušky kolejnic, jsou-li vyžadovány   – dopravu smontovaných kolejových polí nebo součástí z montážní základny na místo určení, pokud si to zvolená technologie pokládky vyžaduje   – zřízení koleje pomocí kolejových polí za použití vhodného kladecího prostředku   – sespojkování kolejových polí bez jejich svaření   – směrovou a výškovou úpravu koleje do předepsané polohy včetně stabilizace kolejového lože   – očištění a naolejování spojkových a svěrkových šroubů před zahájením provozu   – pomocné a dokončovací práce   – případné ztížení práce při překážách na jedné nebo obou stranách, v tunelu i při rekonstrukcích  2. Položka neobsahuje:   – zřízení kolejového lože   – svařování kolejnic do bezstykové koleje   – broušení koleje   – případnou dodávku a montáž pražcových kotev   – následnou úpravu směrového a výškového uspořádání koleje  3. Způsob měření:  Měří se délka koleje ve smyslu ČSN 73 6360, tj. v ose koleje.</t>
  </si>
  <si>
    <t>542121</t>
  </si>
  <si>
    <t>SMĚROVÉ A VÝŠKOVÉ VYROVNÁNÍ KOLEJE NA PRAŽCÍCH BETONOVÝCH DO 0,05 M</t>
  </si>
  <si>
    <t>výšková úprava stávající koleje     550.0=550,000 [A]</t>
  </si>
  <si>
    <t>1. Položka obsahuje:   – podbíjení pražců, vyrovnání nivelety stávající koleje nebo výhybkové konstrukce do 50 mm při zapojování na novostavbu (přechodový úsek)   – příplatky za ztížené podmínky při práci v koleji, např. překážky po stranách koleje, práci v tunelu apod.  2. Položka neobsahuje:   – případné doplnění štěrkového lože  3. Způsob měření:  Měří se délka koleje ve smyslu ČSN 73 6360, tj. v ose koleje.</t>
  </si>
  <si>
    <t>543231</t>
  </si>
  <si>
    <t>VÝMĚNA JEDNOTLIVÉHO PRAŽCE BETONOVÉHO PODKLADNICOVÉHO, UPEVNĚNÍ TUHÉ</t>
  </si>
  <si>
    <t>KUS</t>
  </si>
  <si>
    <t>kolej č.1     90=90,000 [A]  
kolej č.2    210=210,000 [B]  
Celkem: A+B=300,000 [C]</t>
  </si>
  <si>
    <t>1. Položka obsahuje:   – dodávku a uložení vyměňovaného materiálu, ať nového, regenerovaného nebo vyzískaného   – doplnění podložek, spojkových šroubů, svěrkových šroubů, matic a dvojitých pružných kroužků apod.   – naložení a odvoz demontovaného materiálu do skladu nebo na likvidaci   – příplatky za ztížené podmínky při práci v koleji, např. překážky po stranách koleje, práci v tunelu ap.  2. Položka neobsahuje:   – poplatek za likvidaci odpadů (nacení se dle SSD 0)  3. Způsob měření:  Udává se počet kusů kompletní konstrukce nebo práce.</t>
  </si>
  <si>
    <t>543332</t>
  </si>
  <si>
    <t>VÝMĚNA KOLEJNICE 49 E1 SPOJITĚ</t>
  </si>
  <si>
    <t>1100   v místě SVÚ=1 100,000 [A]  
275*2  v míste napojení  na púvodní stav2 x 275 m=550,000 [B]  
Celkem: A+B=1 650,000 [C]</t>
  </si>
  <si>
    <t>1. Položka obsahuje:   – dodávku a uložení vyměňovaného materiálu, ať nového, regenerovaného nebo vyzískaného   – doplnění podložek, spojkových šroubů, svěrkových šroubů, matic a dvojitých pružných kroužků apod.   – naložení a odvoz demontovaného materiálu do skladu nebo na likvidaci   – příplatky za ztížené podmínky při práci v koleji, např. překážky po stranách koleje, práci v tunelu ap.  2. Položka neobsahuje:   X  3. Způsob měření:  Měří se délka kolejnice v metech délkových.</t>
  </si>
  <si>
    <t>7</t>
  </si>
  <si>
    <t>543411</t>
  </si>
  <si>
    <t>VÝMĚNA UPEVNĚNÍ (ŠROUBŮ, SPON, SVĚREK, KROUŽKŮ) TUHÉHO</t>
  </si>
  <si>
    <t>PÁR</t>
  </si>
  <si>
    <t>1. Položka obsahuje:   – dodávku a uložení vyměňovaného materiálu, ať nového, regenerovaného nebo vyzískaného   – případné doplnění ostatního drobného kolejiva   – naložení a odvoz demontovaného materiálu do skladu nebo na likvidaci   – příplatky za ztížené podmínky při práci v koleji, např. překážky po stranách koleje, práci v tunelu ap.  2. Položka neobsahuje:   X  3. Způsob měření:  Udává se vždy pár, tj. po dvou kusech úložných ploch kolejnice na každém pražci.</t>
  </si>
  <si>
    <t>8</t>
  </si>
  <si>
    <t>544212</t>
  </si>
  <si>
    <t>IZOLOVANÝ STYK LEPENÝ DÉLKY KRATŠÍ NEŽ STANDARDNÍ (DO 3,4 M), TEPELNĚ OPRACOVANÝ, TVARU 49 E1</t>
  </si>
  <si>
    <t>(26+2)*2=56,000 [A]</t>
  </si>
  <si>
    <t>1. Položka obsahuje:   – dodání a zabudování LISu požadované délky   – výměnu nebo doplnění podložek, spojkových šroubů, svěrkových šroubů, matic a dvojitých pružných kroužků ap.   – defektoskopickou zkoušku kolejnic lepeného izolovaného styku, je-li požadována  2. Položka neobsahuje:   – zrušení a znovuzřízení bezstykové koleje   – demontáž stávajícího lepeného izolovaného styku nebo běžné kolejnice, nacení se položkami sd 965   – řezání koleje   – případnou úpravu pražců   – zavaření LISu do bezstykové koleje  3. Způsob měření:  Udává se počet kusů izolovaného styku libovolné délky v každém kolejnicovém pasu. V běžné koleji jsou tyto IS zpravidla v párech.</t>
  </si>
  <si>
    <t>545121</t>
  </si>
  <si>
    <t>SVAR KOLEJNIC (STEJNÉHO TVARU) 49 E1, T JEDNOTLIVĚ</t>
  </si>
  <si>
    <t>IZOLOVANÉ STYKY DODÁVKA A MONTÁŽ IZOLOVANÉHO STYKU LIS  
56*2 standard=112,000 [A]</t>
  </si>
  <si>
    <t>Jednotlivým svarem se rozumí svar, který splňuje některé z následujících kriterií:  – počet svarů v jednom objektu je menší než 20 ks  – při vevařování lepených izolovaných styků a dilatačních zařízení do kolejí  – závěrný svar při zřizování bezstykové koleje ve smyslu předpisu S3/2  Svar, který nesplňuje ani jedno z výše uvedených kriterií, je svar průběžný    1. Položka obsahuje: 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– úpravu kolejového lože pro nasazení formy, zpětnou úprava do profilu   – svaření kolejnic nebo části výhybek, opracování a obroušení svaru   – úprava koleje nebo výhybkové konstrukce do stavu před svařováním   – příplatky za ztížené podmínky při práci v koleji, např. překážky po stranách koleje, práci v tunelu ap.    2. Položka neobsahuje:   – případné řezání koleje    3. Způsob měření:  Udává se počet kusů kompletní konstrukce nebo práce.</t>
  </si>
  <si>
    <t>545122</t>
  </si>
  <si>
    <t>SVAR KOLEJNIC (STEJNÉHO TVARU) 49 E1, T SPOJITĚ</t>
  </si>
  <si>
    <t>255*2=510,000 [A]</t>
  </si>
  <si>
    <t>11</t>
  </si>
  <si>
    <t>549111</t>
  </si>
  <si>
    <t>BROUŠENÍ KOLEJE A VÝHYBEK</t>
  </si>
  <si>
    <t>1. Položka obsahuje:   – přípravné práce, zejména odstraňování překážek v koleji a výhybce, např. odstranění kolejových propojek, ukolejnění ap.   – vlastní broušení a související práce a materiál, např. brusivo   – dokončovací práce, zejména zpětná montáž odstraněného zařízení, např. kolejových propojek, ukolejnění ap.   – dopravu brousící soupravy a doprovodných vozů na místo broušení a zpět   – příplatky za ztížené podmínky při práci v koleji, např. překážky po stranách koleje, práci v tunelu ap.  2. Položka neobsahuje:   X  3. Způsob měření:  Měří se délka koleje ve smyslu ČSN 73 6360, tj. v ose koleje.</t>
  </si>
  <si>
    <t>12</t>
  </si>
  <si>
    <t>549510</t>
  </si>
  <si>
    <t>ŘEZÁNÍ KOLEJNIC BEZ OHLEDU NA TVAR</t>
  </si>
  <si>
    <t>56*2 IZOLOVANÉ STYKY DODÁVKA A MONTÁŽ IZOLOVANÉHO STYKU LIS standard=112,000 [A]  
13*2*2 Kolejová pole=52,000 [B]  
Celkem: A+B=164,000 [C]</t>
  </si>
  <si>
    <t>1. Položka obsahuje:   – veškeré práce a materiály spojené s řezáním kolejnic   – příplatky za ztížené podmínky při práci v koleji, např. překážky po stranách koleje, práci v tunelu apod.  2. Položka neobsahuje:   X  3. Způsob měření:  Udává se počet kusů kompletní konstrukce nebo práce.</t>
  </si>
  <si>
    <t>13</t>
  </si>
  <si>
    <t>R523111</t>
  </si>
  <si>
    <t>ZŘÍZENÍ KOLEJE - DOPRAVA SOUČÁSTÍ Z "MÍSTA PŘEDÁNÍ" NA MONTÁŽNÍ ZÁKLADNU</t>
  </si>
  <si>
    <t>tkm</t>
  </si>
  <si>
    <t>1551.511*225doprava kolejnic 49E1; Třinec - Brno dolní nádraží (Brno-Královo Pole), 225km=349 089,975 [A]  
26125*0.304*70 doprava pražců B91S/2 ; Doloplazy - Brno dolní nádraží (Brno-Královo Pole), 70km=555 940,000 [B]  
Celkem: A+B=905 029,975 [C]</t>
  </si>
  <si>
    <t>1. Položka obsahuje:   odvoz a složení   – případné překládky na trase  2. Položka neobsahuje:   –  3. Způsob měření:  Výměra je sumou součinů tun materiálu a k nim příslušných jednotlivých odvozových vzdáleností v kilometrech.</t>
  </si>
  <si>
    <t>14</t>
  </si>
  <si>
    <t>R528352</t>
  </si>
  <si>
    <t>KOLEJ 49 E1, ROZD. "U", BEZSTYKOVÁ, PR. BET. BEZPODKLADNICOVÝ, UP. PRUŽNÉ (BEZ DODÁVKY KOLEJNIC A PRAŽCŮ - SŽDC</t>
  </si>
  <si>
    <t>KOLEJ 49 E1, ROZD. "U", BEZSTYKOVÁ, PR. BET. BEZPODKLADNICOVÝ, UP. PRUŽNÉ</t>
  </si>
  <si>
    <t>se snášením kolej. roštu      12130.0=12 130,000 [A]  
bez snášení kolej. roštu          3545.0=3 545,000 [B]  
Celkem: A+B=15 675,000 [C]</t>
  </si>
  <si>
    <t>1. Položka obsahuje:   – defektoskopické zkoušky kolejnic, jsou-li vyžadovány   – montáž kolejových polí ze součástí železničního svršku uvedených typů na montážní základně, popř. přímo na staveništi nebo strojní linkou   – dopravu smontovaných kolejových polí nebo součástí z montážní základny na místo určení, pokud si to zvolená technologie pokládky vyžaduje   – zřízení koleje pomocí kolejových polí za použití vhodného kladecího prostředku   – sespojkování kolejových polí bez jejich svaření   – směrovou a výškovou úpravu koleje do předepsané polohy včetně stabilizace kolejového lože   – očištění a naolejování spojkových a svěrkových šroubů před zahájením provozu   – pomocné a dokončovací práce   – případné ztížení práce při překážách na jedné nebo obou stranách, v tunelu i při rekonstrukcích  2. Položka neobsahuje:  – materiál uvedeného typu kolejnic a vystrojených pražců určeného typuz v uvedeném rozdělení pro normální rozchod kolejí (1435 mm) (viz. podrobnosti dodávky materiálu uvedené v ZTP)  –dopravu materiálu z místa předání na montážní základnu (viz. podrobnosti dodávky materiálu uvedené v ZTP, doprava z místa předání na montážní základnu je uvedena v samostatné položce)    – zřízení kolejového lože   – svařování kolejnic do bezstykové koleje   – broušení koleje   – případnou dodávku a montáž pražcových kotev   – následnou úpravu směrového a výškového uspořádání koleje  3. Způsob měření:  Měří se délka koleje ve smyslu ČSN 73 6360, tj. v ose koleje.</t>
  </si>
  <si>
    <t>Ostatní práce</t>
  </si>
  <si>
    <t>15</t>
  </si>
  <si>
    <t>921930</t>
  </si>
  <si>
    <t>ANTIKOROZNÍ PROVEDENÍ UPEVŇOVADEL A JINÉHO DROBNÉHO KOLEJIVA</t>
  </si>
  <si>
    <t>Dle tabulky nového svrškového materiálu:  
110*0.6 Antikorozní úprava upevňovadel v místě přejezdů celkem 110 ks podvalů=66,000 [A]</t>
  </si>
  <si>
    <t>(Položka je příplatkovou jakožto materiálový rozdíl oproti standardnímu upevnění. Samostatně ji tedy nelze použít.)  1. Položka obsahuje:   – antikorozní provedení určených částí upevnění žárovým zinkováním nebo jiným vhodným způsobem ve výrobním závodu   – příplatky za ztížené podmínky vyskytující se při zřízení kolejových vah, např. za překážky na straně koleje apod.  2. Položka neobsahuje:   – dodávku materiálu, je součástí položek zřízení koleje nebo přejezdu  3. Způsob měření:  Měří se metr délkový.</t>
  </si>
  <si>
    <t>16</t>
  </si>
  <si>
    <t>923931</t>
  </si>
  <si>
    <t>ZAJIŠŤOVACÍ ZNAČKA KONZOLOVÁ (K) NA SLOUPU TRAKČNÍHO STOŽÁRU</t>
  </si>
  <si>
    <t>1. Položka obsahuje:   – geodetické zaměření a kontrolu připravenosti pro osazení značky   – upevnění podpůrné konstrukce na sloup trakčního stožáru   – dodávku konzolové zajišťovací značky v požadovaném provedení   – nalepení nebo uchycení zajišťovací značky a další související práce   – všechny potřebné pomůcky, stroje, nářadí a pomocný materiál   – kontrolní měření   – vyhotovení příslušné dokumentace  2. Položka neobsahuje:   X  3. Způsob měření:  Udává se počet kusů kompletní konstrukce nebo práce.</t>
  </si>
  <si>
    <t>17</t>
  </si>
  <si>
    <t>923971</t>
  </si>
  <si>
    <t>ZAJIŠŤOVACÍ ZNAČKA KONZOLOVÁ (K) NA ZÁKLADU TRAKČNÍHO STOŽÁRU</t>
  </si>
  <si>
    <t>1. Položka obsahuje:   – geodetické zaměření a kontrolu připravenosti pro osazení značky   – vyvrtání otvoru požadovaného průměru, vlepení zajišťovací značky a další související práce   – dodávku a montáž konzolové zajišťovací značky v požadovaném provedení   – všechny potřebné pomůcky, stroje, nářadí a pomocný materiál   – kontrolní měření   – vyhotovení příslušné dokumentace  2. Položka neobsahuje:   X  3. Způsob měření:  Udává se počet kusů kompletní konstrukce nebo práce.</t>
  </si>
  <si>
    <t>18</t>
  </si>
  <si>
    <t>925120</t>
  </si>
  <si>
    <t>DRÁŽNÍ STEZKY Z DRTI TL. PŘES 50 MM</t>
  </si>
  <si>
    <t>M2</t>
  </si>
  <si>
    <t>4250.0 Drážní stezka frakce 4/16 mm 6380 m2, 425 m3=4 250,000 [A]</t>
  </si>
  <si>
    <t>1. Položka obsahuje:   – kompletní provedení konstrukce s dodáním materiálu   – urovnání povrchu do předepsaného tvaru, případně i ruční hutnění a výplň nerovností a prohlubní   – zhutnění na předepsanou míru bez ohledu na způsob provádění   – příplatky za ztížené podmínky vyskytující se při zřízení drážních stezek, např. za překážky na straně koleje ap.  2. Položka neobsahuje:   – výplň pod drážní stezkou mezi kolejovým ložem sousedních kolejí, nacení se položkami ve sd 51  3. Způsob měření:  Měří se horní pochozí plocha bez ohledu na tvar dosypávek pod drážní stezkou.</t>
  </si>
  <si>
    <t>19</t>
  </si>
  <si>
    <t>965010</t>
  </si>
  <si>
    <t>ODSTRANĚNÍ KOLEJOVÉHO LOŽE A DRÁŽNÍCH STEZEK</t>
  </si>
  <si>
    <t>Výsledný objem snášeného ŠL: 31 550 m3  
7535.0+1425.0 z toho : pro konstrukce nástupišt a pro zásyp žel. spodku. odvoz na mezideponii=8 960,000 [A]  
22590.0 z toho : recyklace pro konstrukční vrstvy, odvoz na RZ=22 590,000 [B]  
Celkem: A+B=31 550,000 [C]</t>
  </si>
  <si>
    <t>1. Položka obsahuje:   – odstranění kolejového lože ručně nebo mechanizací, a to po nebo bez sejmutí kolejového roštu   – příplatky za ztížené podmínky při práci v kolejišti, např. za překážky na straně koleje apod.   – naložení vybouraného materiálu na dopravní prostředek  2. Položka neobsahuje:   – odvoz vybouraného materiálu do skladu nebo na likvidaci   – poplatky za likvidaci odpadů, nacení se položkami ze ssd 0  3. Způsob měření:  Měří se metry krychlové odtěženého kolejového lože v ulehlém (původním) stavu.</t>
  </si>
  <si>
    <t>20</t>
  </si>
  <si>
    <t>965021</t>
  </si>
  <si>
    <t>ODSTRANĚNÍ KOLEJOVÉHO LOŽE A DRÁŽNÍCH STEZEK - ODVOZ NA SKLÁDKU</t>
  </si>
  <si>
    <t>M3KM</t>
  </si>
  <si>
    <t>(7535.0+1425.0)*15  odvoz na mezideponii=134 400,000 [A]  
2260.0*50  odvoz odpad znečišt. rop. látkami=113 000,000 [B]  
Celkem: A+B=247 400,000 [C]</t>
  </si>
  <si>
    <t>1. Položka obsahuje:   – odvoz jakýmkoliv dopravním prostředkem a složení   – případné překládky na trase  2. Položka neobsahuje:   – naložení vybouraného materiálu na dopravní prostředek (je zahrnuto ve zdrojové položce)   – poplatky za likvidaci odpadů, nacení se položkami ze ssd 0  3. Způsob měření:  Výměra je součtem součinů metrů krychlových vytěženého v rostlém (původním) stavu nebo vybouraného materiálu a jednotlivých vzdáleností v kilometrech.</t>
  </si>
  <si>
    <t>21</t>
  </si>
  <si>
    <t>965023</t>
  </si>
  <si>
    <t>ODSTRANĚNÍ KOLEJOVÉHO LOŽE A DRÁŽNÍCH STEZEK - ODVOZ NA RECYKLACI</t>
  </si>
  <si>
    <t>22590.0*15=338 850,000 [A]</t>
  </si>
  <si>
    <t>22</t>
  </si>
  <si>
    <t>965111</t>
  </si>
  <si>
    <t>DEMONTÁŽ KOLEJE NA BETONOVÝCH PRAŽCÍCH DO KOLEJOVÝCH POLÍ</t>
  </si>
  <si>
    <t>(Položka určena víceméně pro vyjmutí a zpětné vložení, např. v provizorních stavech.)  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přeložení na vhodnou deponii v blízkosti místa demontáže, popř. naložení na dopravní prostředek   – příplatky za ztížené podmínky při práci v kolejišti, např. za překážky na straně koleje apod.  2. Položka neobsahuje:   X  3. Způsob měření:  Měří se délka koleje ve smyslu ČSN 73 6360, tj. v ose koleje.</t>
  </si>
  <si>
    <t>23</t>
  </si>
  <si>
    <t>965113</t>
  </si>
  <si>
    <t>DEMONTÁŽ KOLEJE NA BETONOVÝCH PRAŽCÍCH DO KOLEJOVÝCH POLÍ S ODVOZEM NA MONTÁŽNÍ ZÁKLADNU S NÁSLEDNÝM ROZEBRÁNÍM</t>
  </si>
  <si>
    <t>Technická zpráva Tabulka rušených kolejí:  
11900.0+3545.0 S 49/ beton=15 445,000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</si>
  <si>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  2. Položka neobsahuje:   – odvoz nevyhovujícího materiálu na likvidaci   – poplatky za likvidaci odpadů, nacení se položkami ze ssd 0  3. Způsob měření:  Měří se délka koleje ve smyslu ČSN 73 6360, tj. v ose koleje.</t>
  </si>
  <si>
    <t>24</t>
  </si>
  <si>
    <t>965116</t>
  </si>
  <si>
    <t>DEMONTÁŽ KOLEJE NA BETONOVÝCH PRAŽCÍCH - ODVOZ ROZEBRANÝCH SOUČÁSTÍ (Z MÍSTA DEMONTÁŽE NEBO Z MONTÁŽNÍ ZÁKLADNY) K LIKVIDACI</t>
  </si>
  <si>
    <t>Technická zpráva Tabulka rušených kolejí:  
15445.0*0.604*25 S 49/ beton=233 219,500 [A]</t>
  </si>
  <si>
    <t>1. Položka obsahuje:   – naložení na dopravní prostředek, odvoz a složení   – případné překládky na trase  2. Položka neobsahuje:   – poplatky za likvidaci odpadů, nacení se položkami ze ssd 0  3. Způsob měření:  Výměra je sumou součinů tun vybouraného materiálu v původním stavu a k nim příslušných jednotlivých odvozových vzdáleností v kilometrech.</t>
  </si>
  <si>
    <t>25</t>
  </si>
  <si>
    <t>965123</t>
  </si>
  <si>
    <t>DEMONTÁŽ KOLEJE NA DŘEVĚNÝCH PRAŽCÍCH DO KOLEJOVÝCH POLÍ S ODVOZEM NA MONTÁŽNÍ ZÁKLADNU S NÁSLEDNÝM ROZEBRÁNÍM</t>
  </si>
  <si>
    <t>Technická zpráva Tabulka rušených kolejí:  
240.0 S 49/ dřevo=240,000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</si>
  <si>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2. Položka neobsahuje:   – odvoz nevyhovujícího materiálu na likvidaci   – poplatky za likvidaci odpadů, nacení se položkami ze ssd 0  3. Způsob měření:  Měří se délka koleje ve smyslu ČSN 73 6360, tj. v ose koleje.</t>
  </si>
  <si>
    <t>26</t>
  </si>
  <si>
    <t>965126</t>
  </si>
  <si>
    <t>DEMONTÁŽ KOLEJE NA DŘEVĚNÝCH PRAŽCÍCH - ODVOZ ROZEBRANÝCH SOUČÁSTÍ (Z MÍSTA DEMONTÁŽE NEBO Z MONTÁŽNÍ ZÁKLADNY) K LIKVIDACI</t>
  </si>
  <si>
    <t>Technická zpráva Tabulka rušených kolejí:  
240.0*0.350*50 S 49/ dřevo=4 200,000 [A]</t>
  </si>
  <si>
    <t>27</t>
  </si>
  <si>
    <t>966168</t>
  </si>
  <si>
    <t>BOURÁNÍ KONSTRUKCÍ ZE ŽELEZOBETONU S ODVOZEM DO 20KM</t>
  </si>
  <si>
    <t>položka zahrnuje:  - rozbourání konstrukce bez ohledu na použitou technologii  - veškeré pomocné konstrukce (lešení a pod.)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</si>
  <si>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>28</t>
  </si>
  <si>
    <t>96616B</t>
  </si>
  <si>
    <t>BOURÁNÍ KONSTRUKCÍ ZE ŽELEZOBETONU - DOPRAVA</t>
  </si>
  <si>
    <t>5*25.0*2.4 dopočet do 25km=300,000 [A]</t>
  </si>
  <si>
    <t>Položka zahrnuje samostatnou dopravu suti a vybouraných hmot. Množství se určí jako součin hmotnosti [t] a požadované vzdálenosti [km].</t>
  </si>
  <si>
    <t>OST</t>
  </si>
  <si>
    <t>Všeobecné podmínky</t>
  </si>
  <si>
    <t>29</t>
  </si>
  <si>
    <t>015130</t>
  </si>
  <si>
    <t>POPLATKY ZA LIKVIDACŮ ODPADŮ NEKONTAMINOVANÝCH - 17 04 05 železý a ocelový šrot - konstrukce, kolejnice</t>
  </si>
  <si>
    <t>T</t>
  </si>
  <si>
    <t>POPLATKY ZA LIKVIDACŮ ODPADŮ NEKONTAMINOVANÝCH - 17 03 02  VYBOURANÝ ASFALTOVÝ BETON BEZ DEHTU</t>
  </si>
  <si>
    <t>360.0 kolejnice, drobné kolejivo=360,000 [A]</t>
  </si>
  <si>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</si>
  <si>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30</t>
  </si>
  <si>
    <t>015140</t>
  </si>
  <si>
    <t>POPLATKY ZA LIKVIDACŮ ODPADŮ NEKONTAMINOVANÝCH - 17 01 01  BETON Z DEMOLIC OBJEKTŮ, ZÁKLADŮ TV</t>
  </si>
  <si>
    <t>31</t>
  </si>
  <si>
    <t>015150</t>
  </si>
  <si>
    <t>POPLATKY ZA LIKVIDACŮ ODPADŮ NEKONTAMINOVANÝCH - 17 05 08  ŠTĚRK Z KOLEJIŠTĚ (ODPAD PO RECYKLACI)</t>
  </si>
  <si>
    <t>4517.0*2.05=9 259,850 [A]</t>
  </si>
  <si>
    <t>32</t>
  </si>
  <si>
    <t>015210</t>
  </si>
  <si>
    <t>POPLATKY ZA LIKVIDACŮ ODPADŮ NEKONTAMINOVANÝCH - 17 01 01  ŽELEZNIČNÍ PRAŽCE BETONOVÉ</t>
  </si>
  <si>
    <t>3750.0=3 750,000 [A]</t>
  </si>
  <si>
    <t>33</t>
  </si>
  <si>
    <t>015250</t>
  </si>
  <si>
    <t>POPLATKY ZA LIKVIDACŮ ODPADŮ NEKONTAMINOVANÝCH - 17 02 03  POLYETYLÉNOVÉ  PODLOŽKY (ŽEL. SVRŠEK)</t>
  </si>
  <si>
    <t>34</t>
  </si>
  <si>
    <t>015260</t>
  </si>
  <si>
    <t>POPLATKY ZA LIKVIDACŮ ODPADŮ NEKONTAMINOVANÝCH - 07 02 99  PRYŽOVÉ PODLOŽKY (ŽEL. SVRŠEK)</t>
  </si>
  <si>
    <t>35</t>
  </si>
  <si>
    <t>015510</t>
  </si>
  <si>
    <t>POPLATKY ZA LIKVIDACŮ ODPADŮ NEBEZPEČNÝCH - 17 05 07*  LOKÁLNĚ ZNEČIŠTĚNÝ ŠTĚRK A ZEMINA Z KOLEJIŠTĚ (VÝHYBKY)</t>
  </si>
  <si>
    <t>2260.0*2.05=4 633,000 [A]</t>
  </si>
  <si>
    <t>36</t>
  </si>
  <si>
    <t>015520</t>
  </si>
  <si>
    <t>POPLATKY ZA LIKVIDACŮ ODPADŮ NEBEZPEČNÝCH - 17 02 04*  ŽELEZNIČNÍ PRAŽCE DŘEVĚNÉ</t>
  </si>
  <si>
    <t>40.0=40,000 [A]</t>
  </si>
  <si>
    <t>37</t>
  </si>
  <si>
    <t>02940</t>
  </si>
  <si>
    <t>OSTATNÍ POŽADAVKY - VYPRACOVÁNÍ DOKUMENTACE</t>
  </si>
  <si>
    <t>KPL</t>
  </si>
  <si>
    <t>1 zpracování projektu zajištění prostorové polohy koleje po osazerní a zaměření zajišťovacích značek=1,000 [A]</t>
  </si>
  <si>
    <t>zahrnuje veškeré náklady spojené s objednatelem požadovanými pracemi</t>
  </si>
  <si>
    <t>38</t>
  </si>
  <si>
    <t>029611</t>
  </si>
  <si>
    <t>OSTATNÍ POŽADAVKY - ODBORNÝ DOZOR</t>
  </si>
  <si>
    <t>HOD</t>
  </si>
  <si>
    <t>zahrnuje veškeré náklady spojené s objednatelem požadovaným dozorem</t>
  </si>
  <si>
    <t>39</t>
  </si>
  <si>
    <t>29611</t>
  </si>
  <si>
    <t>360=360,000 [A]  
odhad časové náročnosti  
zahrnuje veškeré náklady spojené s objednatelem požadovaným dozorem  
Celkem: A=360,000 [B]</t>
  </si>
  <si>
    <t>40</t>
  </si>
  <si>
    <t>R10297</t>
  </si>
  <si>
    <t>Kontrola GPK měřícím vozem</t>
  </si>
  <si>
    <t>km</t>
  </si>
  <si>
    <t>5.36=5,360 [A]  
celková délka zřizovaných dopravních kolejí  
zahrnuje veškeré náklady spojené s objednatelem požadovaným měření a vyhodnocením  
Celkem: A=5,360 [B]</t>
  </si>
  <si>
    <t>41</t>
  </si>
  <si>
    <t>R20297</t>
  </si>
  <si>
    <t>Kontrola prostorové průchodnosti koleje</t>
  </si>
  <si>
    <t>5.36=5,360 [A]  
celková délka zřizovaných dopravních kolejí  
Kompletní provedení měření GPK měřícím vozem dle TKP staveb státních drah včetně předání 2 paré záznamu měření.   
Včetně všech nezbytných nákladů na provedení, včetně přepravy měřícího vozu z domovského stanoviště tam i zpět.  
Celkem: A=5,360 [B]</t>
  </si>
  <si>
    <t>42</t>
  </si>
  <si>
    <t>R30297</t>
  </si>
  <si>
    <t>Kontinuální radarové měření pražcového podloží</t>
  </si>
  <si>
    <t>Změna č.1 z 15.10.2019</t>
  </si>
  <si>
    <t>SO 02-17-01_a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</si>
</sst>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2" borderId="0" xfId="0" applyFont="1" applyFill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6" fillId="2" borderId="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8"/>
  <sheetViews>
    <sheetView tabSelected="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28" t="s">
        <v>231</v>
      </c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0+O8+O65+O122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30" t="s">
        <v>6</v>
      </c>
      <c r="D3" s="31"/>
      <c r="E3" s="5" t="s">
        <v>7</v>
      </c>
      <c r="F3" s="1"/>
      <c r="G3" s="6"/>
      <c r="H3" s="34" t="s">
        <v>232</v>
      </c>
      <c r="I3" s="7">
        <f>0+I8+I65+I122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8" t="s">
        <v>12</v>
      </c>
      <c r="C4" s="32" t="s">
        <v>8</v>
      </c>
      <c r="D4" s="33"/>
      <c r="E4" s="9" t="s">
        <v>13</v>
      </c>
      <c r="F4" s="3"/>
      <c r="G4" s="3"/>
      <c r="H4" s="10"/>
      <c r="I4" s="10"/>
      <c r="O4" t="s">
        <v>14</v>
      </c>
      <c r="P4" t="s">
        <v>10</v>
      </c>
    </row>
    <row r="5" spans="1:18" ht="12.75" customHeight="1" x14ac:dyDescent="0.2">
      <c r="A5" s="29" t="s">
        <v>15</v>
      </c>
      <c r="B5" s="29" t="s">
        <v>16</v>
      </c>
      <c r="C5" s="29" t="s">
        <v>17</v>
      </c>
      <c r="D5" s="29" t="s">
        <v>18</v>
      </c>
      <c r="E5" s="29" t="s">
        <v>19</v>
      </c>
      <c r="F5" s="29" t="s">
        <v>20</v>
      </c>
      <c r="G5" s="29" t="s">
        <v>21</v>
      </c>
      <c r="H5" s="29" t="s">
        <v>22</v>
      </c>
      <c r="I5" s="29"/>
      <c r="O5" t="s">
        <v>23</v>
      </c>
      <c r="P5" t="s">
        <v>10</v>
      </c>
    </row>
    <row r="6" spans="1:18" ht="12.75" customHeight="1" x14ac:dyDescent="0.2">
      <c r="A6" s="29"/>
      <c r="B6" s="29"/>
      <c r="C6" s="29"/>
      <c r="D6" s="29"/>
      <c r="E6" s="29"/>
      <c r="F6" s="29"/>
      <c r="G6" s="29"/>
      <c r="H6" s="11" t="s">
        <v>24</v>
      </c>
      <c r="I6" s="11" t="s">
        <v>25</v>
      </c>
    </row>
    <row r="7" spans="1:18" ht="12.75" customHeight="1" x14ac:dyDescent="0.2">
      <c r="A7" s="11" t="s">
        <v>26</v>
      </c>
      <c r="B7" s="11" t="s">
        <v>27</v>
      </c>
      <c r="C7" s="11" t="s">
        <v>10</v>
      </c>
      <c r="D7" s="11" t="s">
        <v>2</v>
      </c>
      <c r="E7" s="11" t="s">
        <v>28</v>
      </c>
      <c r="F7" s="11" t="s">
        <v>29</v>
      </c>
      <c r="G7" s="11" t="s">
        <v>30</v>
      </c>
      <c r="H7" s="11" t="s">
        <v>31</v>
      </c>
      <c r="I7" s="11" t="s">
        <v>32</v>
      </c>
    </row>
    <row r="8" spans="1:18" ht="12.75" customHeight="1" x14ac:dyDescent="0.2">
      <c r="A8" s="10" t="s">
        <v>33</v>
      </c>
      <c r="B8" s="10"/>
      <c r="C8" s="12" t="s">
        <v>29</v>
      </c>
      <c r="D8" s="10"/>
      <c r="E8" s="13" t="s">
        <v>34</v>
      </c>
      <c r="F8" s="10"/>
      <c r="G8" s="10"/>
      <c r="H8" s="10"/>
      <c r="I8" s="14">
        <f>0+Q8</f>
        <v>0</v>
      </c>
      <c r="O8">
        <f>0+R8</f>
        <v>0</v>
      </c>
      <c r="Q8">
        <f>0+I9+I13+I17+I21+I25+I29+I33+I37+I41+I45+I49+I53+I57+I61</f>
        <v>0</v>
      </c>
      <c r="R8">
        <f>0+O9+O13+O17+O21+O25+O29+O33+O37+O41+O45+O49+O53+O57+O61</f>
        <v>0</v>
      </c>
    </row>
    <row r="9" spans="1:18" x14ac:dyDescent="0.2">
      <c r="A9" s="15" t="s">
        <v>35</v>
      </c>
      <c r="B9" s="16" t="s">
        <v>27</v>
      </c>
      <c r="C9" s="16" t="s">
        <v>36</v>
      </c>
      <c r="D9" s="15" t="s">
        <v>37</v>
      </c>
      <c r="E9" s="17" t="s">
        <v>38</v>
      </c>
      <c r="F9" s="18" t="s">
        <v>39</v>
      </c>
      <c r="G9" s="19">
        <v>38450</v>
      </c>
      <c r="H9" s="20">
        <v>0</v>
      </c>
      <c r="I9" s="20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1" t="s">
        <v>40</v>
      </c>
      <c r="E10" s="22" t="s">
        <v>38</v>
      </c>
    </row>
    <row r="11" spans="1:18" x14ac:dyDescent="0.2">
      <c r="A11" s="23" t="s">
        <v>41</v>
      </c>
      <c r="E11" s="24" t="s">
        <v>42</v>
      </c>
    </row>
    <row r="12" spans="1:18" ht="38.25" x14ac:dyDescent="0.2">
      <c r="A12" t="s">
        <v>43</v>
      </c>
      <c r="E12" s="22" t="s">
        <v>44</v>
      </c>
    </row>
    <row r="13" spans="1:18" x14ac:dyDescent="0.2">
      <c r="A13" s="15" t="s">
        <v>35</v>
      </c>
      <c r="B13" s="16" t="s">
        <v>10</v>
      </c>
      <c r="C13" s="16" t="s">
        <v>45</v>
      </c>
      <c r="D13" s="15" t="s">
        <v>37</v>
      </c>
      <c r="E13" s="17" t="s">
        <v>46</v>
      </c>
      <c r="F13" s="18" t="s">
        <v>39</v>
      </c>
      <c r="G13" s="19">
        <v>165</v>
      </c>
      <c r="H13" s="20">
        <v>0</v>
      </c>
      <c r="I13" s="20">
        <f>ROUND(ROUND(H13,2)*ROUND(G13,3),2)</f>
        <v>0</v>
      </c>
      <c r="O13">
        <f>(I13*21)/100</f>
        <v>0</v>
      </c>
      <c r="P13" t="s">
        <v>10</v>
      </c>
    </row>
    <row r="14" spans="1:18" x14ac:dyDescent="0.2">
      <c r="A14" s="21" t="s">
        <v>40</v>
      </c>
      <c r="E14" s="22" t="s">
        <v>46</v>
      </c>
    </row>
    <row r="15" spans="1:18" x14ac:dyDescent="0.2">
      <c r="A15" s="23" t="s">
        <v>41</v>
      </c>
      <c r="E15" s="24" t="s">
        <v>47</v>
      </c>
    </row>
    <row r="16" spans="1:18" ht="38.25" x14ac:dyDescent="0.2">
      <c r="A16" t="s">
        <v>43</v>
      </c>
      <c r="E16" s="22" t="s">
        <v>44</v>
      </c>
    </row>
    <row r="17" spans="1:16" x14ac:dyDescent="0.2">
      <c r="A17" s="15" t="s">
        <v>35</v>
      </c>
      <c r="B17" s="16" t="s">
        <v>2</v>
      </c>
      <c r="C17" s="16" t="s">
        <v>48</v>
      </c>
      <c r="D17" s="15" t="s">
        <v>37</v>
      </c>
      <c r="E17" s="17" t="s">
        <v>49</v>
      </c>
      <c r="F17" s="18" t="s">
        <v>50</v>
      </c>
      <c r="G17" s="19">
        <v>250</v>
      </c>
      <c r="H17" s="20">
        <v>0</v>
      </c>
      <c r="I17" s="20">
        <f>ROUND(ROUND(H17,2)*ROUND(G17,3),2)</f>
        <v>0</v>
      </c>
      <c r="O17">
        <f>(I17*21)/100</f>
        <v>0</v>
      </c>
      <c r="P17" t="s">
        <v>10</v>
      </c>
    </row>
    <row r="18" spans="1:16" x14ac:dyDescent="0.2">
      <c r="A18" s="21" t="s">
        <v>40</v>
      </c>
      <c r="E18" s="22" t="s">
        <v>49</v>
      </c>
    </row>
    <row r="19" spans="1:16" ht="25.5" x14ac:dyDescent="0.2">
      <c r="A19" s="23" t="s">
        <v>41</v>
      </c>
      <c r="E19" s="24" t="s">
        <v>51</v>
      </c>
    </row>
    <row r="20" spans="1:16" ht="178.5" x14ac:dyDescent="0.2">
      <c r="A20" t="s">
        <v>43</v>
      </c>
      <c r="E20" s="22" t="s">
        <v>52</v>
      </c>
    </row>
    <row r="21" spans="1:16" ht="25.5" x14ac:dyDescent="0.2">
      <c r="A21" s="15" t="s">
        <v>35</v>
      </c>
      <c r="B21" s="16" t="s">
        <v>28</v>
      </c>
      <c r="C21" s="16" t="s">
        <v>53</v>
      </c>
      <c r="D21" s="15" t="s">
        <v>37</v>
      </c>
      <c r="E21" s="17" t="s">
        <v>54</v>
      </c>
      <c r="F21" s="18" t="s">
        <v>50</v>
      </c>
      <c r="G21" s="19">
        <v>550</v>
      </c>
      <c r="H21" s="20">
        <v>0</v>
      </c>
      <c r="I21" s="20">
        <f>ROUND(ROUND(H21,2)*ROUND(G21,3),2)</f>
        <v>0</v>
      </c>
      <c r="O21">
        <f>(I21*21)/100</f>
        <v>0</v>
      </c>
      <c r="P21" t="s">
        <v>10</v>
      </c>
    </row>
    <row r="22" spans="1:16" ht="25.5" x14ac:dyDescent="0.2">
      <c r="A22" s="21" t="s">
        <v>40</v>
      </c>
      <c r="E22" s="22" t="s">
        <v>54</v>
      </c>
    </row>
    <row r="23" spans="1:16" x14ac:dyDescent="0.2">
      <c r="A23" s="23" t="s">
        <v>41</v>
      </c>
      <c r="E23" s="24" t="s">
        <v>55</v>
      </c>
    </row>
    <row r="24" spans="1:16" ht="76.5" x14ac:dyDescent="0.2">
      <c r="A24" t="s">
        <v>43</v>
      </c>
      <c r="E24" s="22" t="s">
        <v>56</v>
      </c>
    </row>
    <row r="25" spans="1:16" ht="25.5" x14ac:dyDescent="0.2">
      <c r="A25" s="15" t="s">
        <v>35</v>
      </c>
      <c r="B25" s="16" t="s">
        <v>29</v>
      </c>
      <c r="C25" s="16" t="s">
        <v>57</v>
      </c>
      <c r="D25" s="15" t="s">
        <v>37</v>
      </c>
      <c r="E25" s="17" t="s">
        <v>58</v>
      </c>
      <c r="F25" s="18" t="s">
        <v>59</v>
      </c>
      <c r="G25" s="19">
        <v>300</v>
      </c>
      <c r="H25" s="20">
        <v>0</v>
      </c>
      <c r="I25" s="20">
        <f>ROUND(ROUND(H25,2)*ROUND(G25,3),2)</f>
        <v>0</v>
      </c>
      <c r="O25">
        <f>(I25*21)/100</f>
        <v>0</v>
      </c>
      <c r="P25" t="s">
        <v>10</v>
      </c>
    </row>
    <row r="26" spans="1:16" ht="25.5" x14ac:dyDescent="0.2">
      <c r="A26" s="21" t="s">
        <v>40</v>
      </c>
      <c r="E26" s="22" t="s">
        <v>58</v>
      </c>
    </row>
    <row r="27" spans="1:16" ht="38.25" x14ac:dyDescent="0.2">
      <c r="A27" s="23" t="s">
        <v>41</v>
      </c>
      <c r="E27" s="24" t="s">
        <v>60</v>
      </c>
    </row>
    <row r="28" spans="1:16" ht="89.25" x14ac:dyDescent="0.2">
      <c r="A28" t="s">
        <v>43</v>
      </c>
      <c r="E28" s="22" t="s">
        <v>61</v>
      </c>
    </row>
    <row r="29" spans="1:16" x14ac:dyDescent="0.2">
      <c r="A29" s="15" t="s">
        <v>35</v>
      </c>
      <c r="B29" s="16" t="s">
        <v>30</v>
      </c>
      <c r="C29" s="16" t="s">
        <v>62</v>
      </c>
      <c r="D29" s="15" t="s">
        <v>37</v>
      </c>
      <c r="E29" s="17" t="s">
        <v>63</v>
      </c>
      <c r="F29" s="18" t="s">
        <v>50</v>
      </c>
      <c r="G29" s="19">
        <v>1650</v>
      </c>
      <c r="H29" s="20">
        <v>0</v>
      </c>
      <c r="I29" s="20">
        <f>ROUND(ROUND(H29,2)*ROUND(G29,3),2)</f>
        <v>0</v>
      </c>
      <c r="O29">
        <f>(I29*21)/100</f>
        <v>0</v>
      </c>
      <c r="P29" t="s">
        <v>10</v>
      </c>
    </row>
    <row r="30" spans="1:16" x14ac:dyDescent="0.2">
      <c r="A30" s="21" t="s">
        <v>40</v>
      </c>
      <c r="E30" s="22" t="s">
        <v>63</v>
      </c>
    </row>
    <row r="31" spans="1:16" ht="38.25" x14ac:dyDescent="0.2">
      <c r="A31" s="23" t="s">
        <v>41</v>
      </c>
      <c r="E31" s="24" t="s">
        <v>64</v>
      </c>
    </row>
    <row r="32" spans="1:16" ht="89.25" x14ac:dyDescent="0.2">
      <c r="A32" t="s">
        <v>43</v>
      </c>
      <c r="E32" s="22" t="s">
        <v>65</v>
      </c>
    </row>
    <row r="33" spans="1:16" x14ac:dyDescent="0.2">
      <c r="A33" s="15" t="s">
        <v>35</v>
      </c>
      <c r="B33" s="16" t="s">
        <v>66</v>
      </c>
      <c r="C33" s="16" t="s">
        <v>67</v>
      </c>
      <c r="D33" s="15" t="s">
        <v>37</v>
      </c>
      <c r="E33" s="17" t="s">
        <v>68</v>
      </c>
      <c r="F33" s="18" t="s">
        <v>69</v>
      </c>
      <c r="G33" s="19">
        <v>1330</v>
      </c>
      <c r="H33" s="20">
        <v>0</v>
      </c>
      <c r="I33" s="20">
        <f>ROUND(ROUND(H33,2)*ROUND(G33,3),2)</f>
        <v>0</v>
      </c>
      <c r="O33">
        <f>(I33*21)/100</f>
        <v>0</v>
      </c>
      <c r="P33" t="s">
        <v>10</v>
      </c>
    </row>
    <row r="34" spans="1:16" x14ac:dyDescent="0.2">
      <c r="A34" s="21" t="s">
        <v>40</v>
      </c>
      <c r="E34" s="22" t="s">
        <v>68</v>
      </c>
    </row>
    <row r="35" spans="1:16" x14ac:dyDescent="0.2">
      <c r="A35" s="23" t="s">
        <v>41</v>
      </c>
      <c r="E35" s="24" t="s">
        <v>37</v>
      </c>
    </row>
    <row r="36" spans="1:16" ht="76.5" x14ac:dyDescent="0.2">
      <c r="A36" t="s">
        <v>43</v>
      </c>
      <c r="E36" s="22" t="s">
        <v>70</v>
      </c>
    </row>
    <row r="37" spans="1:16" ht="25.5" x14ac:dyDescent="0.2">
      <c r="A37" s="15" t="s">
        <v>35</v>
      </c>
      <c r="B37" s="16" t="s">
        <v>71</v>
      </c>
      <c r="C37" s="16" t="s">
        <v>72</v>
      </c>
      <c r="D37" s="15" t="s">
        <v>37</v>
      </c>
      <c r="E37" s="17" t="s">
        <v>73</v>
      </c>
      <c r="F37" s="18" t="s">
        <v>59</v>
      </c>
      <c r="G37" s="19">
        <v>56</v>
      </c>
      <c r="H37" s="20">
        <v>0</v>
      </c>
      <c r="I37" s="20">
        <f>ROUND(ROUND(H37,2)*ROUND(G37,3),2)</f>
        <v>0</v>
      </c>
      <c r="O37">
        <f>(I37*21)/100</f>
        <v>0</v>
      </c>
      <c r="P37" t="s">
        <v>10</v>
      </c>
    </row>
    <row r="38" spans="1:16" ht="25.5" x14ac:dyDescent="0.2">
      <c r="A38" s="21" t="s">
        <v>40</v>
      </c>
      <c r="E38" s="22" t="s">
        <v>73</v>
      </c>
    </row>
    <row r="39" spans="1:16" x14ac:dyDescent="0.2">
      <c r="A39" s="23" t="s">
        <v>41</v>
      </c>
      <c r="E39" s="24" t="s">
        <v>74</v>
      </c>
    </row>
    <row r="40" spans="1:16" ht="114.75" x14ac:dyDescent="0.2">
      <c r="A40" t="s">
        <v>43</v>
      </c>
      <c r="E40" s="22" t="s">
        <v>75</v>
      </c>
    </row>
    <row r="41" spans="1:16" x14ac:dyDescent="0.2">
      <c r="A41" s="15" t="s">
        <v>35</v>
      </c>
      <c r="B41" s="16" t="s">
        <v>31</v>
      </c>
      <c r="C41" s="16" t="s">
        <v>76</v>
      </c>
      <c r="D41" s="15" t="s">
        <v>37</v>
      </c>
      <c r="E41" s="17" t="s">
        <v>77</v>
      </c>
      <c r="F41" s="18" t="s">
        <v>59</v>
      </c>
      <c r="G41" s="19">
        <v>112</v>
      </c>
      <c r="H41" s="20">
        <v>0</v>
      </c>
      <c r="I41" s="20">
        <f>ROUND(ROUND(H41,2)*ROUND(G41,3),2)</f>
        <v>0</v>
      </c>
      <c r="O41">
        <f>(I41*21)/100</f>
        <v>0</v>
      </c>
      <c r="P41" t="s">
        <v>10</v>
      </c>
    </row>
    <row r="42" spans="1:16" x14ac:dyDescent="0.2">
      <c r="A42" s="21" t="s">
        <v>40</v>
      </c>
      <c r="E42" s="22" t="s">
        <v>77</v>
      </c>
    </row>
    <row r="43" spans="1:16" ht="25.5" x14ac:dyDescent="0.2">
      <c r="A43" s="23" t="s">
        <v>41</v>
      </c>
      <c r="E43" s="24" t="s">
        <v>78</v>
      </c>
    </row>
    <row r="44" spans="1:16" ht="204" x14ac:dyDescent="0.2">
      <c r="A44" t="s">
        <v>43</v>
      </c>
      <c r="E44" s="22" t="s">
        <v>79</v>
      </c>
    </row>
    <row r="45" spans="1:16" x14ac:dyDescent="0.2">
      <c r="A45" s="15" t="s">
        <v>35</v>
      </c>
      <c r="B45" s="16" t="s">
        <v>32</v>
      </c>
      <c r="C45" s="16" t="s">
        <v>80</v>
      </c>
      <c r="D45" s="15" t="s">
        <v>37</v>
      </c>
      <c r="E45" s="17" t="s">
        <v>81</v>
      </c>
      <c r="F45" s="18" t="s">
        <v>59</v>
      </c>
      <c r="G45" s="19">
        <v>510</v>
      </c>
      <c r="H45" s="20">
        <v>0</v>
      </c>
      <c r="I45" s="20">
        <f>ROUND(ROUND(H45,2)*ROUND(G45,3),2)</f>
        <v>0</v>
      </c>
      <c r="O45">
        <f>(I45*21)/100</f>
        <v>0</v>
      </c>
      <c r="P45" t="s">
        <v>10</v>
      </c>
    </row>
    <row r="46" spans="1:16" x14ac:dyDescent="0.2">
      <c r="A46" s="21" t="s">
        <v>40</v>
      </c>
      <c r="E46" s="22" t="s">
        <v>81</v>
      </c>
    </row>
    <row r="47" spans="1:16" x14ac:dyDescent="0.2">
      <c r="A47" s="23" t="s">
        <v>41</v>
      </c>
      <c r="E47" s="24" t="s">
        <v>82</v>
      </c>
    </row>
    <row r="48" spans="1:16" ht="204" x14ac:dyDescent="0.2">
      <c r="A48" t="s">
        <v>43</v>
      </c>
      <c r="E48" s="22" t="s">
        <v>79</v>
      </c>
    </row>
    <row r="49" spans="1:16" x14ac:dyDescent="0.2">
      <c r="A49" s="15" t="s">
        <v>35</v>
      </c>
      <c r="B49" s="16" t="s">
        <v>83</v>
      </c>
      <c r="C49" s="16" t="s">
        <v>84</v>
      </c>
      <c r="D49" s="15" t="s">
        <v>37</v>
      </c>
      <c r="E49" s="17" t="s">
        <v>85</v>
      </c>
      <c r="F49" s="18" t="s">
        <v>50</v>
      </c>
      <c r="G49" s="19">
        <v>16220</v>
      </c>
      <c r="H49" s="20">
        <v>0</v>
      </c>
      <c r="I49" s="20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21" t="s">
        <v>40</v>
      </c>
      <c r="E50" s="22" t="s">
        <v>85</v>
      </c>
    </row>
    <row r="51" spans="1:16" x14ac:dyDescent="0.2">
      <c r="A51" s="23" t="s">
        <v>41</v>
      </c>
      <c r="E51" s="24" t="s">
        <v>37</v>
      </c>
    </row>
    <row r="52" spans="1:16" ht="102" x14ac:dyDescent="0.2">
      <c r="A52" t="s">
        <v>43</v>
      </c>
      <c r="E52" s="22" t="s">
        <v>86</v>
      </c>
    </row>
    <row r="53" spans="1:16" x14ac:dyDescent="0.2">
      <c r="A53" s="15" t="s">
        <v>35</v>
      </c>
      <c r="B53" s="16" t="s">
        <v>87</v>
      </c>
      <c r="C53" s="16" t="s">
        <v>88</v>
      </c>
      <c r="D53" s="15" t="s">
        <v>37</v>
      </c>
      <c r="E53" s="17" t="s">
        <v>89</v>
      </c>
      <c r="F53" s="18" t="s">
        <v>59</v>
      </c>
      <c r="G53" s="19">
        <v>164</v>
      </c>
      <c r="H53" s="20">
        <v>0</v>
      </c>
      <c r="I53" s="20">
        <f>ROUND(ROUND(H53,2)*ROUND(G53,3),2)</f>
        <v>0</v>
      </c>
      <c r="O53">
        <f>(I53*21)/100</f>
        <v>0</v>
      </c>
      <c r="P53" t="s">
        <v>10</v>
      </c>
    </row>
    <row r="54" spans="1:16" x14ac:dyDescent="0.2">
      <c r="A54" s="21" t="s">
        <v>40</v>
      </c>
      <c r="E54" s="22" t="s">
        <v>89</v>
      </c>
    </row>
    <row r="55" spans="1:16" ht="51" x14ac:dyDescent="0.2">
      <c r="A55" s="23" t="s">
        <v>41</v>
      </c>
      <c r="E55" s="24" t="s">
        <v>90</v>
      </c>
    </row>
    <row r="56" spans="1:16" ht="51" x14ac:dyDescent="0.2">
      <c r="A56" t="s">
        <v>43</v>
      </c>
      <c r="E56" s="22" t="s">
        <v>91</v>
      </c>
    </row>
    <row r="57" spans="1:16" ht="25.5" x14ac:dyDescent="0.2">
      <c r="A57" s="15" t="s">
        <v>35</v>
      </c>
      <c r="B57" s="16" t="s">
        <v>92</v>
      </c>
      <c r="C57" s="16" t="s">
        <v>93</v>
      </c>
      <c r="D57" s="15" t="s">
        <v>37</v>
      </c>
      <c r="E57" s="17" t="s">
        <v>94</v>
      </c>
      <c r="F57" s="18" t="s">
        <v>95</v>
      </c>
      <c r="G57" s="19">
        <v>905029.97499999998</v>
      </c>
      <c r="H57" s="20">
        <v>0</v>
      </c>
      <c r="I57" s="20">
        <f>ROUND(ROUND(H57,2)*ROUND(G57,3),2)</f>
        <v>0</v>
      </c>
      <c r="O57">
        <f>(I57*21)/100</f>
        <v>0</v>
      </c>
      <c r="P57" t="s">
        <v>10</v>
      </c>
    </row>
    <row r="58" spans="1:16" ht="25.5" x14ac:dyDescent="0.2">
      <c r="A58" s="21" t="s">
        <v>40</v>
      </c>
      <c r="E58" s="22" t="s">
        <v>94</v>
      </c>
    </row>
    <row r="59" spans="1:16" ht="63.75" x14ac:dyDescent="0.2">
      <c r="A59" s="23" t="s">
        <v>41</v>
      </c>
      <c r="E59" s="24" t="s">
        <v>96</v>
      </c>
    </row>
    <row r="60" spans="1:16" ht="38.25" x14ac:dyDescent="0.2">
      <c r="A60" t="s">
        <v>43</v>
      </c>
      <c r="E60" s="22" t="s">
        <v>97</v>
      </c>
    </row>
    <row r="61" spans="1:16" ht="25.5" x14ac:dyDescent="0.2">
      <c r="A61" s="15" t="s">
        <v>35</v>
      </c>
      <c r="B61" s="16" t="s">
        <v>98</v>
      </c>
      <c r="C61" s="16" t="s">
        <v>99</v>
      </c>
      <c r="D61" s="15" t="s">
        <v>37</v>
      </c>
      <c r="E61" s="17" t="s">
        <v>100</v>
      </c>
      <c r="F61" s="18" t="s">
        <v>50</v>
      </c>
      <c r="G61" s="19">
        <v>15675</v>
      </c>
      <c r="H61" s="20">
        <v>0</v>
      </c>
      <c r="I61" s="20">
        <f>ROUND(ROUND(H61,2)*ROUND(G61,3),2)</f>
        <v>0</v>
      </c>
      <c r="O61">
        <f>(I61*21)/100</f>
        <v>0</v>
      </c>
      <c r="P61" t="s">
        <v>10</v>
      </c>
    </row>
    <row r="62" spans="1:16" ht="25.5" x14ac:dyDescent="0.2">
      <c r="A62" s="21" t="s">
        <v>40</v>
      </c>
      <c r="E62" s="22" t="s">
        <v>101</v>
      </c>
    </row>
    <row r="63" spans="1:16" ht="38.25" x14ac:dyDescent="0.2">
      <c r="A63" s="23" t="s">
        <v>41</v>
      </c>
      <c r="E63" s="24" t="s">
        <v>102</v>
      </c>
    </row>
    <row r="64" spans="1:16" ht="255" x14ac:dyDescent="0.2">
      <c r="A64" t="s">
        <v>43</v>
      </c>
      <c r="E64" s="22" t="s">
        <v>103</v>
      </c>
    </row>
    <row r="65" spans="1:18" ht="12.75" customHeight="1" x14ac:dyDescent="0.2">
      <c r="A65" s="3" t="s">
        <v>33</v>
      </c>
      <c r="B65" s="3"/>
      <c r="C65" s="25" t="s">
        <v>31</v>
      </c>
      <c r="D65" s="3"/>
      <c r="E65" s="13" t="s">
        <v>104</v>
      </c>
      <c r="F65" s="3"/>
      <c r="G65" s="3"/>
      <c r="H65" s="3"/>
      <c r="I65" s="26">
        <f>0+Q65</f>
        <v>0</v>
      </c>
      <c r="O65">
        <f>0+R65</f>
        <v>0</v>
      </c>
      <c r="Q65">
        <f>0+I66+I70+I74+I78+I82+I86+I90+I94+I98+I102+I106+I110+I114+I118</f>
        <v>0</v>
      </c>
      <c r="R65">
        <f>0+O66+O70+O74+O78+O82+O86+O90+O94+O98+O102+O106+O110+O114+O118</f>
        <v>0</v>
      </c>
    </row>
    <row r="66" spans="1:18" x14ac:dyDescent="0.2">
      <c r="A66" s="15" t="s">
        <v>35</v>
      </c>
      <c r="B66" s="16" t="s">
        <v>105</v>
      </c>
      <c r="C66" s="16" t="s">
        <v>106</v>
      </c>
      <c r="D66" s="15" t="s">
        <v>37</v>
      </c>
      <c r="E66" s="17" t="s">
        <v>107</v>
      </c>
      <c r="F66" s="18" t="s">
        <v>50</v>
      </c>
      <c r="G66" s="19">
        <v>66</v>
      </c>
      <c r="H66" s="20">
        <v>0</v>
      </c>
      <c r="I66" s="20">
        <f>ROUND(ROUND(H66,2)*ROUND(G66,3),2)</f>
        <v>0</v>
      </c>
      <c r="O66">
        <f>(I66*21)/100</f>
        <v>0</v>
      </c>
      <c r="P66" t="s">
        <v>10</v>
      </c>
    </row>
    <row r="67" spans="1:18" x14ac:dyDescent="0.2">
      <c r="A67" s="21" t="s">
        <v>40</v>
      </c>
      <c r="E67" s="22" t="s">
        <v>107</v>
      </c>
    </row>
    <row r="68" spans="1:18" ht="38.25" x14ac:dyDescent="0.2">
      <c r="A68" s="23" t="s">
        <v>41</v>
      </c>
      <c r="E68" s="24" t="s">
        <v>108</v>
      </c>
    </row>
    <row r="69" spans="1:18" ht="89.25" x14ac:dyDescent="0.2">
      <c r="A69" t="s">
        <v>43</v>
      </c>
      <c r="E69" s="22" t="s">
        <v>109</v>
      </c>
    </row>
    <row r="70" spans="1:18" x14ac:dyDescent="0.2">
      <c r="A70" s="15" t="s">
        <v>35</v>
      </c>
      <c r="B70" s="16" t="s">
        <v>110</v>
      </c>
      <c r="C70" s="16" t="s">
        <v>111</v>
      </c>
      <c r="D70" s="15" t="s">
        <v>37</v>
      </c>
      <c r="E70" s="17" t="s">
        <v>112</v>
      </c>
      <c r="F70" s="18" t="s">
        <v>59</v>
      </c>
      <c r="G70" s="19">
        <v>190</v>
      </c>
      <c r="H70" s="20">
        <v>0</v>
      </c>
      <c r="I70" s="20">
        <f>ROUND(ROUND(H70,2)*ROUND(G70,3),2)</f>
        <v>0</v>
      </c>
      <c r="O70">
        <f>(I70*21)/100</f>
        <v>0</v>
      </c>
      <c r="P70" t="s">
        <v>10</v>
      </c>
    </row>
    <row r="71" spans="1:18" x14ac:dyDescent="0.2">
      <c r="A71" s="21" t="s">
        <v>40</v>
      </c>
      <c r="E71" s="22" t="s">
        <v>112</v>
      </c>
    </row>
    <row r="72" spans="1:18" x14ac:dyDescent="0.2">
      <c r="A72" s="23" t="s">
        <v>41</v>
      </c>
      <c r="E72" s="24" t="s">
        <v>37</v>
      </c>
    </row>
    <row r="73" spans="1:18" ht="89.25" x14ac:dyDescent="0.2">
      <c r="A73" t="s">
        <v>43</v>
      </c>
      <c r="E73" s="22" t="s">
        <v>113</v>
      </c>
    </row>
    <row r="74" spans="1:18" x14ac:dyDescent="0.2">
      <c r="A74" s="15" t="s">
        <v>35</v>
      </c>
      <c r="B74" s="16" t="s">
        <v>114</v>
      </c>
      <c r="C74" s="16" t="s">
        <v>115</v>
      </c>
      <c r="D74" s="15" t="s">
        <v>37</v>
      </c>
      <c r="E74" s="17" t="s">
        <v>116</v>
      </c>
      <c r="F74" s="18" t="s">
        <v>59</v>
      </c>
      <c r="G74" s="19">
        <v>190</v>
      </c>
      <c r="H74" s="20">
        <v>0</v>
      </c>
      <c r="I74" s="20">
        <f>ROUND(ROUND(H74,2)*ROUND(G74,3),2)</f>
        <v>0</v>
      </c>
      <c r="O74">
        <f>(I74*21)/100</f>
        <v>0</v>
      </c>
      <c r="P74" t="s">
        <v>10</v>
      </c>
    </row>
    <row r="75" spans="1:18" x14ac:dyDescent="0.2">
      <c r="A75" s="21" t="s">
        <v>40</v>
      </c>
      <c r="E75" s="22" t="s">
        <v>116</v>
      </c>
    </row>
    <row r="76" spans="1:18" x14ac:dyDescent="0.2">
      <c r="A76" s="23" t="s">
        <v>41</v>
      </c>
      <c r="E76" s="24" t="s">
        <v>37</v>
      </c>
    </row>
    <row r="77" spans="1:18" ht="89.25" x14ac:dyDescent="0.2">
      <c r="A77" t="s">
        <v>43</v>
      </c>
      <c r="E77" s="22" t="s">
        <v>117</v>
      </c>
    </row>
    <row r="78" spans="1:18" x14ac:dyDescent="0.2">
      <c r="A78" s="15" t="s">
        <v>35</v>
      </c>
      <c r="B78" s="16" t="s">
        <v>118</v>
      </c>
      <c r="C78" s="16" t="s">
        <v>119</v>
      </c>
      <c r="D78" s="15" t="s">
        <v>37</v>
      </c>
      <c r="E78" s="17" t="s">
        <v>120</v>
      </c>
      <c r="F78" s="18" t="s">
        <v>121</v>
      </c>
      <c r="G78" s="19">
        <v>4250</v>
      </c>
      <c r="H78" s="20">
        <v>0</v>
      </c>
      <c r="I78" s="20">
        <f>ROUND(ROUND(H78,2)*ROUND(G78,3),2)</f>
        <v>0</v>
      </c>
      <c r="O78">
        <f>(I78*21)/100</f>
        <v>0</v>
      </c>
      <c r="P78" t="s">
        <v>10</v>
      </c>
    </row>
    <row r="79" spans="1:18" x14ac:dyDescent="0.2">
      <c r="A79" s="21" t="s">
        <v>40</v>
      </c>
      <c r="E79" s="22" t="s">
        <v>120</v>
      </c>
    </row>
    <row r="80" spans="1:18" x14ac:dyDescent="0.2">
      <c r="A80" s="23" t="s">
        <v>41</v>
      </c>
      <c r="E80" s="24" t="s">
        <v>122</v>
      </c>
    </row>
    <row r="81" spans="1:16" ht="102" x14ac:dyDescent="0.2">
      <c r="A81" t="s">
        <v>43</v>
      </c>
      <c r="E81" s="22" t="s">
        <v>123</v>
      </c>
    </row>
    <row r="82" spans="1:16" x14ac:dyDescent="0.2">
      <c r="A82" s="15" t="s">
        <v>35</v>
      </c>
      <c r="B82" s="16" t="s">
        <v>124</v>
      </c>
      <c r="C82" s="16" t="s">
        <v>125</v>
      </c>
      <c r="D82" s="15" t="s">
        <v>37</v>
      </c>
      <c r="E82" s="17" t="s">
        <v>126</v>
      </c>
      <c r="F82" s="18" t="s">
        <v>39</v>
      </c>
      <c r="G82" s="19">
        <v>31550</v>
      </c>
      <c r="H82" s="20">
        <v>0</v>
      </c>
      <c r="I82" s="20">
        <f>ROUND(ROUND(H82,2)*ROUND(G82,3),2)</f>
        <v>0</v>
      </c>
      <c r="O82">
        <f>(I82*21)/100</f>
        <v>0</v>
      </c>
      <c r="P82" t="s">
        <v>10</v>
      </c>
    </row>
    <row r="83" spans="1:16" x14ac:dyDescent="0.2">
      <c r="A83" s="21" t="s">
        <v>40</v>
      </c>
      <c r="E83" s="22" t="s">
        <v>126</v>
      </c>
    </row>
    <row r="84" spans="1:16" ht="63.75" x14ac:dyDescent="0.2">
      <c r="A84" s="23" t="s">
        <v>41</v>
      </c>
      <c r="E84" s="24" t="s">
        <v>127</v>
      </c>
    </row>
    <row r="85" spans="1:16" ht="89.25" x14ac:dyDescent="0.2">
      <c r="A85" t="s">
        <v>43</v>
      </c>
      <c r="E85" s="22" t="s">
        <v>128</v>
      </c>
    </row>
    <row r="86" spans="1:16" ht="25.5" x14ac:dyDescent="0.2">
      <c r="A86" s="15" t="s">
        <v>35</v>
      </c>
      <c r="B86" s="16" t="s">
        <v>129</v>
      </c>
      <c r="C86" s="16" t="s">
        <v>130</v>
      </c>
      <c r="D86" s="15" t="s">
        <v>37</v>
      </c>
      <c r="E86" s="17" t="s">
        <v>131</v>
      </c>
      <c r="F86" s="18" t="s">
        <v>132</v>
      </c>
      <c r="G86" s="19">
        <v>247400</v>
      </c>
      <c r="H86" s="20">
        <v>0</v>
      </c>
      <c r="I86" s="20">
        <f>ROUND(ROUND(H86,2)*ROUND(G86,3),2)</f>
        <v>0</v>
      </c>
      <c r="O86">
        <f>(I86*21)/100</f>
        <v>0</v>
      </c>
      <c r="P86" t="s">
        <v>10</v>
      </c>
    </row>
    <row r="87" spans="1:16" ht="25.5" x14ac:dyDescent="0.2">
      <c r="A87" s="21" t="s">
        <v>40</v>
      </c>
      <c r="E87" s="22" t="s">
        <v>131</v>
      </c>
    </row>
    <row r="88" spans="1:16" ht="38.25" x14ac:dyDescent="0.2">
      <c r="A88" s="23" t="s">
        <v>41</v>
      </c>
      <c r="E88" s="24" t="s">
        <v>133</v>
      </c>
    </row>
    <row r="89" spans="1:16" ht="76.5" x14ac:dyDescent="0.2">
      <c r="A89" t="s">
        <v>43</v>
      </c>
      <c r="E89" s="22" t="s">
        <v>134</v>
      </c>
    </row>
    <row r="90" spans="1:16" ht="25.5" x14ac:dyDescent="0.2">
      <c r="A90" s="15" t="s">
        <v>35</v>
      </c>
      <c r="B90" s="16" t="s">
        <v>135</v>
      </c>
      <c r="C90" s="16" t="s">
        <v>136</v>
      </c>
      <c r="D90" s="15" t="s">
        <v>37</v>
      </c>
      <c r="E90" s="17" t="s">
        <v>137</v>
      </c>
      <c r="F90" s="18" t="s">
        <v>132</v>
      </c>
      <c r="G90" s="19">
        <v>338850</v>
      </c>
      <c r="H90" s="20">
        <v>0</v>
      </c>
      <c r="I90" s="20">
        <f>ROUND(ROUND(H90,2)*ROUND(G90,3),2)</f>
        <v>0</v>
      </c>
      <c r="O90">
        <f>(I90*21)/100</f>
        <v>0</v>
      </c>
      <c r="P90" t="s">
        <v>10</v>
      </c>
    </row>
    <row r="91" spans="1:16" ht="25.5" x14ac:dyDescent="0.2">
      <c r="A91" s="21" t="s">
        <v>40</v>
      </c>
      <c r="E91" s="22" t="s">
        <v>137</v>
      </c>
    </row>
    <row r="92" spans="1:16" x14ac:dyDescent="0.2">
      <c r="A92" s="23" t="s">
        <v>41</v>
      </c>
      <c r="E92" s="24" t="s">
        <v>138</v>
      </c>
    </row>
    <row r="93" spans="1:16" ht="76.5" x14ac:dyDescent="0.2">
      <c r="A93" t="s">
        <v>43</v>
      </c>
      <c r="E93" s="22" t="s">
        <v>134</v>
      </c>
    </row>
    <row r="94" spans="1:16" x14ac:dyDescent="0.2">
      <c r="A94" s="15" t="s">
        <v>35</v>
      </c>
      <c r="B94" s="16" t="s">
        <v>139</v>
      </c>
      <c r="C94" s="16" t="s">
        <v>140</v>
      </c>
      <c r="D94" s="15" t="s">
        <v>37</v>
      </c>
      <c r="E94" s="17" t="s">
        <v>141</v>
      </c>
      <c r="F94" s="18" t="s">
        <v>50</v>
      </c>
      <c r="G94" s="19">
        <v>250</v>
      </c>
      <c r="H94" s="20">
        <v>0</v>
      </c>
      <c r="I94" s="20">
        <f>ROUND(ROUND(H94,2)*ROUND(G94,3),2)</f>
        <v>0</v>
      </c>
      <c r="O94">
        <f>(I94*21)/100</f>
        <v>0</v>
      </c>
      <c r="P94" t="s">
        <v>10</v>
      </c>
    </row>
    <row r="95" spans="1:16" x14ac:dyDescent="0.2">
      <c r="A95" s="21" t="s">
        <v>40</v>
      </c>
      <c r="E95" s="22" t="s">
        <v>141</v>
      </c>
    </row>
    <row r="96" spans="1:16" ht="25.5" x14ac:dyDescent="0.2">
      <c r="A96" s="23" t="s">
        <v>41</v>
      </c>
      <c r="E96" s="24" t="s">
        <v>51</v>
      </c>
    </row>
    <row r="97" spans="1:16" ht="114.75" x14ac:dyDescent="0.2">
      <c r="A97" t="s">
        <v>43</v>
      </c>
      <c r="E97" s="22" t="s">
        <v>142</v>
      </c>
    </row>
    <row r="98" spans="1:16" ht="25.5" x14ac:dyDescent="0.2">
      <c r="A98" s="15" t="s">
        <v>35</v>
      </c>
      <c r="B98" s="16" t="s">
        <v>143</v>
      </c>
      <c r="C98" s="16" t="s">
        <v>144</v>
      </c>
      <c r="D98" s="15" t="s">
        <v>37</v>
      </c>
      <c r="E98" s="17" t="s">
        <v>145</v>
      </c>
      <c r="F98" s="18" t="s">
        <v>50</v>
      </c>
      <c r="G98" s="19">
        <v>15445</v>
      </c>
      <c r="H98" s="20">
        <v>0</v>
      </c>
      <c r="I98" s="20">
        <f>ROUND(ROUND(H98,2)*ROUND(G98,3),2)</f>
        <v>0</v>
      </c>
      <c r="O98">
        <f>(I98*21)/100</f>
        <v>0</v>
      </c>
      <c r="P98" t="s">
        <v>10</v>
      </c>
    </row>
    <row r="99" spans="1:16" ht="25.5" x14ac:dyDescent="0.2">
      <c r="A99" s="21" t="s">
        <v>40</v>
      </c>
      <c r="E99" s="22" t="s">
        <v>145</v>
      </c>
    </row>
    <row r="100" spans="1:16" ht="25.5" x14ac:dyDescent="0.2">
      <c r="A100" s="23" t="s">
        <v>41</v>
      </c>
      <c r="E100" s="24" t="s">
        <v>146</v>
      </c>
    </row>
    <row r="101" spans="1:16" ht="127.5" x14ac:dyDescent="0.2">
      <c r="A101" t="s">
        <v>43</v>
      </c>
      <c r="E101" s="22" t="s">
        <v>147</v>
      </c>
    </row>
    <row r="102" spans="1:16" ht="38.25" x14ac:dyDescent="0.2">
      <c r="A102" s="15" t="s">
        <v>35</v>
      </c>
      <c r="B102" s="16" t="s">
        <v>148</v>
      </c>
      <c r="C102" s="16" t="s">
        <v>149</v>
      </c>
      <c r="D102" s="15" t="s">
        <v>37</v>
      </c>
      <c r="E102" s="17" t="s">
        <v>150</v>
      </c>
      <c r="F102" s="18" t="s">
        <v>95</v>
      </c>
      <c r="G102" s="19">
        <v>233219.5</v>
      </c>
      <c r="H102" s="20">
        <v>0</v>
      </c>
      <c r="I102" s="20">
        <f>ROUND(ROUND(H102,2)*ROUND(G102,3),2)</f>
        <v>0</v>
      </c>
      <c r="O102">
        <f>(I102*21)/100</f>
        <v>0</v>
      </c>
      <c r="P102" t="s">
        <v>10</v>
      </c>
    </row>
    <row r="103" spans="1:16" ht="38.25" x14ac:dyDescent="0.2">
      <c r="A103" s="21" t="s">
        <v>40</v>
      </c>
      <c r="E103" s="22" t="s">
        <v>150</v>
      </c>
    </row>
    <row r="104" spans="1:16" ht="25.5" x14ac:dyDescent="0.2">
      <c r="A104" s="23" t="s">
        <v>41</v>
      </c>
      <c r="E104" s="24" t="s">
        <v>151</v>
      </c>
    </row>
    <row r="105" spans="1:16" ht="63.75" x14ac:dyDescent="0.2">
      <c r="A105" t="s">
        <v>43</v>
      </c>
      <c r="E105" s="22" t="s">
        <v>152</v>
      </c>
    </row>
    <row r="106" spans="1:16" ht="25.5" x14ac:dyDescent="0.2">
      <c r="A106" s="15" t="s">
        <v>35</v>
      </c>
      <c r="B106" s="16" t="s">
        <v>153</v>
      </c>
      <c r="C106" s="16" t="s">
        <v>154</v>
      </c>
      <c r="D106" s="15" t="s">
        <v>37</v>
      </c>
      <c r="E106" s="17" t="s">
        <v>155</v>
      </c>
      <c r="F106" s="18" t="s">
        <v>50</v>
      </c>
      <c r="G106" s="19">
        <v>240</v>
      </c>
      <c r="H106" s="20">
        <v>0</v>
      </c>
      <c r="I106" s="20">
        <f>ROUND(ROUND(H106,2)*ROUND(G106,3),2)</f>
        <v>0</v>
      </c>
      <c r="O106">
        <f>(I106*21)/100</f>
        <v>0</v>
      </c>
      <c r="P106" t="s">
        <v>10</v>
      </c>
    </row>
    <row r="107" spans="1:16" ht="25.5" x14ac:dyDescent="0.2">
      <c r="A107" s="21" t="s">
        <v>40</v>
      </c>
      <c r="E107" s="22" t="s">
        <v>155</v>
      </c>
    </row>
    <row r="108" spans="1:16" ht="25.5" x14ac:dyDescent="0.2">
      <c r="A108" s="23" t="s">
        <v>41</v>
      </c>
      <c r="E108" s="24" t="s">
        <v>156</v>
      </c>
    </row>
    <row r="109" spans="1:16" ht="127.5" x14ac:dyDescent="0.2">
      <c r="A109" t="s">
        <v>43</v>
      </c>
      <c r="E109" s="22" t="s">
        <v>157</v>
      </c>
    </row>
    <row r="110" spans="1:16" ht="38.25" x14ac:dyDescent="0.2">
      <c r="A110" s="15" t="s">
        <v>35</v>
      </c>
      <c r="B110" s="16" t="s">
        <v>158</v>
      </c>
      <c r="C110" s="16" t="s">
        <v>159</v>
      </c>
      <c r="D110" s="15" t="s">
        <v>37</v>
      </c>
      <c r="E110" s="17" t="s">
        <v>160</v>
      </c>
      <c r="F110" s="18" t="s">
        <v>95</v>
      </c>
      <c r="G110" s="19">
        <v>4200</v>
      </c>
      <c r="H110" s="20">
        <v>0</v>
      </c>
      <c r="I110" s="20">
        <f>ROUND(ROUND(H110,2)*ROUND(G110,3),2)</f>
        <v>0</v>
      </c>
      <c r="O110">
        <f>(I110*21)/100</f>
        <v>0</v>
      </c>
      <c r="P110" t="s">
        <v>10</v>
      </c>
    </row>
    <row r="111" spans="1:16" ht="38.25" x14ac:dyDescent="0.2">
      <c r="A111" s="21" t="s">
        <v>40</v>
      </c>
      <c r="E111" s="22" t="s">
        <v>160</v>
      </c>
    </row>
    <row r="112" spans="1:16" ht="25.5" x14ac:dyDescent="0.2">
      <c r="A112" s="23" t="s">
        <v>41</v>
      </c>
      <c r="E112" s="24" t="s">
        <v>161</v>
      </c>
    </row>
    <row r="113" spans="1:18" ht="63.75" x14ac:dyDescent="0.2">
      <c r="A113" t="s">
        <v>43</v>
      </c>
      <c r="E113" s="22" t="s">
        <v>152</v>
      </c>
    </row>
    <row r="114" spans="1:18" x14ac:dyDescent="0.2">
      <c r="A114" s="15" t="s">
        <v>35</v>
      </c>
      <c r="B114" s="16" t="s">
        <v>162</v>
      </c>
      <c r="C114" s="16" t="s">
        <v>163</v>
      </c>
      <c r="D114" s="15" t="s">
        <v>37</v>
      </c>
      <c r="E114" s="17" t="s">
        <v>164</v>
      </c>
      <c r="F114" s="18" t="s">
        <v>39</v>
      </c>
      <c r="G114" s="19">
        <v>25</v>
      </c>
      <c r="H114" s="20">
        <v>0</v>
      </c>
      <c r="I114" s="20">
        <f>ROUND(ROUND(H114,2)*ROUND(G114,3),2)</f>
        <v>0</v>
      </c>
      <c r="O114">
        <f>(I114*21)/100</f>
        <v>0</v>
      </c>
      <c r="P114" t="s">
        <v>10</v>
      </c>
    </row>
    <row r="115" spans="1:18" x14ac:dyDescent="0.2">
      <c r="A115" s="21" t="s">
        <v>40</v>
      </c>
      <c r="E115" s="22" t="s">
        <v>164</v>
      </c>
    </row>
    <row r="116" spans="1:18" x14ac:dyDescent="0.2">
      <c r="A116" s="23" t="s">
        <v>41</v>
      </c>
      <c r="E116" s="24" t="s">
        <v>37</v>
      </c>
    </row>
    <row r="117" spans="1:18" ht="89.25" x14ac:dyDescent="0.2">
      <c r="A117" t="s">
        <v>43</v>
      </c>
      <c r="E117" s="22" t="s">
        <v>165</v>
      </c>
    </row>
    <row r="118" spans="1:18" x14ac:dyDescent="0.2">
      <c r="A118" s="15" t="s">
        <v>35</v>
      </c>
      <c r="B118" s="16" t="s">
        <v>166</v>
      </c>
      <c r="C118" s="16" t="s">
        <v>167</v>
      </c>
      <c r="D118" s="15" t="s">
        <v>37</v>
      </c>
      <c r="E118" s="17" t="s">
        <v>168</v>
      </c>
      <c r="F118" s="18" t="s">
        <v>95</v>
      </c>
      <c r="G118" s="19">
        <v>300</v>
      </c>
      <c r="H118" s="20">
        <v>0</v>
      </c>
      <c r="I118" s="20">
        <f>ROUND(ROUND(H118,2)*ROUND(G118,3),2)</f>
        <v>0</v>
      </c>
      <c r="O118">
        <f>(I118*21)/100</f>
        <v>0</v>
      </c>
      <c r="P118" t="s">
        <v>10</v>
      </c>
    </row>
    <row r="119" spans="1:18" x14ac:dyDescent="0.2">
      <c r="A119" s="21" t="s">
        <v>40</v>
      </c>
      <c r="E119" s="22" t="s">
        <v>168</v>
      </c>
    </row>
    <row r="120" spans="1:18" x14ac:dyDescent="0.2">
      <c r="A120" s="23" t="s">
        <v>41</v>
      </c>
      <c r="E120" s="24" t="s">
        <v>169</v>
      </c>
    </row>
    <row r="121" spans="1:18" ht="25.5" x14ac:dyDescent="0.2">
      <c r="A121" t="s">
        <v>43</v>
      </c>
      <c r="E121" s="22" t="s">
        <v>170</v>
      </c>
    </row>
    <row r="122" spans="1:18" ht="12.75" customHeight="1" x14ac:dyDescent="0.2">
      <c r="A122" s="3" t="s">
        <v>33</v>
      </c>
      <c r="B122" s="3"/>
      <c r="C122" s="25" t="s">
        <v>171</v>
      </c>
      <c r="D122" s="3"/>
      <c r="E122" s="13" t="s">
        <v>172</v>
      </c>
      <c r="F122" s="3"/>
      <c r="G122" s="3"/>
      <c r="H122" s="3"/>
      <c r="I122" s="26">
        <f>0+Q122</f>
        <v>0</v>
      </c>
      <c r="O122">
        <f>0+R122</f>
        <v>0</v>
      </c>
      <c r="Q122">
        <f>0+I123+I127+I131+I135+I139+I143+I147+I151+I155+I159+I163+I167+I171+I175</f>
        <v>0</v>
      </c>
      <c r="R122">
        <f>0+O123+O127+O131+O135+O139+O143+O147+O151+O155+O159+O163+O167+O171+O175</f>
        <v>0</v>
      </c>
    </row>
    <row r="123" spans="1:18" ht="25.5" x14ac:dyDescent="0.2">
      <c r="A123" s="15" t="s">
        <v>35</v>
      </c>
      <c r="B123" s="16" t="s">
        <v>173</v>
      </c>
      <c r="C123" s="16" t="s">
        <v>174</v>
      </c>
      <c r="D123" s="15" t="s">
        <v>37</v>
      </c>
      <c r="E123" s="17" t="s">
        <v>175</v>
      </c>
      <c r="F123" s="18" t="s">
        <v>176</v>
      </c>
      <c r="G123" s="19">
        <v>360</v>
      </c>
      <c r="H123" s="20">
        <v>0</v>
      </c>
      <c r="I123" s="20">
        <f>ROUND(ROUND(H123,2)*ROUND(G123,3),2)</f>
        <v>0</v>
      </c>
      <c r="O123">
        <f>(I123*21)/100</f>
        <v>0</v>
      </c>
      <c r="P123" t="s">
        <v>10</v>
      </c>
    </row>
    <row r="124" spans="1:18" ht="25.5" x14ac:dyDescent="0.2">
      <c r="A124" s="21" t="s">
        <v>40</v>
      </c>
      <c r="E124" s="22" t="s">
        <v>177</v>
      </c>
    </row>
    <row r="125" spans="1:18" x14ac:dyDescent="0.2">
      <c r="A125" s="23" t="s">
        <v>41</v>
      </c>
      <c r="E125" s="24" t="s">
        <v>178</v>
      </c>
    </row>
    <row r="126" spans="1:18" ht="89.25" x14ac:dyDescent="0.2">
      <c r="A126" t="s">
        <v>43</v>
      </c>
      <c r="E126" s="22" t="s">
        <v>179</v>
      </c>
    </row>
    <row r="127" spans="1:18" ht="25.5" x14ac:dyDescent="0.2">
      <c r="A127" s="15" t="s">
        <v>35</v>
      </c>
      <c r="B127" s="16" t="s">
        <v>180</v>
      </c>
      <c r="C127" s="16" t="s">
        <v>181</v>
      </c>
      <c r="D127" s="15" t="s">
        <v>37</v>
      </c>
      <c r="E127" s="17" t="s">
        <v>182</v>
      </c>
      <c r="F127" s="18" t="s">
        <v>176</v>
      </c>
      <c r="G127" s="19">
        <v>60</v>
      </c>
      <c r="H127" s="20">
        <v>0</v>
      </c>
      <c r="I127" s="20">
        <f>ROUND(ROUND(H127,2)*ROUND(G127,3),2)</f>
        <v>0</v>
      </c>
      <c r="O127">
        <f>(I127*21)/100</f>
        <v>0</v>
      </c>
      <c r="P127" t="s">
        <v>10</v>
      </c>
    </row>
    <row r="128" spans="1:18" ht="25.5" x14ac:dyDescent="0.2">
      <c r="A128" s="21" t="s">
        <v>40</v>
      </c>
      <c r="E128" s="22" t="s">
        <v>182</v>
      </c>
    </row>
    <row r="129" spans="1:16" x14ac:dyDescent="0.2">
      <c r="A129" s="23" t="s">
        <v>41</v>
      </c>
      <c r="E129" s="24" t="s">
        <v>37</v>
      </c>
    </row>
    <row r="130" spans="1:16" ht="89.25" x14ac:dyDescent="0.2">
      <c r="A130" t="s">
        <v>43</v>
      </c>
      <c r="E130" s="22" t="s">
        <v>179</v>
      </c>
    </row>
    <row r="131" spans="1:16" ht="25.5" x14ac:dyDescent="0.2">
      <c r="A131" s="15" t="s">
        <v>35</v>
      </c>
      <c r="B131" s="16" t="s">
        <v>183</v>
      </c>
      <c r="C131" s="16" t="s">
        <v>184</v>
      </c>
      <c r="D131" s="15" t="s">
        <v>37</v>
      </c>
      <c r="E131" s="17" t="s">
        <v>185</v>
      </c>
      <c r="F131" s="18" t="s">
        <v>176</v>
      </c>
      <c r="G131" s="19">
        <v>9259.85</v>
      </c>
      <c r="H131" s="20">
        <v>0</v>
      </c>
      <c r="I131" s="20">
        <f>ROUND(ROUND(H131,2)*ROUND(G131,3),2)</f>
        <v>0</v>
      </c>
      <c r="O131">
        <f>(I131*21)/100</f>
        <v>0</v>
      </c>
      <c r="P131" t="s">
        <v>10</v>
      </c>
    </row>
    <row r="132" spans="1:16" ht="25.5" x14ac:dyDescent="0.2">
      <c r="A132" s="21" t="s">
        <v>40</v>
      </c>
      <c r="E132" s="22" t="s">
        <v>185</v>
      </c>
    </row>
    <row r="133" spans="1:16" x14ac:dyDescent="0.2">
      <c r="A133" s="23" t="s">
        <v>41</v>
      </c>
      <c r="E133" s="24" t="s">
        <v>186</v>
      </c>
    </row>
    <row r="134" spans="1:16" ht="89.25" x14ac:dyDescent="0.2">
      <c r="A134" t="s">
        <v>43</v>
      </c>
      <c r="E134" s="22" t="s">
        <v>179</v>
      </c>
    </row>
    <row r="135" spans="1:16" ht="25.5" x14ac:dyDescent="0.2">
      <c r="A135" s="15" t="s">
        <v>35</v>
      </c>
      <c r="B135" s="16" t="s">
        <v>187</v>
      </c>
      <c r="C135" s="16" t="s">
        <v>188</v>
      </c>
      <c r="D135" s="15" t="s">
        <v>37</v>
      </c>
      <c r="E135" s="17" t="s">
        <v>189</v>
      </c>
      <c r="F135" s="18" t="s">
        <v>176</v>
      </c>
      <c r="G135" s="19">
        <v>3750</v>
      </c>
      <c r="H135" s="20">
        <v>0</v>
      </c>
      <c r="I135" s="20">
        <f>ROUND(ROUND(H135,2)*ROUND(G135,3),2)</f>
        <v>0</v>
      </c>
      <c r="O135">
        <f>(I135*21)/100</f>
        <v>0</v>
      </c>
      <c r="P135" t="s">
        <v>10</v>
      </c>
    </row>
    <row r="136" spans="1:16" ht="25.5" x14ac:dyDescent="0.2">
      <c r="A136" s="21" t="s">
        <v>40</v>
      </c>
      <c r="E136" s="22" t="s">
        <v>189</v>
      </c>
    </row>
    <row r="137" spans="1:16" x14ac:dyDescent="0.2">
      <c r="A137" s="23" t="s">
        <v>41</v>
      </c>
      <c r="E137" s="24" t="s">
        <v>190</v>
      </c>
    </row>
    <row r="138" spans="1:16" ht="89.25" x14ac:dyDescent="0.2">
      <c r="A138" t="s">
        <v>43</v>
      </c>
      <c r="E138" s="22" t="s">
        <v>179</v>
      </c>
    </row>
    <row r="139" spans="1:16" ht="25.5" x14ac:dyDescent="0.2">
      <c r="A139" s="15" t="s">
        <v>35</v>
      </c>
      <c r="B139" s="16" t="s">
        <v>191</v>
      </c>
      <c r="C139" s="16" t="s">
        <v>192</v>
      </c>
      <c r="D139" s="15" t="s">
        <v>37</v>
      </c>
      <c r="E139" s="17" t="s">
        <v>193</v>
      </c>
      <c r="F139" s="18" t="s">
        <v>176</v>
      </c>
      <c r="G139" s="19">
        <v>2.625</v>
      </c>
      <c r="H139" s="20">
        <v>0</v>
      </c>
      <c r="I139" s="20">
        <f>ROUND(ROUND(H139,2)*ROUND(G139,3),2)</f>
        <v>0</v>
      </c>
      <c r="O139">
        <f>(I139*21)/100</f>
        <v>0</v>
      </c>
      <c r="P139" t="s">
        <v>10</v>
      </c>
    </row>
    <row r="140" spans="1:16" ht="25.5" x14ac:dyDescent="0.2">
      <c r="A140" s="21" t="s">
        <v>40</v>
      </c>
      <c r="E140" s="22" t="s">
        <v>193</v>
      </c>
    </row>
    <row r="141" spans="1:16" x14ac:dyDescent="0.2">
      <c r="A141" s="23" t="s">
        <v>41</v>
      </c>
      <c r="E141" s="24" t="s">
        <v>37</v>
      </c>
    </row>
    <row r="142" spans="1:16" ht="89.25" x14ac:dyDescent="0.2">
      <c r="A142" t="s">
        <v>43</v>
      </c>
      <c r="E142" s="22" t="s">
        <v>179</v>
      </c>
    </row>
    <row r="143" spans="1:16" ht="25.5" x14ac:dyDescent="0.2">
      <c r="A143" s="15" t="s">
        <v>35</v>
      </c>
      <c r="B143" s="16" t="s">
        <v>194</v>
      </c>
      <c r="C143" s="16" t="s">
        <v>195</v>
      </c>
      <c r="D143" s="15" t="s">
        <v>37</v>
      </c>
      <c r="E143" s="17" t="s">
        <v>196</v>
      </c>
      <c r="F143" s="18" t="s">
        <v>176</v>
      </c>
      <c r="G143" s="19">
        <v>8.6999999999999993</v>
      </c>
      <c r="H143" s="20">
        <v>0</v>
      </c>
      <c r="I143" s="20">
        <f>ROUND(ROUND(H143,2)*ROUND(G143,3),2)</f>
        <v>0</v>
      </c>
      <c r="O143">
        <f>(I143*21)/100</f>
        <v>0</v>
      </c>
      <c r="P143" t="s">
        <v>10</v>
      </c>
    </row>
    <row r="144" spans="1:16" ht="25.5" x14ac:dyDescent="0.2">
      <c r="A144" s="21" t="s">
        <v>40</v>
      </c>
      <c r="E144" s="22" t="s">
        <v>196</v>
      </c>
    </row>
    <row r="145" spans="1:16" x14ac:dyDescent="0.2">
      <c r="A145" s="23" t="s">
        <v>41</v>
      </c>
      <c r="E145" s="24" t="s">
        <v>37</v>
      </c>
    </row>
    <row r="146" spans="1:16" ht="89.25" x14ac:dyDescent="0.2">
      <c r="A146" t="s">
        <v>43</v>
      </c>
      <c r="E146" s="22" t="s">
        <v>179</v>
      </c>
    </row>
    <row r="147" spans="1:16" ht="25.5" x14ac:dyDescent="0.2">
      <c r="A147" s="15" t="s">
        <v>35</v>
      </c>
      <c r="B147" s="16" t="s">
        <v>197</v>
      </c>
      <c r="C147" s="16" t="s">
        <v>198</v>
      </c>
      <c r="D147" s="15" t="s">
        <v>37</v>
      </c>
      <c r="E147" s="17" t="s">
        <v>199</v>
      </c>
      <c r="F147" s="18" t="s">
        <v>176</v>
      </c>
      <c r="G147" s="19">
        <v>4633</v>
      </c>
      <c r="H147" s="20">
        <v>0</v>
      </c>
      <c r="I147" s="20">
        <f>ROUND(ROUND(H147,2)*ROUND(G147,3),2)</f>
        <v>0</v>
      </c>
      <c r="O147">
        <f>(I147*21)/100</f>
        <v>0</v>
      </c>
      <c r="P147" t="s">
        <v>10</v>
      </c>
    </row>
    <row r="148" spans="1:16" ht="25.5" x14ac:dyDescent="0.2">
      <c r="A148" s="21" t="s">
        <v>40</v>
      </c>
      <c r="E148" s="22" t="s">
        <v>199</v>
      </c>
    </row>
    <row r="149" spans="1:16" x14ac:dyDescent="0.2">
      <c r="A149" s="23" t="s">
        <v>41</v>
      </c>
      <c r="E149" s="24" t="s">
        <v>200</v>
      </c>
    </row>
    <row r="150" spans="1:16" ht="89.25" x14ac:dyDescent="0.2">
      <c r="A150" t="s">
        <v>43</v>
      </c>
      <c r="E150" s="22" t="s">
        <v>179</v>
      </c>
    </row>
    <row r="151" spans="1:16" ht="25.5" x14ac:dyDescent="0.2">
      <c r="A151" s="15" t="s">
        <v>35</v>
      </c>
      <c r="B151" s="16" t="s">
        <v>201</v>
      </c>
      <c r="C151" s="16" t="s">
        <v>202</v>
      </c>
      <c r="D151" s="15" t="s">
        <v>37</v>
      </c>
      <c r="E151" s="17" t="s">
        <v>203</v>
      </c>
      <c r="F151" s="18" t="s">
        <v>176</v>
      </c>
      <c r="G151" s="19">
        <v>40</v>
      </c>
      <c r="H151" s="20">
        <v>0</v>
      </c>
      <c r="I151" s="20">
        <f>ROUND(ROUND(H151,2)*ROUND(G151,3),2)</f>
        <v>0</v>
      </c>
      <c r="O151">
        <f>(I151*21)/100</f>
        <v>0</v>
      </c>
      <c r="P151" t="s">
        <v>10</v>
      </c>
    </row>
    <row r="152" spans="1:16" ht="25.5" x14ac:dyDescent="0.2">
      <c r="A152" s="21" t="s">
        <v>40</v>
      </c>
      <c r="E152" s="22" t="s">
        <v>203</v>
      </c>
    </row>
    <row r="153" spans="1:16" x14ac:dyDescent="0.2">
      <c r="A153" s="23" t="s">
        <v>41</v>
      </c>
      <c r="E153" s="24" t="s">
        <v>204</v>
      </c>
    </row>
    <row r="154" spans="1:16" ht="89.25" x14ac:dyDescent="0.2">
      <c r="A154" t="s">
        <v>43</v>
      </c>
      <c r="E154" s="22" t="s">
        <v>179</v>
      </c>
    </row>
    <row r="155" spans="1:16" x14ac:dyDescent="0.2">
      <c r="A155" s="15" t="s">
        <v>35</v>
      </c>
      <c r="B155" s="16" t="s">
        <v>205</v>
      </c>
      <c r="C155" s="16" t="s">
        <v>206</v>
      </c>
      <c r="D155" s="15" t="s">
        <v>37</v>
      </c>
      <c r="E155" s="17" t="s">
        <v>207</v>
      </c>
      <c r="F155" s="18" t="s">
        <v>208</v>
      </c>
      <c r="G155" s="19">
        <v>1</v>
      </c>
      <c r="H155" s="20">
        <v>0</v>
      </c>
      <c r="I155" s="20">
        <f>ROUND(ROUND(H155,2)*ROUND(G155,3),2)</f>
        <v>0</v>
      </c>
      <c r="O155">
        <f>(I155*21)/100</f>
        <v>0</v>
      </c>
      <c r="P155" t="s">
        <v>10</v>
      </c>
    </row>
    <row r="156" spans="1:16" x14ac:dyDescent="0.2">
      <c r="A156" s="21" t="s">
        <v>40</v>
      </c>
      <c r="E156" s="22" t="s">
        <v>207</v>
      </c>
    </row>
    <row r="157" spans="1:16" ht="25.5" x14ac:dyDescent="0.2">
      <c r="A157" s="23" t="s">
        <v>41</v>
      </c>
      <c r="E157" s="24" t="s">
        <v>209</v>
      </c>
    </row>
    <row r="158" spans="1:16" x14ac:dyDescent="0.2">
      <c r="A158" t="s">
        <v>43</v>
      </c>
      <c r="E158" s="22" t="s">
        <v>210</v>
      </c>
    </row>
    <row r="159" spans="1:16" x14ac:dyDescent="0.2">
      <c r="A159" s="15" t="s">
        <v>35</v>
      </c>
      <c r="B159" s="16" t="s">
        <v>211</v>
      </c>
      <c r="C159" s="16" t="s">
        <v>212</v>
      </c>
      <c r="D159" s="15" t="s">
        <v>37</v>
      </c>
      <c r="E159" s="17" t="s">
        <v>213</v>
      </c>
      <c r="F159" s="18" t="s">
        <v>214</v>
      </c>
      <c r="G159" s="19">
        <v>160</v>
      </c>
      <c r="H159" s="20">
        <v>0</v>
      </c>
      <c r="I159" s="20">
        <f>ROUND(ROUND(H159,2)*ROUND(G159,3),2)</f>
        <v>0</v>
      </c>
      <c r="O159">
        <f>(I159*21)/100</f>
        <v>0</v>
      </c>
      <c r="P159" t="s">
        <v>10</v>
      </c>
    </row>
    <row r="160" spans="1:16" x14ac:dyDescent="0.2">
      <c r="A160" s="21" t="s">
        <v>40</v>
      </c>
      <c r="E160" s="22" t="s">
        <v>213</v>
      </c>
    </row>
    <row r="161" spans="1:16" x14ac:dyDescent="0.2">
      <c r="A161" s="23" t="s">
        <v>41</v>
      </c>
      <c r="E161" s="24" t="s">
        <v>37</v>
      </c>
    </row>
    <row r="162" spans="1:16" x14ac:dyDescent="0.2">
      <c r="A162" t="s">
        <v>43</v>
      </c>
      <c r="E162" s="22" t="s">
        <v>215</v>
      </c>
    </row>
    <row r="163" spans="1:16" x14ac:dyDescent="0.2">
      <c r="A163" s="15" t="s">
        <v>35</v>
      </c>
      <c r="B163" s="16" t="s">
        <v>216</v>
      </c>
      <c r="C163" s="16" t="s">
        <v>217</v>
      </c>
      <c r="D163" s="15" t="s">
        <v>37</v>
      </c>
      <c r="E163" s="17" t="s">
        <v>213</v>
      </c>
      <c r="F163" s="27" t="s">
        <v>214</v>
      </c>
      <c r="G163" s="19">
        <v>360</v>
      </c>
      <c r="H163" s="20">
        <v>0</v>
      </c>
      <c r="I163" s="20">
        <f>ROUND(ROUND(H163,2)*ROUND(G163,3),2)</f>
        <v>0</v>
      </c>
      <c r="O163">
        <f>(I163*21)/100</f>
        <v>0</v>
      </c>
      <c r="P163" t="s">
        <v>10</v>
      </c>
    </row>
    <row r="164" spans="1:16" x14ac:dyDescent="0.2">
      <c r="A164" s="21" t="s">
        <v>40</v>
      </c>
      <c r="E164" s="22" t="s">
        <v>213</v>
      </c>
    </row>
    <row r="165" spans="1:16" ht="51" x14ac:dyDescent="0.2">
      <c r="A165" s="23" t="s">
        <v>41</v>
      </c>
      <c r="E165" s="24" t="s">
        <v>218</v>
      </c>
    </row>
    <row r="166" spans="1:16" x14ac:dyDescent="0.2">
      <c r="A166" t="s">
        <v>43</v>
      </c>
      <c r="E166" s="22" t="s">
        <v>37</v>
      </c>
    </row>
    <row r="167" spans="1:16" x14ac:dyDescent="0.2">
      <c r="A167" s="15" t="s">
        <v>35</v>
      </c>
      <c r="B167" s="16" t="s">
        <v>219</v>
      </c>
      <c r="C167" s="16" t="s">
        <v>220</v>
      </c>
      <c r="D167" s="15" t="s">
        <v>37</v>
      </c>
      <c r="E167" s="17" t="s">
        <v>221</v>
      </c>
      <c r="F167" s="18" t="s">
        <v>222</v>
      </c>
      <c r="G167" s="19">
        <v>5.36</v>
      </c>
      <c r="H167" s="20">
        <v>0</v>
      </c>
      <c r="I167" s="20">
        <f>ROUND(ROUND(H167,2)*ROUND(G167,3),2)</f>
        <v>0</v>
      </c>
      <c r="O167">
        <f>(I167*21)/100</f>
        <v>0</v>
      </c>
      <c r="P167" t="s">
        <v>10</v>
      </c>
    </row>
    <row r="168" spans="1:16" x14ac:dyDescent="0.2">
      <c r="A168" s="21" t="s">
        <v>40</v>
      </c>
      <c r="E168" s="22" t="s">
        <v>221</v>
      </c>
    </row>
    <row r="169" spans="1:16" ht="63.75" x14ac:dyDescent="0.2">
      <c r="A169" s="23" t="s">
        <v>41</v>
      </c>
      <c r="E169" s="24" t="s">
        <v>223</v>
      </c>
    </row>
    <row r="170" spans="1:16" x14ac:dyDescent="0.2">
      <c r="A170" t="s">
        <v>43</v>
      </c>
      <c r="E170" s="22" t="s">
        <v>37</v>
      </c>
    </row>
    <row r="171" spans="1:16" x14ac:dyDescent="0.2">
      <c r="A171" s="15" t="s">
        <v>35</v>
      </c>
      <c r="B171" s="16" t="s">
        <v>224</v>
      </c>
      <c r="C171" s="16" t="s">
        <v>225</v>
      </c>
      <c r="D171" s="15" t="s">
        <v>37</v>
      </c>
      <c r="E171" s="17" t="s">
        <v>226</v>
      </c>
      <c r="F171" s="18" t="s">
        <v>222</v>
      </c>
      <c r="G171" s="19">
        <v>5.36</v>
      </c>
      <c r="H171" s="20">
        <v>0</v>
      </c>
      <c r="I171" s="20">
        <f>ROUND(ROUND(H171,2)*ROUND(G171,3),2)</f>
        <v>0</v>
      </c>
      <c r="O171">
        <f>(I171*21)/100</f>
        <v>0</v>
      </c>
      <c r="P171" t="s">
        <v>10</v>
      </c>
    </row>
    <row r="172" spans="1:16" x14ac:dyDescent="0.2">
      <c r="A172" s="21" t="s">
        <v>40</v>
      </c>
      <c r="E172" s="22" t="s">
        <v>226</v>
      </c>
    </row>
    <row r="173" spans="1:16" ht="89.25" x14ac:dyDescent="0.2">
      <c r="A173" s="23" t="s">
        <v>41</v>
      </c>
      <c r="E173" s="24" t="s">
        <v>227</v>
      </c>
    </row>
    <row r="174" spans="1:16" x14ac:dyDescent="0.2">
      <c r="A174" t="s">
        <v>43</v>
      </c>
      <c r="E174" s="22" t="s">
        <v>37</v>
      </c>
    </row>
    <row r="175" spans="1:16" x14ac:dyDescent="0.2">
      <c r="A175" s="15" t="s">
        <v>35</v>
      </c>
      <c r="B175" s="16" t="s">
        <v>228</v>
      </c>
      <c r="C175" s="16" t="s">
        <v>229</v>
      </c>
      <c r="D175" s="15" t="s">
        <v>37</v>
      </c>
      <c r="E175" s="17" t="s">
        <v>230</v>
      </c>
      <c r="F175" s="27" t="s">
        <v>222</v>
      </c>
      <c r="G175" s="19">
        <v>5.36</v>
      </c>
      <c r="H175" s="20">
        <v>0</v>
      </c>
      <c r="I175" s="20">
        <f>ROUND(ROUND(H175,2)*ROUND(G175,3),2)</f>
        <v>0</v>
      </c>
      <c r="O175">
        <f>(I175*21)/100</f>
        <v>0</v>
      </c>
      <c r="P175" t="s">
        <v>10</v>
      </c>
    </row>
    <row r="176" spans="1:16" x14ac:dyDescent="0.2">
      <c r="A176" s="21" t="s">
        <v>40</v>
      </c>
      <c r="E176" s="22" t="s">
        <v>230</v>
      </c>
    </row>
    <row r="177" spans="1:5" ht="63.75" x14ac:dyDescent="0.2">
      <c r="A177" s="23" t="s">
        <v>41</v>
      </c>
      <c r="E177" s="24" t="s">
        <v>223</v>
      </c>
    </row>
    <row r="178" spans="1:5" x14ac:dyDescent="0.2">
      <c r="A178" t="s">
        <v>43</v>
      </c>
      <c r="E178" s="22" t="s">
        <v>37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02-17-01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2019-10-16T09:28:12Z</dcterms:created>
  <dcterms:modified xsi:type="dcterms:W3CDTF">2019-10-17T15:28:58Z</dcterms:modified>
</cp:coreProperties>
</file>