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2-Vyvětlení  č.2\Odpovědi 15.10.219\"/>
    </mc:Choice>
  </mc:AlternateContent>
  <bookViews>
    <workbookView xWindow="0" yWindow="0" windowWidth="22335" windowHeight="8670"/>
  </bookViews>
  <sheets>
    <sheet name="SO 90-17-01.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4" i="1" l="1"/>
  <c r="O70" i="1"/>
  <c r="R69" i="1" s="1"/>
  <c r="O69" i="1" s="1"/>
  <c r="O65" i="1"/>
  <c r="O61" i="1"/>
  <c r="O57" i="1"/>
  <c r="O53" i="1"/>
  <c r="O49" i="1"/>
  <c r="O45" i="1"/>
  <c r="O41" i="1"/>
  <c r="O37" i="1"/>
  <c r="O33" i="1"/>
  <c r="O29" i="1"/>
  <c r="O25" i="1"/>
  <c r="O21" i="1"/>
  <c r="O17" i="1"/>
  <c r="O13" i="1"/>
  <c r="O9" i="1"/>
  <c r="R8" i="1" l="1"/>
  <c r="O8" i="1" s="1"/>
  <c r="O2" i="1" s="1"/>
  <c r="Q8" i="1"/>
  <c r="I8" i="1" s="1"/>
  <c r="Q69" i="1"/>
  <c r="I3" i="1" l="1"/>
</calcChain>
</file>

<file path=xl/sharedStrings.xml><?xml version="1.0" encoding="utf-8"?>
<sst xmlns="http://schemas.openxmlformats.org/spreadsheetml/2006/main" count="267" uniqueCount="104">
  <si>
    <t>ASPE10</t>
  </si>
  <si>
    <t>Firma: SUDOP BRNO, spol. s r.o.</t>
  </si>
  <si>
    <t>3</t>
  </si>
  <si>
    <t>Příloha k formuláři pro ocenění nabídky</t>
  </si>
  <si>
    <t>S</t>
  </si>
  <si>
    <t xml:space="preserve">Stavba: </t>
  </si>
  <si>
    <t>18060</t>
  </si>
  <si>
    <t>SO 90-17-01.1</t>
  </si>
  <si>
    <t>0,00</t>
  </si>
  <si>
    <t>2</t>
  </si>
  <si>
    <t>O</t>
  </si>
  <si>
    <t>Rozpočet:</t>
  </si>
  <si>
    <t>Výstroj trati</t>
  </si>
  <si>
    <t>15,00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</si>
  <si>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</si>
  <si>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</si>
  <si>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</si>
  <si>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</si>
  <si>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</si>
  <si>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</si>
  <si>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</si>
  <si>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</si>
  <si>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21,00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</si>
  <si>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</si>
  <si>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</si>
  <si>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</si>
  <si>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</si>
  <si>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</si>
  <si>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</si>
  <si>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</si>
  <si>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</si>
  <si>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</si>
  <si>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</si>
  <si>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Ostatní konstrukce a práce</t>
  </si>
  <si>
    <t>P</t>
  </si>
  <si>
    <t>923121</t>
  </si>
  <si>
    <t/>
  </si>
  <si>
    <t>HEKTOMETROVNÍK</t>
  </si>
  <si>
    <t>KUS</t>
  </si>
  <si>
    <t>PP</t>
  </si>
  <si>
    <t>VV</t>
  </si>
  <si>
    <t>viz příloha 2 Schema umístění návěstí</t>
  </si>
  <si>
    <t>TS</t>
  </si>
  <si>
    <t>1. Položka obsahuje:   
 – dodávku a osazení včetně nutných zemních prací a obetonování   
 – odrazky nebo retroreflexní fólie   
2. Položka neobsahuje:   
 X   
3. Způsob měření:   
Udává se počet kusů kompletní konstrukce nebo práce.</t>
  </si>
  <si>
    <t>923311</t>
  </si>
  <si>
    <t>PŘEDVĚSTNÍK N - TROJÚHELNÍKOVÝ ŠTÍT</t>
  </si>
  <si>
    <t>1. Položka obsahuje:   
 – dodávku a montáž návěsti v příslušném provedení na sloupek, popř. jinou podpůrnou konstrukci včetně upevňovacího a pomocného materiálu   
 – protikorozní úpravu, není-li tato provedena již z výroby nebo daná vlastnostmi použitého materiálu   
 – odrazky nebo retroreflexní fólie   
2. Položka neobsahuje:   
 – nosnou konstrukci, např. sloupek, konzolu apod. včetně základu a zemních prácí   
3. Způsob měření:   
Udává se počet kusů kompletní konstrukce nebo práce.</t>
  </si>
  <si>
    <t>923341</t>
  </si>
  <si>
    <t>RYCHLOSTNÍK N - TABULE</t>
  </si>
  <si>
    <t>923411</t>
  </si>
  <si>
    <t>NÁVĚST ""VLAK SE BLÍŽÍ K ZASTÁVCE"" - ZÁKLADNÍ TABULE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</si>
  <si>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</si>
  <si>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923431</t>
  </si>
  <si>
    <t>NÁVĚST "KONEC NÁSTUPIŠTĚ"</t>
  </si>
  <si>
    <t>923441</t>
  </si>
  <si>
    <t>NÁVĚST "POSUN ZAKÁZÁN"</t>
  </si>
  <si>
    <t>7</t>
  </si>
  <si>
    <t>923471</t>
  </si>
  <si>
    <t>SKLONOVNÍK</t>
  </si>
  <si>
    <t>8</t>
  </si>
  <si>
    <t>923481</t>
  </si>
  <si>
    <t>STANIČNÍK - TABULE "ÚZKÁ"</t>
  </si>
  <si>
    <t>923491</t>
  </si>
  <si>
    <t>STANIČNÍK - TABULE "ŠIROKÁ"</t>
  </si>
  <si>
    <t>923811</t>
  </si>
  <si>
    <t>SLOUPEK DN 127 PRO NÁVĚST</t>
  </si>
  <si>
    <t>1. Položka obsahuje:   
 – dodání a osazení sloupku v příslušném provedení včetně základu nebo patky a zemních prací   
 – protikorozní úpravu, není-li tato provedena již z výroby nebo daná vlastnostmi použitého materiálu   
2. Položka neobsahuje:   
 X   
3. Způsob měření:   
Udává se počet kusů kompletní konstrukce nebo práce.</t>
  </si>
  <si>
    <t>11</t>
  </si>
  <si>
    <t>923821</t>
  </si>
  <si>
    <t>SLOUPEK DN 60 PRO NÁVĚST</t>
  </si>
  <si>
    <t>12</t>
  </si>
  <si>
    <t>965821</t>
  </si>
  <si>
    <t>DEMONTÁŽ KILOMETROVNÍKU, HEKTOMETROVNÍKU, MEZNÍKU</t>
  </si>
  <si>
    <t>km 141,9 až 151,6 a 0,3 až 1,1</t>
  </si>
  <si>
    <t>1. Položka obsahuje:   
 – zahrnuje veškeré činnosti, zařízení a materiál nutných k odstranění konstrukce   
 – naložení vybouraného materiálu na dopravní prostředek   
 – příplatky za ztížené podmínky při práci v kolejišti, např. za překážky na straně koleje apod.   
2. Položka neobsahuje:   
 – odvoz vybouraného materiálu do skladu nebo na likvidaci   
 – poplatky za likvidaci odpadů, nacení se položkami ze ssd 0   
3. Způsob měření:   
Udává se počet kusů kompletní konstrukce nebo práce.</t>
  </si>
  <si>
    <t>13</t>
  </si>
  <si>
    <t>965822</t>
  </si>
  <si>
    <t>DEMONTÁŽ KILOMETROVNÍKU, HEKTOMETROVNÍKU, MEZNÍKU - ODVOZ (NA LIKVIDACI ODPADŮ NEBO JINÉ URČENÉ MÍSTO)</t>
  </si>
  <si>
    <t>tkm</t>
  </si>
  <si>
    <t>(98 ks x 0,2t x 25km)</t>
  </si>
  <si>
    <t>1. Položka obsahuje:   
 – odvoz jakýmkoliv dopravním prostředkem a složení   
 – případné překládky na trase   
2. Položka neobsahuje:   
 – naložení vybouraného materiálu na dopravní prostředek (je zahrnuto ve zdrojové položce)   
 – poplatky za likvidaci odpadů, nacení se položkami ze ssd 0   
3. Způsob měření:   
Výměra je součtem součinů metrů krychlových tun vybouraného materiálu v původním stavu a jednotlivých vzdáleností v kilometrech.</t>
  </si>
  <si>
    <t>14</t>
  </si>
  <si>
    <t>965841</t>
  </si>
  <si>
    <t>DEMONTÁŽ JAKÉKOLIV NÁVĚSTI</t>
  </si>
  <si>
    <t>stávající plechové návěsti včetně základu</t>
  </si>
  <si>
    <t>15</t>
  </si>
  <si>
    <t>965842</t>
  </si>
  <si>
    <t>DEMONTÁŽ JAKÉKOLIV NÁVĚSTI - ODVOZ (NA LIKVIDACI ODPADŮ NEBO JINÉ URČENÉ MÍSTO)</t>
  </si>
  <si>
    <t>(48 ks x 0,5 m x 0,5 m x 0,8 m) x 2,5 m3/t x 25 km</t>
  </si>
  <si>
    <t>990</t>
  </si>
  <si>
    <t>Popladky za skládky</t>
  </si>
  <si>
    <t>16</t>
  </si>
  <si>
    <t>15111</t>
  </si>
  <si>
    <t>POPLATKY ZA LIKVIDACŮ ODPADŮ NEKONTAMINOVANÝCH - 17 05 04  VYTĚŽENÉ ZEMINY A HORNINY -  I. TŘÍDA TĚŽITELNOSTI</t>
  </si>
  <si>
    <t>T</t>
  </si>
  <si>
    <t>nové patky (55 ks x 0,8 m x 0,8 m x 1,0 m) x 1,8 m3/t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</si>
  <si>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</si>
  <si>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17</t>
  </si>
  <si>
    <t>15140</t>
  </si>
  <si>
    <t>POPLATKY ZA LIKVIDACŮ ODPADŮ NEKONTAMINOVANÝCH - 17 01 01  BETON Z DEMOLIC OBJEKTŮ, ZÁKLADŮ TV</t>
  </si>
  <si>
    <t>(48 ks x 0,5 m x 0,5 m x 0,8 m) x 2,5 m3/t + 98*0,2</t>
  </si>
  <si>
    <t xml:space="preserve">Elektrizace trati vč. PEÚ Brno - Zastávka u Brna 1.etapa - po připomínkách     </t>
  </si>
  <si>
    <t>Změna č.1 z 15.10.2019</t>
  </si>
  <si>
    <t>SO 90-17-01.1_a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</si>
</sst>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0"/>
      <name val="Arial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0" fillId="2" borderId="2" xfId="0" applyFill="1" applyBorder="1">
      <alignment vertical="center"/>
    </xf>
    <xf numFmtId="4" fontId="0" fillId="2" borderId="3" xfId="0" applyNumberForma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/>
    </xf>
    <xf numFmtId="0" fontId="0" fillId="2" borderId="4" xfId="0" applyFill="1" applyBorder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5" xfId="0" applyBorder="1" applyAlignment="1">
      <alignment vertical="top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2" borderId="1" xfId="0" applyFill="1" applyBorder="1">
      <alignment vertical="center"/>
    </xf>
    <xf numFmtId="0" fontId="6" fillId="2" borderId="3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7"/>
  <sheetViews>
    <sheetView tabSelected="1" topLeftCell="B1" zoomScaleNormal="100" workbookViewId="0">
      <pane ySplit="7" topLeftCell="A8" activePane="bottomLeft" state="frozen"/>
      <selection pane="bottomLeft" activeCell="H3" sqref="H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27" t="s">
        <v>102</v>
      </c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0+O8+O69</f>
        <v>0</v>
      </c>
      <c r="P2" t="s">
        <v>2</v>
      </c>
    </row>
    <row r="3" spans="1:18" ht="15" customHeight="1" x14ac:dyDescent="0.2">
      <c r="A3" t="s">
        <v>4</v>
      </c>
      <c r="B3" s="4" t="s">
        <v>5</v>
      </c>
      <c r="C3" s="29" t="s">
        <v>6</v>
      </c>
      <c r="D3" s="30"/>
      <c r="E3" s="5" t="s">
        <v>101</v>
      </c>
      <c r="F3" s="1"/>
      <c r="G3" s="6"/>
      <c r="H3" s="33" t="s">
        <v>103</v>
      </c>
      <c r="I3" s="7">
        <f>0+I8+I69</f>
        <v>0</v>
      </c>
      <c r="O3" t="s">
        <v>8</v>
      </c>
      <c r="P3" t="s">
        <v>9</v>
      </c>
    </row>
    <row r="4" spans="1:18" ht="15" customHeight="1" x14ac:dyDescent="0.2">
      <c r="A4" t="s">
        <v>10</v>
      </c>
      <c r="B4" s="8" t="s">
        <v>11</v>
      </c>
      <c r="C4" s="31" t="s">
        <v>7</v>
      </c>
      <c r="D4" s="32"/>
      <c r="E4" s="9" t="s">
        <v>12</v>
      </c>
      <c r="F4" s="3"/>
      <c r="G4" s="3"/>
      <c r="H4" s="10"/>
      <c r="I4" s="10"/>
      <c r="O4" t="s">
        <v>13</v>
      </c>
      <c r="P4" t="s">
        <v>9</v>
      </c>
    </row>
    <row r="5" spans="1:18" ht="12.75" customHeight="1" x14ac:dyDescent="0.2">
      <c r="A5" s="28" t="s">
        <v>14</v>
      </c>
      <c r="B5" s="28" t="s">
        <v>15</v>
      </c>
      <c r="C5" s="28" t="s">
        <v>16</v>
      </c>
      <c r="D5" s="28" t="s">
        <v>17</v>
      </c>
      <c r="E5" s="28" t="s">
        <v>18</v>
      </c>
      <c r="F5" s="28" t="s">
        <v>19</v>
      </c>
      <c r="G5" s="28" t="s">
        <v>20</v>
      </c>
      <c r="H5" s="28" t="s">
        <v>21</v>
      </c>
      <c r="I5" s="28"/>
      <c r="O5" t="s">
        <v>22</v>
      </c>
      <c r="P5" t="s">
        <v>9</v>
      </c>
    </row>
    <row r="6" spans="1:18" ht="12.75" customHeight="1" x14ac:dyDescent="0.2">
      <c r="A6" s="28"/>
      <c r="B6" s="28"/>
      <c r="C6" s="28"/>
      <c r="D6" s="28"/>
      <c r="E6" s="28"/>
      <c r="F6" s="28"/>
      <c r="G6" s="28"/>
      <c r="H6" s="11" t="s">
        <v>23</v>
      </c>
      <c r="I6" s="11" t="s">
        <v>24</v>
      </c>
    </row>
    <row r="7" spans="1:18" ht="12.75" customHeight="1" x14ac:dyDescent="0.2">
      <c r="A7" s="11" t="s">
        <v>25</v>
      </c>
      <c r="B7" s="11" t="s">
        <v>26</v>
      </c>
      <c r="C7" s="11" t="s">
        <v>9</v>
      </c>
      <c r="D7" s="11" t="s">
        <v>2</v>
      </c>
      <c r="E7" s="11" t="s">
        <v>27</v>
      </c>
      <c r="F7" s="11" t="s">
        <v>28</v>
      </c>
      <c r="G7" s="11" t="s">
        <v>29</v>
      </c>
      <c r="H7" s="11" t="s">
        <v>30</v>
      </c>
      <c r="I7" s="11" t="s">
        <v>31</v>
      </c>
    </row>
    <row r="8" spans="1:18" ht="12.75" customHeight="1" x14ac:dyDescent="0.2">
      <c r="A8" s="10" t="s">
        <v>32</v>
      </c>
      <c r="B8" s="10"/>
      <c r="C8" s="12" t="s">
        <v>30</v>
      </c>
      <c r="D8" s="10"/>
      <c r="E8" s="13" t="s">
        <v>33</v>
      </c>
      <c r="F8" s="10"/>
      <c r="G8" s="10"/>
      <c r="H8" s="10"/>
      <c r="I8" s="14">
        <f>0+Q8</f>
        <v>0</v>
      </c>
      <c r="O8">
        <f>0+R8</f>
        <v>0</v>
      </c>
      <c r="Q8">
        <f>0+I9+I13+I17+I21+I25+I29+I33+I37+I41+I45+I49+I53+I57+I61+I65</f>
        <v>0</v>
      </c>
      <c r="R8">
        <f>0+O9+O13+O17+O21+O25+O29+O33+O37+O41+O45+O49+O53+O57+O61+O65</f>
        <v>0</v>
      </c>
    </row>
    <row r="9" spans="1:18" x14ac:dyDescent="0.2">
      <c r="A9" s="15" t="s">
        <v>34</v>
      </c>
      <c r="B9" s="16" t="s">
        <v>26</v>
      </c>
      <c r="C9" s="16" t="s">
        <v>35</v>
      </c>
      <c r="D9" s="15" t="s">
        <v>36</v>
      </c>
      <c r="E9" s="17" t="s">
        <v>37</v>
      </c>
      <c r="F9" s="18" t="s">
        <v>38</v>
      </c>
      <c r="G9" s="19">
        <v>51</v>
      </c>
      <c r="H9" s="20"/>
      <c r="I9" s="20"/>
      <c r="O9">
        <f>(I9*21)/100</f>
        <v>0</v>
      </c>
      <c r="P9" t="s">
        <v>9</v>
      </c>
    </row>
    <row r="10" spans="1:18" x14ac:dyDescent="0.2">
      <c r="A10" s="21" t="s">
        <v>39</v>
      </c>
      <c r="E10" s="22" t="s">
        <v>36</v>
      </c>
    </row>
    <row r="11" spans="1:18" x14ac:dyDescent="0.2">
      <c r="A11" s="23" t="s">
        <v>40</v>
      </c>
      <c r="E11" s="24" t="s">
        <v>41</v>
      </c>
    </row>
    <row r="12" spans="1:18" ht="89.25" x14ac:dyDescent="0.2">
      <c r="A12" t="s">
        <v>42</v>
      </c>
      <c r="E12" s="22" t="s">
        <v>43</v>
      </c>
    </row>
    <row r="13" spans="1:18" x14ac:dyDescent="0.2">
      <c r="A13" s="15" t="s">
        <v>34</v>
      </c>
      <c r="B13" s="16" t="s">
        <v>9</v>
      </c>
      <c r="C13" s="16" t="s">
        <v>44</v>
      </c>
      <c r="D13" s="15" t="s">
        <v>36</v>
      </c>
      <c r="E13" s="17" t="s">
        <v>45</v>
      </c>
      <c r="F13" s="18" t="s">
        <v>38</v>
      </c>
      <c r="G13" s="19">
        <v>3</v>
      </c>
      <c r="H13" s="20"/>
      <c r="I13" s="20"/>
      <c r="O13">
        <f>(I13*21)/100</f>
        <v>0</v>
      </c>
      <c r="P13" t="s">
        <v>9</v>
      </c>
    </row>
    <row r="14" spans="1:18" x14ac:dyDescent="0.2">
      <c r="A14" s="21" t="s">
        <v>39</v>
      </c>
      <c r="E14" s="22" t="s">
        <v>36</v>
      </c>
    </row>
    <row r="15" spans="1:18" x14ac:dyDescent="0.2">
      <c r="A15" s="23" t="s">
        <v>40</v>
      </c>
      <c r="E15" s="24" t="s">
        <v>41</v>
      </c>
    </row>
    <row r="16" spans="1:18" ht="140.25" x14ac:dyDescent="0.2">
      <c r="A16" t="s">
        <v>42</v>
      </c>
      <c r="E16" s="22" t="s">
        <v>46</v>
      </c>
    </row>
    <row r="17" spans="1:16" x14ac:dyDescent="0.2">
      <c r="A17" s="15" t="s">
        <v>34</v>
      </c>
      <c r="B17" s="16" t="s">
        <v>2</v>
      </c>
      <c r="C17" s="16" t="s">
        <v>47</v>
      </c>
      <c r="D17" s="15" t="s">
        <v>36</v>
      </c>
      <c r="E17" s="17" t="s">
        <v>48</v>
      </c>
      <c r="F17" s="18" t="s">
        <v>38</v>
      </c>
      <c r="G17" s="19">
        <v>10</v>
      </c>
      <c r="H17" s="20"/>
      <c r="I17" s="20"/>
      <c r="O17">
        <f>(I17*21)/100</f>
        <v>0</v>
      </c>
      <c r="P17" t="s">
        <v>9</v>
      </c>
    </row>
    <row r="18" spans="1:16" x14ac:dyDescent="0.2">
      <c r="A18" s="21" t="s">
        <v>39</v>
      </c>
      <c r="E18" s="22" t="s">
        <v>36</v>
      </c>
    </row>
    <row r="19" spans="1:16" x14ac:dyDescent="0.2">
      <c r="A19" s="23" t="s">
        <v>40</v>
      </c>
      <c r="E19" s="24" t="s">
        <v>41</v>
      </c>
    </row>
    <row r="20" spans="1:16" ht="140.25" x14ac:dyDescent="0.2">
      <c r="A20" t="s">
        <v>42</v>
      </c>
      <c r="E20" s="22" t="s">
        <v>46</v>
      </c>
    </row>
    <row r="21" spans="1:16" x14ac:dyDescent="0.2">
      <c r="A21" s="15" t="s">
        <v>34</v>
      </c>
      <c r="B21" s="16" t="s">
        <v>27</v>
      </c>
      <c r="C21" s="16" t="s">
        <v>49</v>
      </c>
      <c r="D21" s="15" t="s">
        <v>36</v>
      </c>
      <c r="E21" s="17" t="s">
        <v>50</v>
      </c>
      <c r="F21" s="18" t="s">
        <v>38</v>
      </c>
      <c r="G21" s="19">
        <v>16</v>
      </c>
      <c r="H21" s="20"/>
      <c r="I21" s="20"/>
      <c r="O21">
        <f>(I21*21)/100</f>
        <v>0</v>
      </c>
      <c r="P21" t="s">
        <v>9</v>
      </c>
    </row>
    <row r="22" spans="1:16" x14ac:dyDescent="0.2">
      <c r="A22" s="21" t="s">
        <v>39</v>
      </c>
      <c r="E22" s="22" t="s">
        <v>36</v>
      </c>
    </row>
    <row r="23" spans="1:16" x14ac:dyDescent="0.2">
      <c r="A23" s="23" t="s">
        <v>40</v>
      </c>
      <c r="E23" s="24" t="s">
        <v>36</v>
      </c>
    </row>
    <row r="24" spans="1:16" ht="140.25" x14ac:dyDescent="0.2">
      <c r="A24" t="s">
        <v>42</v>
      </c>
      <c r="E24" s="22" t="s">
        <v>51</v>
      </c>
    </row>
    <row r="25" spans="1:16" x14ac:dyDescent="0.2">
      <c r="A25" s="15" t="s">
        <v>34</v>
      </c>
      <c r="B25" s="16" t="s">
        <v>28</v>
      </c>
      <c r="C25" s="16" t="s">
        <v>52</v>
      </c>
      <c r="D25" s="15" t="s">
        <v>36</v>
      </c>
      <c r="E25" s="17" t="s">
        <v>53</v>
      </c>
      <c r="F25" s="18" t="s">
        <v>38</v>
      </c>
      <c r="G25" s="19">
        <v>16</v>
      </c>
      <c r="H25" s="20"/>
      <c r="I25" s="20"/>
      <c r="O25">
        <f>(I25*21)/100</f>
        <v>0</v>
      </c>
      <c r="P25" t="s">
        <v>9</v>
      </c>
    </row>
    <row r="26" spans="1:16" x14ac:dyDescent="0.2">
      <c r="A26" s="21" t="s">
        <v>39</v>
      </c>
      <c r="E26" s="22" t="s">
        <v>36</v>
      </c>
    </row>
    <row r="27" spans="1:16" x14ac:dyDescent="0.2">
      <c r="A27" s="23" t="s">
        <v>40</v>
      </c>
      <c r="E27" s="24" t="s">
        <v>36</v>
      </c>
    </row>
    <row r="28" spans="1:16" ht="140.25" x14ac:dyDescent="0.2">
      <c r="A28" t="s">
        <v>42</v>
      </c>
      <c r="E28" s="22" t="s">
        <v>51</v>
      </c>
    </row>
    <row r="29" spans="1:16" x14ac:dyDescent="0.2">
      <c r="A29" s="15" t="s">
        <v>34</v>
      </c>
      <c r="B29" s="16" t="s">
        <v>29</v>
      </c>
      <c r="C29" s="16" t="s">
        <v>54</v>
      </c>
      <c r="D29" s="15" t="s">
        <v>36</v>
      </c>
      <c r="E29" s="17" t="s">
        <v>55</v>
      </c>
      <c r="F29" s="18" t="s">
        <v>38</v>
      </c>
      <c r="G29" s="19">
        <v>1</v>
      </c>
      <c r="H29" s="20"/>
      <c r="I29" s="20"/>
      <c r="O29">
        <f>(I29*21)/100</f>
        <v>0</v>
      </c>
      <c r="P29" t="s">
        <v>9</v>
      </c>
    </row>
    <row r="30" spans="1:16" x14ac:dyDescent="0.2">
      <c r="A30" s="21" t="s">
        <v>39</v>
      </c>
      <c r="E30" s="22" t="s">
        <v>36</v>
      </c>
    </row>
    <row r="31" spans="1:16" x14ac:dyDescent="0.2">
      <c r="A31" s="23" t="s">
        <v>40</v>
      </c>
      <c r="E31" s="24" t="s">
        <v>41</v>
      </c>
    </row>
    <row r="32" spans="1:16" ht="140.25" x14ac:dyDescent="0.2">
      <c r="A32" t="s">
        <v>42</v>
      </c>
      <c r="E32" s="22" t="s">
        <v>46</v>
      </c>
    </row>
    <row r="33" spans="1:16" x14ac:dyDescent="0.2">
      <c r="A33" s="15" t="s">
        <v>34</v>
      </c>
      <c r="B33" s="16" t="s">
        <v>56</v>
      </c>
      <c r="C33" s="16" t="s">
        <v>57</v>
      </c>
      <c r="D33" s="15" t="s">
        <v>36</v>
      </c>
      <c r="E33" s="17" t="s">
        <v>58</v>
      </c>
      <c r="F33" s="18" t="s">
        <v>38</v>
      </c>
      <c r="G33" s="19">
        <v>13</v>
      </c>
      <c r="H33" s="20"/>
      <c r="I33" s="20"/>
      <c r="O33">
        <f>(I33*21)/100</f>
        <v>0</v>
      </c>
      <c r="P33" t="s">
        <v>9</v>
      </c>
    </row>
    <row r="34" spans="1:16" x14ac:dyDescent="0.2">
      <c r="A34" s="21" t="s">
        <v>39</v>
      </c>
      <c r="E34" s="22" t="s">
        <v>36</v>
      </c>
    </row>
    <row r="35" spans="1:16" x14ac:dyDescent="0.2">
      <c r="A35" s="23" t="s">
        <v>40</v>
      </c>
      <c r="E35" s="24" t="s">
        <v>41</v>
      </c>
    </row>
    <row r="36" spans="1:16" ht="140.25" x14ac:dyDescent="0.2">
      <c r="A36" t="s">
        <v>42</v>
      </c>
      <c r="E36" s="22" t="s">
        <v>46</v>
      </c>
    </row>
    <row r="37" spans="1:16" x14ac:dyDescent="0.2">
      <c r="A37" s="15" t="s">
        <v>34</v>
      </c>
      <c r="B37" s="16" t="s">
        <v>59</v>
      </c>
      <c r="C37" s="16" t="s">
        <v>60</v>
      </c>
      <c r="D37" s="15" t="s">
        <v>36</v>
      </c>
      <c r="E37" s="17" t="s">
        <v>61</v>
      </c>
      <c r="F37" s="18" t="s">
        <v>38</v>
      </c>
      <c r="G37" s="19">
        <v>4</v>
      </c>
      <c r="H37" s="20"/>
      <c r="I37" s="20"/>
      <c r="O37">
        <f>(I37*21)/100</f>
        <v>0</v>
      </c>
      <c r="P37" t="s">
        <v>9</v>
      </c>
    </row>
    <row r="38" spans="1:16" x14ac:dyDescent="0.2">
      <c r="A38" s="21" t="s">
        <v>39</v>
      </c>
      <c r="E38" s="22" t="s">
        <v>36</v>
      </c>
    </row>
    <row r="39" spans="1:16" x14ac:dyDescent="0.2">
      <c r="A39" s="23" t="s">
        <v>40</v>
      </c>
      <c r="E39" s="24" t="s">
        <v>41</v>
      </c>
    </row>
    <row r="40" spans="1:16" ht="140.25" x14ac:dyDescent="0.2">
      <c r="A40" t="s">
        <v>42</v>
      </c>
      <c r="E40" s="22" t="s">
        <v>46</v>
      </c>
    </row>
    <row r="41" spans="1:16" x14ac:dyDescent="0.2">
      <c r="A41" s="15" t="s">
        <v>34</v>
      </c>
      <c r="B41" s="16" t="s">
        <v>30</v>
      </c>
      <c r="C41" s="16" t="s">
        <v>62</v>
      </c>
      <c r="D41" s="15" t="s">
        <v>36</v>
      </c>
      <c r="E41" s="17" t="s">
        <v>63</v>
      </c>
      <c r="F41" s="18" t="s">
        <v>38</v>
      </c>
      <c r="G41" s="19">
        <v>199</v>
      </c>
      <c r="H41" s="20"/>
      <c r="I41" s="20"/>
      <c r="O41">
        <f>(I41*21)/100</f>
        <v>0</v>
      </c>
      <c r="P41" t="s">
        <v>9</v>
      </c>
    </row>
    <row r="42" spans="1:16" x14ac:dyDescent="0.2">
      <c r="A42" s="21" t="s">
        <v>39</v>
      </c>
      <c r="E42" s="22" t="s">
        <v>36</v>
      </c>
    </row>
    <row r="43" spans="1:16" x14ac:dyDescent="0.2">
      <c r="A43" s="23" t="s">
        <v>40</v>
      </c>
      <c r="E43" s="24" t="s">
        <v>41</v>
      </c>
    </row>
    <row r="44" spans="1:16" ht="140.25" x14ac:dyDescent="0.2">
      <c r="A44" t="s">
        <v>42</v>
      </c>
      <c r="E44" s="22" t="s">
        <v>46</v>
      </c>
    </row>
    <row r="45" spans="1:16" x14ac:dyDescent="0.2">
      <c r="A45" s="15" t="s">
        <v>34</v>
      </c>
      <c r="B45" s="16" t="s">
        <v>31</v>
      </c>
      <c r="C45" s="16" t="s">
        <v>64</v>
      </c>
      <c r="D45" s="15" t="s">
        <v>36</v>
      </c>
      <c r="E45" s="17" t="s">
        <v>65</v>
      </c>
      <c r="F45" s="18" t="s">
        <v>38</v>
      </c>
      <c r="G45" s="19">
        <v>16</v>
      </c>
      <c r="H45" s="20"/>
      <c r="I45" s="20"/>
      <c r="O45">
        <f>(I45*21)/100</f>
        <v>0</v>
      </c>
      <c r="P45" t="s">
        <v>9</v>
      </c>
    </row>
    <row r="46" spans="1:16" x14ac:dyDescent="0.2">
      <c r="A46" s="21" t="s">
        <v>39</v>
      </c>
      <c r="E46" s="22" t="s">
        <v>36</v>
      </c>
    </row>
    <row r="47" spans="1:16" x14ac:dyDescent="0.2">
      <c r="A47" s="23" t="s">
        <v>40</v>
      </c>
      <c r="E47" s="24" t="s">
        <v>41</v>
      </c>
    </row>
    <row r="48" spans="1:16" ht="114.75" x14ac:dyDescent="0.2">
      <c r="A48" t="s">
        <v>42</v>
      </c>
      <c r="E48" s="22" t="s">
        <v>66</v>
      </c>
    </row>
    <row r="49" spans="1:16" x14ac:dyDescent="0.2">
      <c r="A49" s="15" t="s">
        <v>34</v>
      </c>
      <c r="B49" s="16" t="s">
        <v>67</v>
      </c>
      <c r="C49" s="16" t="s">
        <v>68</v>
      </c>
      <c r="D49" s="15" t="s">
        <v>36</v>
      </c>
      <c r="E49" s="17" t="s">
        <v>69</v>
      </c>
      <c r="F49" s="18" t="s">
        <v>38</v>
      </c>
      <c r="G49" s="19">
        <v>39</v>
      </c>
      <c r="H49" s="20"/>
      <c r="I49" s="20"/>
      <c r="O49">
        <f>(I49*21)/100</f>
        <v>0</v>
      </c>
      <c r="P49" t="s">
        <v>9</v>
      </c>
    </row>
    <row r="50" spans="1:16" x14ac:dyDescent="0.2">
      <c r="A50" s="21" t="s">
        <v>39</v>
      </c>
      <c r="E50" s="22" t="s">
        <v>36</v>
      </c>
    </row>
    <row r="51" spans="1:16" x14ac:dyDescent="0.2">
      <c r="A51" s="23" t="s">
        <v>40</v>
      </c>
      <c r="E51" s="24" t="s">
        <v>41</v>
      </c>
    </row>
    <row r="52" spans="1:16" ht="114.75" x14ac:dyDescent="0.2">
      <c r="A52" t="s">
        <v>42</v>
      </c>
      <c r="E52" s="22" t="s">
        <v>66</v>
      </c>
    </row>
    <row r="53" spans="1:16" x14ac:dyDescent="0.2">
      <c r="A53" s="15" t="s">
        <v>34</v>
      </c>
      <c r="B53" s="16" t="s">
        <v>70</v>
      </c>
      <c r="C53" s="16" t="s">
        <v>71</v>
      </c>
      <c r="D53" s="15" t="s">
        <v>36</v>
      </c>
      <c r="E53" s="17" t="s">
        <v>72</v>
      </c>
      <c r="F53" s="18" t="s">
        <v>38</v>
      </c>
      <c r="G53" s="19">
        <v>98</v>
      </c>
      <c r="H53" s="20"/>
      <c r="I53" s="20"/>
      <c r="O53">
        <f>(I53*21)/100</f>
        <v>0</v>
      </c>
      <c r="P53" t="s">
        <v>9</v>
      </c>
    </row>
    <row r="54" spans="1:16" x14ac:dyDescent="0.2">
      <c r="A54" s="21" t="s">
        <v>39</v>
      </c>
      <c r="E54" s="22" t="s">
        <v>36</v>
      </c>
    </row>
    <row r="55" spans="1:16" x14ac:dyDescent="0.2">
      <c r="A55" s="23" t="s">
        <v>40</v>
      </c>
      <c r="E55" s="24" t="s">
        <v>73</v>
      </c>
    </row>
    <row r="56" spans="1:16" ht="127.5" x14ac:dyDescent="0.2">
      <c r="A56" t="s">
        <v>42</v>
      </c>
      <c r="E56" s="22" t="s">
        <v>74</v>
      </c>
    </row>
    <row r="57" spans="1:16" ht="25.5" x14ac:dyDescent="0.2">
      <c r="A57" s="15" t="s">
        <v>34</v>
      </c>
      <c r="B57" s="16" t="s">
        <v>75</v>
      </c>
      <c r="C57" s="16" t="s">
        <v>76</v>
      </c>
      <c r="D57" s="15" t="s">
        <v>36</v>
      </c>
      <c r="E57" s="17" t="s">
        <v>77</v>
      </c>
      <c r="F57" s="18" t="s">
        <v>78</v>
      </c>
      <c r="G57" s="19">
        <v>490</v>
      </c>
      <c r="H57" s="20"/>
      <c r="I57" s="20"/>
      <c r="O57">
        <f>(I57*21)/100</f>
        <v>0</v>
      </c>
      <c r="P57" t="s">
        <v>9</v>
      </c>
    </row>
    <row r="58" spans="1:16" x14ac:dyDescent="0.2">
      <c r="A58" s="21" t="s">
        <v>39</v>
      </c>
      <c r="E58" s="22" t="s">
        <v>36</v>
      </c>
    </row>
    <row r="59" spans="1:16" x14ac:dyDescent="0.2">
      <c r="A59" s="23" t="s">
        <v>40</v>
      </c>
      <c r="E59" s="24" t="s">
        <v>79</v>
      </c>
    </row>
    <row r="60" spans="1:16" ht="127.5" x14ac:dyDescent="0.2">
      <c r="A60" t="s">
        <v>42</v>
      </c>
      <c r="E60" s="22" t="s">
        <v>80</v>
      </c>
    </row>
    <row r="61" spans="1:16" x14ac:dyDescent="0.2">
      <c r="A61" s="15" t="s">
        <v>34</v>
      </c>
      <c r="B61" s="16" t="s">
        <v>81</v>
      </c>
      <c r="C61" s="16" t="s">
        <v>82</v>
      </c>
      <c r="D61" s="15" t="s">
        <v>36</v>
      </c>
      <c r="E61" s="17" t="s">
        <v>83</v>
      </c>
      <c r="F61" s="18" t="s">
        <v>38</v>
      </c>
      <c r="G61" s="19">
        <v>48</v>
      </c>
      <c r="H61" s="20"/>
      <c r="I61" s="20"/>
      <c r="O61">
        <f>(I61*21)/100</f>
        <v>0</v>
      </c>
      <c r="P61" t="s">
        <v>9</v>
      </c>
    </row>
    <row r="62" spans="1:16" x14ac:dyDescent="0.2">
      <c r="A62" s="21" t="s">
        <v>39</v>
      </c>
      <c r="E62" s="22" t="s">
        <v>36</v>
      </c>
    </row>
    <row r="63" spans="1:16" x14ac:dyDescent="0.2">
      <c r="A63" s="23" t="s">
        <v>40</v>
      </c>
      <c r="E63" s="24" t="s">
        <v>84</v>
      </c>
    </row>
    <row r="64" spans="1:16" ht="127.5" x14ac:dyDescent="0.2">
      <c r="A64" t="s">
        <v>42</v>
      </c>
      <c r="E64" s="22" t="s">
        <v>74</v>
      </c>
    </row>
    <row r="65" spans="1:18" ht="25.5" x14ac:dyDescent="0.2">
      <c r="A65" s="15" t="s">
        <v>34</v>
      </c>
      <c r="B65" s="16" t="s">
        <v>85</v>
      </c>
      <c r="C65" s="16" t="s">
        <v>86</v>
      </c>
      <c r="D65" s="15" t="s">
        <v>36</v>
      </c>
      <c r="E65" s="17" t="s">
        <v>87</v>
      </c>
      <c r="F65" s="18" t="s">
        <v>78</v>
      </c>
      <c r="G65" s="19">
        <v>600</v>
      </c>
      <c r="H65" s="20"/>
      <c r="I65" s="20"/>
      <c r="O65">
        <f>(I65*21)/100</f>
        <v>0</v>
      </c>
      <c r="P65" t="s">
        <v>9</v>
      </c>
    </row>
    <row r="66" spans="1:18" x14ac:dyDescent="0.2">
      <c r="A66" s="21" t="s">
        <v>39</v>
      </c>
      <c r="E66" s="22" t="s">
        <v>36</v>
      </c>
    </row>
    <row r="67" spans="1:18" x14ac:dyDescent="0.2">
      <c r="A67" s="23" t="s">
        <v>40</v>
      </c>
      <c r="E67" s="24" t="s">
        <v>88</v>
      </c>
    </row>
    <row r="68" spans="1:18" ht="127.5" x14ac:dyDescent="0.2">
      <c r="A68" t="s">
        <v>42</v>
      </c>
      <c r="E68" s="22" t="s">
        <v>80</v>
      </c>
    </row>
    <row r="69" spans="1:18" ht="12.75" customHeight="1" x14ac:dyDescent="0.2">
      <c r="A69" s="3" t="s">
        <v>32</v>
      </c>
      <c r="B69" s="3"/>
      <c r="C69" s="25" t="s">
        <v>89</v>
      </c>
      <c r="D69" s="3"/>
      <c r="E69" s="13" t="s">
        <v>90</v>
      </c>
      <c r="F69" s="3"/>
      <c r="G69" s="3"/>
      <c r="H69" s="3"/>
      <c r="I69" s="26"/>
      <c r="O69">
        <f>0+R69</f>
        <v>0</v>
      </c>
      <c r="Q69">
        <f>0+I70+I74</f>
        <v>0</v>
      </c>
      <c r="R69">
        <f>0+O70+O74</f>
        <v>0</v>
      </c>
    </row>
    <row r="70" spans="1:18" ht="25.5" x14ac:dyDescent="0.2">
      <c r="A70" s="15" t="s">
        <v>34</v>
      </c>
      <c r="B70" s="16" t="s">
        <v>91</v>
      </c>
      <c r="C70" s="16" t="s">
        <v>92</v>
      </c>
      <c r="D70" s="15" t="s">
        <v>36</v>
      </c>
      <c r="E70" s="17" t="s">
        <v>93</v>
      </c>
      <c r="F70" s="18" t="s">
        <v>94</v>
      </c>
      <c r="G70" s="19">
        <v>61.055999999999997</v>
      </c>
      <c r="H70" s="20"/>
      <c r="I70" s="20"/>
      <c r="O70">
        <f>(I70*21)/100</f>
        <v>0</v>
      </c>
      <c r="P70" t="s">
        <v>9</v>
      </c>
    </row>
    <row r="71" spans="1:18" x14ac:dyDescent="0.2">
      <c r="A71" s="21" t="s">
        <v>39</v>
      </c>
      <c r="E71" s="22" t="s">
        <v>36</v>
      </c>
    </row>
    <row r="72" spans="1:18" x14ac:dyDescent="0.2">
      <c r="A72" s="23" t="s">
        <v>40</v>
      </c>
      <c r="E72" s="24" t="s">
        <v>95</v>
      </c>
    </row>
    <row r="73" spans="1:18" ht="140.25" x14ac:dyDescent="0.2">
      <c r="A73" t="s">
        <v>42</v>
      </c>
      <c r="E73" s="22" t="s">
        <v>96</v>
      </c>
    </row>
    <row r="74" spans="1:18" ht="25.5" x14ac:dyDescent="0.2">
      <c r="A74" s="15" t="s">
        <v>34</v>
      </c>
      <c r="B74" s="16" t="s">
        <v>97</v>
      </c>
      <c r="C74" s="16" t="s">
        <v>98</v>
      </c>
      <c r="D74" s="15" t="s">
        <v>36</v>
      </c>
      <c r="E74" s="17" t="s">
        <v>99</v>
      </c>
      <c r="F74" s="18" t="s">
        <v>94</v>
      </c>
      <c r="G74" s="19">
        <v>43.6</v>
      </c>
      <c r="H74" s="20"/>
      <c r="I74" s="20"/>
      <c r="O74">
        <f>(I74*21)/100</f>
        <v>0</v>
      </c>
      <c r="P74" t="s">
        <v>9</v>
      </c>
    </row>
    <row r="75" spans="1:18" x14ac:dyDescent="0.2">
      <c r="A75" s="21" t="s">
        <v>39</v>
      </c>
      <c r="E75" s="22" t="s">
        <v>36</v>
      </c>
    </row>
    <row r="76" spans="1:18" x14ac:dyDescent="0.2">
      <c r="A76" s="23" t="s">
        <v>40</v>
      </c>
      <c r="E76" s="24" t="s">
        <v>100</v>
      </c>
    </row>
    <row r="77" spans="1:18" ht="140.25" x14ac:dyDescent="0.2">
      <c r="A77" t="s">
        <v>42</v>
      </c>
      <c r="E77" s="22" t="s">
        <v>96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90-17-01.1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2019-10-16T11:18:31Z</dcterms:created>
  <dcterms:modified xsi:type="dcterms:W3CDTF">2019-10-17T15:32:56Z</dcterms:modified>
</cp:coreProperties>
</file>