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SO 03-15-02_SO 03-15-02 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4" i="1" l="1"/>
  <c r="O84" i="1" s="1"/>
  <c r="I80" i="1"/>
  <c r="O80" i="1" s="1"/>
  <c r="I76" i="1"/>
  <c r="O76" i="1" s="1"/>
  <c r="I72" i="1"/>
  <c r="O72" i="1" s="1"/>
  <c r="I68" i="1"/>
  <c r="O68" i="1" s="1"/>
  <c r="I63" i="1"/>
  <c r="O63" i="1" s="1"/>
  <c r="I59" i="1"/>
  <c r="O59" i="1" s="1"/>
  <c r="I55" i="1"/>
  <c r="O55" i="1" s="1"/>
  <c r="I51" i="1"/>
  <c r="O51" i="1" s="1"/>
  <c r="I47" i="1"/>
  <c r="O47" i="1" s="1"/>
  <c r="I43" i="1"/>
  <c r="O43" i="1" s="1"/>
  <c r="I38" i="1"/>
  <c r="O38" i="1" s="1"/>
  <c r="I34" i="1"/>
  <c r="O34" i="1" s="1"/>
  <c r="I30" i="1"/>
  <c r="O30" i="1" s="1"/>
  <c r="I26" i="1"/>
  <c r="O26" i="1" s="1"/>
  <c r="I22" i="1"/>
  <c r="O22" i="1" s="1"/>
  <c r="I18" i="1"/>
  <c r="O18" i="1" s="1"/>
  <c r="I14" i="1"/>
  <c r="O14" i="1" s="1"/>
  <c r="I10" i="1"/>
  <c r="O10" i="1" s="1"/>
  <c r="R67" i="1" l="1"/>
  <c r="O67" i="1" s="1"/>
  <c r="R9" i="1"/>
  <c r="O9" i="1" s="1"/>
  <c r="O2" i="1" s="1"/>
  <c r="R42" i="1"/>
  <c r="O42" i="1" s="1"/>
  <c r="Q9" i="1"/>
  <c r="I9" i="1" s="1"/>
  <c r="Q42" i="1"/>
  <c r="I42" i="1" s="1"/>
  <c r="Q67" i="1"/>
  <c r="I67" i="1" s="1"/>
  <c r="I3" i="1" l="1"/>
</calcChain>
</file>

<file path=xl/sharedStrings.xml><?xml version="1.0" encoding="utf-8"?>
<sst xmlns="http://schemas.openxmlformats.org/spreadsheetml/2006/main" count="300" uniqueCount="112">
  <si>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</si>
  <si>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</si>
  <si>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</si>
  <si>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</si>
  <si>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</si>
  <si>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</si>
  <si>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</si>
  <si>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>SO 03-15-02 E</t>
  </si>
  <si>
    <t>0,00</t>
  </si>
  <si>
    <t>2</t>
  </si>
  <si>
    <t>O</t>
  </si>
  <si>
    <t>Objekt:</t>
  </si>
  <si>
    <t>SO 03-15-02</t>
  </si>
  <si>
    <t>Žst. Střelice, stavební úpravy výpravní budovy</t>
  </si>
  <si>
    <t>15,00</t>
  </si>
  <si>
    <t>O1</t>
  </si>
  <si>
    <t>Rozpočet:</t>
  </si>
  <si>
    <t>Žst.Střelice,  Stavební úpravy výpravní budovy,ústř.vytápění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</si>
  <si>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</si>
  <si>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</si>
  <si>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</si>
  <si>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</si>
  <si>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</si>
  <si>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</si>
  <si>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</si>
  <si>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</si>
  <si>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</si>
  <si>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</si>
  <si>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</si>
  <si>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</si>
  <si>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</si>
  <si>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</si>
  <si>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</si>
  <si>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</si>
  <si>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</si>
  <si>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</si>
  <si>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</si>
  <si>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733</t>
  </si>
  <si>
    <t>Rozvod potrubí</t>
  </si>
  <si>
    <t>P</t>
  </si>
  <si>
    <t>R001</t>
  </si>
  <si>
    <t/>
  </si>
  <si>
    <t>Potrubí z měděných trubek vytápění D 15 x 1,0 mm</t>
  </si>
  <si>
    <t>M</t>
  </si>
  <si>
    <t>PP</t>
  </si>
  <si>
    <t>Potrubí z měděných trubek vytápění D 15x1,0mm</t>
  </si>
  <si>
    <t>VV</t>
  </si>
  <si>
    <t>viz soupis sestavení</t>
  </si>
  <si>
    <t>TS</t>
  </si>
  <si>
    <t>Položka obsahuje všechny náklady na montáž a materiál dodaného zařízení protikorozně ošetřeného podle TKP se všemi pomocnými doplňujícími součástmi a pracemi s použitím  mechanizmů.Cena položky je vč. Ostatních rozpočtových nákladů</t>
  </si>
  <si>
    <t>R002</t>
  </si>
  <si>
    <t>Montáž tvar.vytáp.Cu páj. na měkko D15-22mm 1spoj</t>
  </si>
  <si>
    <t>KUS</t>
  </si>
  <si>
    <t>Položka obsahuje všechny náklady na materiál dodaného zařízení protikorozně ošetřeného podle TKP se všemi pomocnými doplňujícími součástmi a pracemi s použitím  mechanizmů.Cena položky je vč. Ostatních rozpočtových nákladů</t>
  </si>
  <si>
    <t>R003</t>
  </si>
  <si>
    <t>Měděné tvarovky DN15</t>
  </si>
  <si>
    <t>Položka obsahuje všechny náklady na demontáž a montáž konzol  a závěsů TV a  s doplnujícími pracemi s použitím  mechanizmů.Cena položky je vč. Ostatních rozpočtových nákladů</t>
  </si>
  <si>
    <t>R004</t>
  </si>
  <si>
    <t>Tlaková zkouška potrubí  DN 32</t>
  </si>
  <si>
    <t>Položka obsahuje všechny náklady na demontáž a opětovnou montáž a  s použitím  mechanizmů.Cena položky je vč. Ostatních rozpočtových nákladů</t>
  </si>
  <si>
    <t>R005</t>
  </si>
  <si>
    <t>Přesun hmot pro rozvody potrubí, výšky do 6 m</t>
  </si>
  <si>
    <t>T</t>
  </si>
  <si>
    <t>Položka obsahuje všechny náklady na montáž a materiál dodaného zařízení protikorozně ošetřeného podle TKP se všemi pomocnými doplňujícími součástmi.Cena položky je vč. Ostatních rozpočtových nákladů</t>
  </si>
  <si>
    <t>R006</t>
  </si>
  <si>
    <t>Odřezání potrubních objímek dvojitých do DN 50</t>
  </si>
  <si>
    <t>7</t>
  </si>
  <si>
    <t>R007</t>
  </si>
  <si>
    <t>Přemístění vybouraných hmot - potrubí, H do 6 m</t>
  </si>
  <si>
    <t>Položka obsahuje všechny náklady na montáž a materiál dodaného zařízení  protikorozně ošetřeného podle TKP se všemi pomocnými doplňujícími  součástmi a pracemi s použitím  mechanizmů.Cena položky je vč. Ostatních rozpočtových nákladů</t>
  </si>
  <si>
    <t>8</t>
  </si>
  <si>
    <t>R008</t>
  </si>
  <si>
    <t>Demontáž potrubí ocelového závitového do DN 15</t>
  </si>
  <si>
    <t>734</t>
  </si>
  <si>
    <t>Armatury</t>
  </si>
  <si>
    <t>R009</t>
  </si>
  <si>
    <t>Hlavice ovládání ventilů termostat. , Heimeier hlavice K 6000-00</t>
  </si>
  <si>
    <t>R010</t>
  </si>
  <si>
    <t>Ventily radiátorové dvojregulační, G 1/2</t>
  </si>
  <si>
    <t>11</t>
  </si>
  <si>
    <t>R011</t>
  </si>
  <si>
    <t>Šroubení  uzavíratelné , G 1/2</t>
  </si>
  <si>
    <t>12</t>
  </si>
  <si>
    <t>R012</t>
  </si>
  <si>
    <t>Přesun hmot pro armatury, výšky do 6 m</t>
  </si>
  <si>
    <t>13</t>
  </si>
  <si>
    <t>R013</t>
  </si>
  <si>
    <t>Demontáž armatur se 2závity do G 1</t>
  </si>
  <si>
    <t>14</t>
  </si>
  <si>
    <t>R014</t>
  </si>
  <si>
    <t>Přemístění demontovaných hmot - armatur, H do 6 m</t>
  </si>
  <si>
    <t>735</t>
  </si>
  <si>
    <t>Otopná tělesa</t>
  </si>
  <si>
    <t>15</t>
  </si>
  <si>
    <t>R015</t>
  </si>
  <si>
    <t>Otopná tělesa ocel.desková Korado 22/9140</t>
  </si>
  <si>
    <t>16</t>
  </si>
  <si>
    <t>R016</t>
  </si>
  <si>
    <t>Montáž panelových těles 2řadých do délky 1500 mm</t>
  </si>
  <si>
    <t>17</t>
  </si>
  <si>
    <t>R017</t>
  </si>
  <si>
    <t>Demontáž otopných těles panelových 1řadých,1500 mm</t>
  </si>
  <si>
    <t>18</t>
  </si>
  <si>
    <t>R018</t>
  </si>
  <si>
    <t>Přemístění demont. hmot - otop. těles, H do 6 m</t>
  </si>
  <si>
    <t>Položka obsahuje všechny</t>
  </si>
  <si>
    <t>19</t>
  </si>
  <si>
    <t>R019</t>
  </si>
  <si>
    <t>Přesun hmot pro otopná tělesa, výšky do 6 m</t>
  </si>
  <si>
    <t xml:space="preserve">Elektrizace trati vč. PEÚ Brno - Zastávka u Brna 1.etapa - po připomínkách    </t>
  </si>
  <si>
    <t>SO 03-15-02 E_a</t>
  </si>
  <si>
    <t>Změna č.1 z 15.10.2019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</si>
</sst>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4" fontId="0" fillId="2" borderId="3" xfId="0" applyNumberForma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2" borderId="5" xfId="0" applyFill="1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>
      <alignment vertical="center"/>
    </xf>
    <xf numFmtId="0" fontId="6" fillId="4" borderId="3" xfId="0" applyFont="1" applyFill="1" applyBorder="1" applyAlignment="1">
      <alignment horizontal="right" vertical="center"/>
    </xf>
    <xf numFmtId="0" fontId="6" fillId="4" borderId="3" xfId="0" applyFont="1" applyFill="1" applyBorder="1">
      <alignment vertical="center"/>
    </xf>
    <xf numFmtId="0" fontId="6" fillId="4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4" fontId="6" fillId="4" borderId="3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3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8" fillId="2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7"/>
  <sheetViews>
    <sheetView tabSelected="1" zoomScaleNormal="100" workbookViewId="0">
      <pane ySplit="8" topLeftCell="A9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28" t="s">
        <v>111</v>
      </c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0+O9+O42+O67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39" t="s">
        <v>6</v>
      </c>
      <c r="D3" s="40"/>
      <c r="E3" s="5" t="s">
        <v>109</v>
      </c>
      <c r="F3" s="1"/>
      <c r="G3" s="6"/>
      <c r="H3" s="43" t="s">
        <v>110</v>
      </c>
      <c r="I3" s="7">
        <f>0+I9+I42+I67</f>
        <v>0</v>
      </c>
      <c r="O3" t="s">
        <v>8</v>
      </c>
      <c r="P3" t="s">
        <v>9</v>
      </c>
    </row>
    <row r="4" spans="1:18" ht="15" customHeight="1" x14ac:dyDescent="0.2">
      <c r="A4" t="s">
        <v>10</v>
      </c>
      <c r="B4" s="4" t="s">
        <v>11</v>
      </c>
      <c r="C4" s="39" t="s">
        <v>12</v>
      </c>
      <c r="D4" s="40"/>
      <c r="E4" s="5" t="s">
        <v>13</v>
      </c>
      <c r="F4" s="1"/>
      <c r="G4" s="1"/>
      <c r="H4" s="8"/>
      <c r="I4" s="8"/>
      <c r="O4" t="s">
        <v>14</v>
      </c>
      <c r="P4" t="s">
        <v>9</v>
      </c>
    </row>
    <row r="5" spans="1:18" ht="12.75" customHeight="1" x14ac:dyDescent="0.2">
      <c r="A5" t="s">
        <v>15</v>
      </c>
      <c r="B5" s="9" t="s">
        <v>16</v>
      </c>
      <c r="C5" s="41" t="s">
        <v>7</v>
      </c>
      <c r="D5" s="42"/>
      <c r="E5" s="10" t="s">
        <v>17</v>
      </c>
      <c r="F5" s="3"/>
      <c r="G5" s="3"/>
      <c r="H5" s="3"/>
      <c r="I5" s="3"/>
      <c r="O5" t="s">
        <v>18</v>
      </c>
      <c r="P5" t="s">
        <v>9</v>
      </c>
    </row>
    <row r="6" spans="1:18" ht="12.75" customHeight="1" x14ac:dyDescent="0.2">
      <c r="A6" s="38" t="s">
        <v>19</v>
      </c>
      <c r="B6" s="38" t="s">
        <v>20</v>
      </c>
      <c r="C6" s="38" t="s">
        <v>21</v>
      </c>
      <c r="D6" s="38" t="s">
        <v>22</v>
      </c>
      <c r="E6" s="38" t="s">
        <v>23</v>
      </c>
      <c r="F6" s="38" t="s">
        <v>24</v>
      </c>
      <c r="G6" s="38" t="s">
        <v>25</v>
      </c>
      <c r="H6" s="38" t="s">
        <v>26</v>
      </c>
      <c r="I6" s="38"/>
    </row>
    <row r="7" spans="1:18" ht="12.75" customHeight="1" x14ac:dyDescent="0.2">
      <c r="A7" s="38"/>
      <c r="B7" s="38"/>
      <c r="C7" s="38"/>
      <c r="D7" s="38"/>
      <c r="E7" s="38"/>
      <c r="F7" s="38"/>
      <c r="G7" s="38"/>
      <c r="H7" s="11" t="s">
        <v>27</v>
      </c>
      <c r="I7" s="11" t="s">
        <v>28</v>
      </c>
    </row>
    <row r="8" spans="1:18" ht="12.75" customHeight="1" x14ac:dyDescent="0.2">
      <c r="A8" s="11" t="s">
        <v>29</v>
      </c>
      <c r="B8" s="11" t="s">
        <v>30</v>
      </c>
      <c r="C8" s="11" t="s">
        <v>9</v>
      </c>
      <c r="D8" s="11" t="s">
        <v>2</v>
      </c>
      <c r="E8" s="11" t="s">
        <v>31</v>
      </c>
      <c r="F8" s="11" t="s">
        <v>32</v>
      </c>
      <c r="G8" s="11" t="s">
        <v>33</v>
      </c>
      <c r="H8" s="11" t="s">
        <v>34</v>
      </c>
      <c r="I8" s="11" t="s">
        <v>35</v>
      </c>
    </row>
    <row r="9" spans="1:18" ht="12.75" customHeight="1" x14ac:dyDescent="0.2">
      <c r="A9" s="12" t="s">
        <v>36</v>
      </c>
      <c r="B9" s="12"/>
      <c r="C9" s="13" t="s">
        <v>37</v>
      </c>
      <c r="D9" s="12"/>
      <c r="E9" s="14" t="s">
        <v>38</v>
      </c>
      <c r="F9" s="12"/>
      <c r="G9" s="12"/>
      <c r="H9" s="12"/>
      <c r="I9" s="15">
        <f>0+Q9</f>
        <v>0</v>
      </c>
      <c r="O9">
        <f>0+R9</f>
        <v>0</v>
      </c>
      <c r="Q9">
        <f>0+I10+I14+I18+I22+I26+I30+I34+I38</f>
        <v>0</v>
      </c>
      <c r="R9">
        <f>0+O10+O14+O18+O22+O26+O30+O34+O38</f>
        <v>0</v>
      </c>
    </row>
    <row r="10" spans="1:18" x14ac:dyDescent="0.2">
      <c r="A10" s="16" t="s">
        <v>39</v>
      </c>
      <c r="B10" s="17" t="s">
        <v>30</v>
      </c>
      <c r="C10" s="17" t="s">
        <v>40</v>
      </c>
      <c r="D10" s="16" t="s">
        <v>41</v>
      </c>
      <c r="E10" s="18" t="s">
        <v>42</v>
      </c>
      <c r="F10" s="19" t="s">
        <v>43</v>
      </c>
      <c r="G10" s="20">
        <v>48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9</v>
      </c>
    </row>
    <row r="11" spans="1:18" x14ac:dyDescent="0.2">
      <c r="A11" s="22" t="s">
        <v>44</v>
      </c>
      <c r="E11" s="23" t="s">
        <v>45</v>
      </c>
    </row>
    <row r="12" spans="1:18" x14ac:dyDescent="0.2">
      <c r="A12" s="24" t="s">
        <v>46</v>
      </c>
      <c r="E12" s="25" t="s">
        <v>47</v>
      </c>
    </row>
    <row r="13" spans="1:18" ht="51" x14ac:dyDescent="0.2">
      <c r="A13" t="s">
        <v>48</v>
      </c>
      <c r="E13" s="23" t="s">
        <v>49</v>
      </c>
    </row>
    <row r="14" spans="1:18" x14ac:dyDescent="0.2">
      <c r="A14" s="16" t="s">
        <v>39</v>
      </c>
      <c r="B14" s="17" t="s">
        <v>9</v>
      </c>
      <c r="C14" s="17" t="s">
        <v>50</v>
      </c>
      <c r="D14" s="16" t="s">
        <v>41</v>
      </c>
      <c r="E14" s="18" t="s">
        <v>51</v>
      </c>
      <c r="F14" s="19" t="s">
        <v>52</v>
      </c>
      <c r="G14" s="20">
        <v>22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9</v>
      </c>
    </row>
    <row r="15" spans="1:18" x14ac:dyDescent="0.2">
      <c r="A15" s="22" t="s">
        <v>44</v>
      </c>
      <c r="E15" s="23" t="s">
        <v>51</v>
      </c>
    </row>
    <row r="16" spans="1:18" x14ac:dyDescent="0.2">
      <c r="A16" s="24" t="s">
        <v>46</v>
      </c>
      <c r="E16" s="25" t="s">
        <v>47</v>
      </c>
    </row>
    <row r="17" spans="1:16" ht="38.25" x14ac:dyDescent="0.2">
      <c r="A17" t="s">
        <v>48</v>
      </c>
      <c r="E17" s="23" t="s">
        <v>53</v>
      </c>
    </row>
    <row r="18" spans="1:16" x14ac:dyDescent="0.2">
      <c r="A18" s="16" t="s">
        <v>39</v>
      </c>
      <c r="B18" s="17" t="s">
        <v>2</v>
      </c>
      <c r="C18" s="17" t="s">
        <v>54</v>
      </c>
      <c r="D18" s="16" t="s">
        <v>41</v>
      </c>
      <c r="E18" s="18" t="s">
        <v>55</v>
      </c>
      <c r="F18" s="19" t="s">
        <v>52</v>
      </c>
      <c r="G18" s="20">
        <v>24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9</v>
      </c>
    </row>
    <row r="19" spans="1:16" x14ac:dyDescent="0.2">
      <c r="A19" s="22" t="s">
        <v>44</v>
      </c>
      <c r="E19" s="23" t="s">
        <v>55</v>
      </c>
    </row>
    <row r="20" spans="1:16" x14ac:dyDescent="0.2">
      <c r="A20" s="24" t="s">
        <v>46</v>
      </c>
      <c r="E20" s="25" t="s">
        <v>47</v>
      </c>
    </row>
    <row r="21" spans="1:16" ht="38.25" x14ac:dyDescent="0.2">
      <c r="A21" t="s">
        <v>48</v>
      </c>
      <c r="E21" s="23" t="s">
        <v>56</v>
      </c>
    </row>
    <row r="22" spans="1:16" x14ac:dyDescent="0.2">
      <c r="A22" s="16" t="s">
        <v>39</v>
      </c>
      <c r="B22" s="17" t="s">
        <v>31</v>
      </c>
      <c r="C22" s="17" t="s">
        <v>57</v>
      </c>
      <c r="D22" s="16" t="s">
        <v>41</v>
      </c>
      <c r="E22" s="18" t="s">
        <v>58</v>
      </c>
      <c r="F22" s="19" t="s">
        <v>43</v>
      </c>
      <c r="G22" s="20">
        <v>48</v>
      </c>
      <c r="H22" s="21">
        <v>0</v>
      </c>
      <c r="I22" s="21">
        <f>ROUND(ROUND(H22,2)*ROUND(G22,3),2)</f>
        <v>0</v>
      </c>
      <c r="O22">
        <f>(I22*21)/100</f>
        <v>0</v>
      </c>
      <c r="P22" t="s">
        <v>9</v>
      </c>
    </row>
    <row r="23" spans="1:16" x14ac:dyDescent="0.2">
      <c r="A23" s="22" t="s">
        <v>44</v>
      </c>
      <c r="E23" s="23" t="s">
        <v>58</v>
      </c>
    </row>
    <row r="24" spans="1:16" x14ac:dyDescent="0.2">
      <c r="A24" s="24" t="s">
        <v>46</v>
      </c>
      <c r="E24" s="25" t="s">
        <v>47</v>
      </c>
    </row>
    <row r="25" spans="1:16" ht="25.5" x14ac:dyDescent="0.2">
      <c r="A25" t="s">
        <v>48</v>
      </c>
      <c r="E25" s="23" t="s">
        <v>59</v>
      </c>
    </row>
    <row r="26" spans="1:16" x14ac:dyDescent="0.2">
      <c r="A26" s="16" t="s">
        <v>39</v>
      </c>
      <c r="B26" s="17" t="s">
        <v>32</v>
      </c>
      <c r="C26" s="17" t="s">
        <v>60</v>
      </c>
      <c r="D26" s="16" t="s">
        <v>41</v>
      </c>
      <c r="E26" s="18" t="s">
        <v>61</v>
      </c>
      <c r="F26" s="19" t="s">
        <v>62</v>
      </c>
      <c r="G26" s="20">
        <v>0.05</v>
      </c>
      <c r="H26" s="21">
        <v>0</v>
      </c>
      <c r="I26" s="21">
        <f>ROUND(ROUND(H26,2)*ROUND(G26,3),2)</f>
        <v>0</v>
      </c>
      <c r="O26">
        <f>(I26*21)/100</f>
        <v>0</v>
      </c>
      <c r="P26" t="s">
        <v>9</v>
      </c>
    </row>
    <row r="27" spans="1:16" x14ac:dyDescent="0.2">
      <c r="A27" s="22" t="s">
        <v>44</v>
      </c>
      <c r="E27" s="23" t="s">
        <v>61</v>
      </c>
    </row>
    <row r="28" spans="1:16" x14ac:dyDescent="0.2">
      <c r="A28" s="24" t="s">
        <v>46</v>
      </c>
      <c r="E28" s="25" t="s">
        <v>47</v>
      </c>
    </row>
    <row r="29" spans="1:16" ht="38.25" x14ac:dyDescent="0.2">
      <c r="A29" t="s">
        <v>48</v>
      </c>
      <c r="E29" s="23" t="s">
        <v>63</v>
      </c>
    </row>
    <row r="30" spans="1:16" x14ac:dyDescent="0.2">
      <c r="A30" s="16" t="s">
        <v>39</v>
      </c>
      <c r="B30" s="17" t="s">
        <v>33</v>
      </c>
      <c r="C30" s="17" t="s">
        <v>64</v>
      </c>
      <c r="D30" s="16" t="s">
        <v>41</v>
      </c>
      <c r="E30" s="18" t="s">
        <v>65</v>
      </c>
      <c r="F30" s="19" t="s">
        <v>52</v>
      </c>
      <c r="G30" s="20">
        <v>18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9</v>
      </c>
    </row>
    <row r="31" spans="1:16" x14ac:dyDescent="0.2">
      <c r="A31" s="22" t="s">
        <v>44</v>
      </c>
      <c r="E31" s="23" t="s">
        <v>65</v>
      </c>
    </row>
    <row r="32" spans="1:16" x14ac:dyDescent="0.2">
      <c r="A32" s="24" t="s">
        <v>46</v>
      </c>
      <c r="E32" s="25" t="s">
        <v>47</v>
      </c>
    </row>
    <row r="33" spans="1:18" ht="38.25" x14ac:dyDescent="0.2">
      <c r="A33" t="s">
        <v>48</v>
      </c>
      <c r="E33" s="23" t="s">
        <v>63</v>
      </c>
    </row>
    <row r="34" spans="1:18" x14ac:dyDescent="0.2">
      <c r="A34" s="16" t="s">
        <v>39</v>
      </c>
      <c r="B34" s="17" t="s">
        <v>66</v>
      </c>
      <c r="C34" s="17" t="s">
        <v>67</v>
      </c>
      <c r="D34" s="16" t="s">
        <v>41</v>
      </c>
      <c r="E34" s="18" t="s">
        <v>68</v>
      </c>
      <c r="F34" s="19" t="s">
        <v>62</v>
      </c>
      <c r="G34" s="20">
        <v>0.5</v>
      </c>
      <c r="H34" s="21">
        <v>0</v>
      </c>
      <c r="I34" s="21">
        <f>ROUND(ROUND(H34,2)*ROUND(G34,3),2)</f>
        <v>0</v>
      </c>
      <c r="O34">
        <f>(I34*21)/100</f>
        <v>0</v>
      </c>
      <c r="P34" t="s">
        <v>9</v>
      </c>
    </row>
    <row r="35" spans="1:18" x14ac:dyDescent="0.2">
      <c r="A35" s="22" t="s">
        <v>44</v>
      </c>
      <c r="E35" s="23" t="s">
        <v>68</v>
      </c>
    </row>
    <row r="36" spans="1:18" x14ac:dyDescent="0.2">
      <c r="A36" s="24" t="s">
        <v>46</v>
      </c>
      <c r="E36" s="25" t="s">
        <v>47</v>
      </c>
    </row>
    <row r="37" spans="1:18" ht="51" x14ac:dyDescent="0.2">
      <c r="A37" t="s">
        <v>48</v>
      </c>
      <c r="E37" s="23" t="s">
        <v>69</v>
      </c>
    </row>
    <row r="38" spans="1:18" x14ac:dyDescent="0.2">
      <c r="A38" s="16" t="s">
        <v>39</v>
      </c>
      <c r="B38" s="17" t="s">
        <v>70</v>
      </c>
      <c r="C38" s="17" t="s">
        <v>71</v>
      </c>
      <c r="D38" s="16" t="s">
        <v>41</v>
      </c>
      <c r="E38" s="18" t="s">
        <v>72</v>
      </c>
      <c r="F38" s="19" t="s">
        <v>43</v>
      </c>
      <c r="G38" s="20">
        <v>48</v>
      </c>
      <c r="H38" s="21">
        <v>0</v>
      </c>
      <c r="I38" s="21">
        <f>ROUND(ROUND(H38,2)*ROUND(G38,3),2)</f>
        <v>0</v>
      </c>
      <c r="O38">
        <f>(I38*21)/100</f>
        <v>0</v>
      </c>
      <c r="P38" t="s">
        <v>9</v>
      </c>
    </row>
    <row r="39" spans="1:18" x14ac:dyDescent="0.2">
      <c r="A39" s="22" t="s">
        <v>44</v>
      </c>
      <c r="E39" s="23" t="s">
        <v>72</v>
      </c>
    </row>
    <row r="40" spans="1:18" x14ac:dyDescent="0.2">
      <c r="A40" s="24" t="s">
        <v>46</v>
      </c>
      <c r="E40" s="25" t="s">
        <v>47</v>
      </c>
    </row>
    <row r="41" spans="1:18" ht="51" x14ac:dyDescent="0.2">
      <c r="A41" t="s">
        <v>48</v>
      </c>
      <c r="E41" s="23" t="s">
        <v>69</v>
      </c>
    </row>
    <row r="42" spans="1:18" ht="12.75" customHeight="1" x14ac:dyDescent="0.2">
      <c r="A42" s="3" t="s">
        <v>36</v>
      </c>
      <c r="B42" s="3"/>
      <c r="C42" s="26" t="s">
        <v>73</v>
      </c>
      <c r="D42" s="3"/>
      <c r="E42" s="14" t="s">
        <v>74</v>
      </c>
      <c r="F42" s="3"/>
      <c r="G42" s="3"/>
      <c r="H42" s="3"/>
      <c r="I42" s="27">
        <f>0+Q42</f>
        <v>0</v>
      </c>
      <c r="O42">
        <f>0+R42</f>
        <v>0</v>
      </c>
      <c r="Q42">
        <f>0+I43+I47+I51+I55+I59+I63</f>
        <v>0</v>
      </c>
      <c r="R42">
        <f>0+O43+O47+O51+O55+O59+O63</f>
        <v>0</v>
      </c>
    </row>
    <row r="43" spans="1:18" x14ac:dyDescent="0.2">
      <c r="A43" s="16" t="s">
        <v>39</v>
      </c>
      <c r="B43" s="17" t="s">
        <v>34</v>
      </c>
      <c r="C43" s="17" t="s">
        <v>75</v>
      </c>
      <c r="D43" s="16" t="s">
        <v>41</v>
      </c>
      <c r="E43" s="18" t="s">
        <v>76</v>
      </c>
      <c r="F43" s="19" t="s">
        <v>52</v>
      </c>
      <c r="G43" s="20">
        <v>2</v>
      </c>
      <c r="H43" s="21">
        <v>0</v>
      </c>
      <c r="I43" s="21">
        <f>ROUND(ROUND(H43,2)*ROUND(G43,3),2)</f>
        <v>0</v>
      </c>
      <c r="O43">
        <f>(I43*21)/100</f>
        <v>0</v>
      </c>
      <c r="P43" t="s">
        <v>9</v>
      </c>
    </row>
    <row r="44" spans="1:18" x14ac:dyDescent="0.2">
      <c r="A44" s="22" t="s">
        <v>44</v>
      </c>
      <c r="E44" s="23" t="s">
        <v>76</v>
      </c>
    </row>
    <row r="45" spans="1:18" x14ac:dyDescent="0.2">
      <c r="A45" s="24" t="s">
        <v>46</v>
      </c>
      <c r="E45" s="25" t="s">
        <v>47</v>
      </c>
    </row>
    <row r="46" spans="1:18" ht="51" x14ac:dyDescent="0.2">
      <c r="A46" t="s">
        <v>48</v>
      </c>
      <c r="E46" s="23" t="s">
        <v>69</v>
      </c>
    </row>
    <row r="47" spans="1:18" x14ac:dyDescent="0.2">
      <c r="A47" s="16" t="s">
        <v>39</v>
      </c>
      <c r="B47" s="17" t="s">
        <v>35</v>
      </c>
      <c r="C47" s="17" t="s">
        <v>77</v>
      </c>
      <c r="D47" s="16" t="s">
        <v>41</v>
      </c>
      <c r="E47" s="18" t="s">
        <v>78</v>
      </c>
      <c r="F47" s="19" t="s">
        <v>52</v>
      </c>
      <c r="G47" s="20">
        <v>2</v>
      </c>
      <c r="H47" s="21">
        <v>0</v>
      </c>
      <c r="I47" s="21">
        <f>ROUND(ROUND(H47,2)*ROUND(G47,3),2)</f>
        <v>0</v>
      </c>
      <c r="O47">
        <f>(I47*21)/100</f>
        <v>0</v>
      </c>
      <c r="P47" t="s">
        <v>9</v>
      </c>
    </row>
    <row r="48" spans="1:18" x14ac:dyDescent="0.2">
      <c r="A48" s="22" t="s">
        <v>44</v>
      </c>
      <c r="E48" s="23" t="s">
        <v>78</v>
      </c>
    </row>
    <row r="49" spans="1:16" x14ac:dyDescent="0.2">
      <c r="A49" s="24" t="s">
        <v>46</v>
      </c>
      <c r="E49" s="25" t="s">
        <v>47</v>
      </c>
    </row>
    <row r="50" spans="1:16" ht="51" x14ac:dyDescent="0.2">
      <c r="A50" t="s">
        <v>48</v>
      </c>
      <c r="E50" s="23" t="s">
        <v>69</v>
      </c>
    </row>
    <row r="51" spans="1:16" x14ac:dyDescent="0.2">
      <c r="A51" s="16" t="s">
        <v>39</v>
      </c>
      <c r="B51" s="17" t="s">
        <v>79</v>
      </c>
      <c r="C51" s="17" t="s">
        <v>80</v>
      </c>
      <c r="D51" s="16" t="s">
        <v>41</v>
      </c>
      <c r="E51" s="18" t="s">
        <v>81</v>
      </c>
      <c r="F51" s="19" t="s">
        <v>52</v>
      </c>
      <c r="G51" s="20">
        <v>2</v>
      </c>
      <c r="H51" s="21">
        <v>0</v>
      </c>
      <c r="I51" s="21">
        <f>ROUND(ROUND(H51,2)*ROUND(G51,3),2)</f>
        <v>0</v>
      </c>
      <c r="O51">
        <f>(I51*21)/100</f>
        <v>0</v>
      </c>
      <c r="P51" t="s">
        <v>9</v>
      </c>
    </row>
    <row r="52" spans="1:16" x14ac:dyDescent="0.2">
      <c r="A52" s="22" t="s">
        <v>44</v>
      </c>
      <c r="E52" s="23" t="s">
        <v>81</v>
      </c>
    </row>
    <row r="53" spans="1:16" x14ac:dyDescent="0.2">
      <c r="A53" s="24" t="s">
        <v>46</v>
      </c>
      <c r="E53" s="25" t="s">
        <v>47</v>
      </c>
    </row>
    <row r="54" spans="1:16" ht="51" x14ac:dyDescent="0.2">
      <c r="A54" t="s">
        <v>48</v>
      </c>
      <c r="E54" s="23" t="s">
        <v>69</v>
      </c>
    </row>
    <row r="55" spans="1:16" x14ac:dyDescent="0.2">
      <c r="A55" s="16" t="s">
        <v>39</v>
      </c>
      <c r="B55" s="17" t="s">
        <v>82</v>
      </c>
      <c r="C55" s="17" t="s">
        <v>83</v>
      </c>
      <c r="D55" s="16" t="s">
        <v>41</v>
      </c>
      <c r="E55" s="18" t="s">
        <v>84</v>
      </c>
      <c r="F55" s="19" t="s">
        <v>62</v>
      </c>
      <c r="G55" s="20">
        <v>0.02</v>
      </c>
      <c r="H55" s="21">
        <v>0</v>
      </c>
      <c r="I55" s="21">
        <f>ROUND(ROUND(H55,2)*ROUND(G55,3),2)</f>
        <v>0</v>
      </c>
      <c r="O55">
        <f>(I55*21)/100</f>
        <v>0</v>
      </c>
      <c r="P55" t="s">
        <v>9</v>
      </c>
    </row>
    <row r="56" spans="1:16" x14ac:dyDescent="0.2">
      <c r="A56" s="22" t="s">
        <v>44</v>
      </c>
      <c r="E56" s="23" t="s">
        <v>84</v>
      </c>
    </row>
    <row r="57" spans="1:16" x14ac:dyDescent="0.2">
      <c r="A57" s="24" t="s">
        <v>46</v>
      </c>
      <c r="E57" s="25" t="s">
        <v>47</v>
      </c>
    </row>
    <row r="58" spans="1:16" ht="51" x14ac:dyDescent="0.2">
      <c r="A58" t="s">
        <v>48</v>
      </c>
      <c r="E58" s="23" t="s">
        <v>69</v>
      </c>
    </row>
    <row r="59" spans="1:16" x14ac:dyDescent="0.2">
      <c r="A59" s="16" t="s">
        <v>39</v>
      </c>
      <c r="B59" s="17" t="s">
        <v>85</v>
      </c>
      <c r="C59" s="17" t="s">
        <v>86</v>
      </c>
      <c r="D59" s="16" t="s">
        <v>41</v>
      </c>
      <c r="E59" s="18" t="s">
        <v>87</v>
      </c>
      <c r="F59" s="19" t="s">
        <v>52</v>
      </c>
      <c r="G59" s="20">
        <v>4</v>
      </c>
      <c r="H59" s="21">
        <v>0</v>
      </c>
      <c r="I59" s="21">
        <f>ROUND(ROUND(H59,2)*ROUND(G59,3),2)</f>
        <v>0</v>
      </c>
      <c r="O59">
        <f>(I59*21)/100</f>
        <v>0</v>
      </c>
      <c r="P59" t="s">
        <v>9</v>
      </c>
    </row>
    <row r="60" spans="1:16" x14ac:dyDescent="0.2">
      <c r="A60" s="22" t="s">
        <v>44</v>
      </c>
      <c r="E60" s="23" t="s">
        <v>87</v>
      </c>
    </row>
    <row r="61" spans="1:16" x14ac:dyDescent="0.2">
      <c r="A61" s="24" t="s">
        <v>46</v>
      </c>
      <c r="E61" s="25" t="s">
        <v>47</v>
      </c>
    </row>
    <row r="62" spans="1:16" ht="51" x14ac:dyDescent="0.2">
      <c r="A62" t="s">
        <v>48</v>
      </c>
      <c r="E62" s="23" t="s">
        <v>69</v>
      </c>
    </row>
    <row r="63" spans="1:16" x14ac:dyDescent="0.2">
      <c r="A63" s="16" t="s">
        <v>39</v>
      </c>
      <c r="B63" s="29" t="s">
        <v>88</v>
      </c>
      <c r="C63" s="29" t="s">
        <v>89</v>
      </c>
      <c r="D63" s="30" t="s">
        <v>41</v>
      </c>
      <c r="E63" s="31" t="s">
        <v>90</v>
      </c>
      <c r="F63" s="32" t="s">
        <v>62</v>
      </c>
      <c r="G63" s="33">
        <v>0</v>
      </c>
      <c r="H63" s="34">
        <v>0</v>
      </c>
      <c r="I63" s="34">
        <f>ROUND(ROUND(H63,2)*ROUND(G63,3),2)</f>
        <v>0</v>
      </c>
      <c r="O63">
        <f>(I63*21)/100</f>
        <v>0</v>
      </c>
      <c r="P63" t="s">
        <v>9</v>
      </c>
    </row>
    <row r="64" spans="1:16" x14ac:dyDescent="0.2">
      <c r="A64" s="22" t="s">
        <v>44</v>
      </c>
      <c r="B64" s="35"/>
      <c r="C64" s="35"/>
      <c r="D64" s="35"/>
      <c r="E64" s="36" t="s">
        <v>90</v>
      </c>
      <c r="F64" s="35"/>
      <c r="G64" s="35"/>
      <c r="H64" s="35"/>
      <c r="I64" s="35"/>
    </row>
    <row r="65" spans="1:18" x14ac:dyDescent="0.2">
      <c r="A65" s="24" t="s">
        <v>46</v>
      </c>
      <c r="B65" s="35"/>
      <c r="C65" s="35"/>
      <c r="D65" s="35"/>
      <c r="E65" s="37" t="s">
        <v>47</v>
      </c>
      <c r="F65" s="35"/>
      <c r="G65" s="35"/>
      <c r="H65" s="35"/>
      <c r="I65" s="35"/>
    </row>
    <row r="66" spans="1:18" ht="51" x14ac:dyDescent="0.2">
      <c r="A66" t="s">
        <v>48</v>
      </c>
      <c r="B66" s="35"/>
      <c r="C66" s="35"/>
      <c r="D66" s="35"/>
      <c r="E66" s="36" t="s">
        <v>69</v>
      </c>
      <c r="F66" s="35"/>
      <c r="G66" s="35"/>
      <c r="H66" s="35"/>
      <c r="I66" s="35"/>
    </row>
    <row r="67" spans="1:18" ht="12.75" customHeight="1" x14ac:dyDescent="0.2">
      <c r="A67" s="3" t="s">
        <v>36</v>
      </c>
      <c r="B67" s="3"/>
      <c r="C67" s="26" t="s">
        <v>91</v>
      </c>
      <c r="D67" s="3"/>
      <c r="E67" s="14" t="s">
        <v>92</v>
      </c>
      <c r="F67" s="3"/>
      <c r="G67" s="3"/>
      <c r="H67" s="3"/>
      <c r="I67" s="27">
        <f>0+Q67</f>
        <v>0</v>
      </c>
      <c r="O67">
        <f>0+R67</f>
        <v>0</v>
      </c>
      <c r="Q67">
        <f>0+I68+I72+I76+I80+I84</f>
        <v>0</v>
      </c>
      <c r="R67">
        <f>0+O68+O72+O76+O80+O84</f>
        <v>0</v>
      </c>
    </row>
    <row r="68" spans="1:18" x14ac:dyDescent="0.2">
      <c r="A68" s="16" t="s">
        <v>39</v>
      </c>
      <c r="B68" s="17" t="s">
        <v>93</v>
      </c>
      <c r="C68" s="17" t="s">
        <v>94</v>
      </c>
      <c r="D68" s="16" t="s">
        <v>41</v>
      </c>
      <c r="E68" s="18" t="s">
        <v>95</v>
      </c>
      <c r="F68" s="19" t="s">
        <v>52</v>
      </c>
      <c r="G68" s="20">
        <v>2</v>
      </c>
      <c r="H68" s="21">
        <v>0</v>
      </c>
      <c r="I68" s="21">
        <f>ROUND(ROUND(H68,2)*ROUND(G68,3),2)</f>
        <v>0</v>
      </c>
      <c r="O68">
        <f>(I68*21)/100</f>
        <v>0</v>
      </c>
      <c r="P68" t="s">
        <v>9</v>
      </c>
    </row>
    <row r="69" spans="1:18" x14ac:dyDescent="0.2">
      <c r="A69" s="22" t="s">
        <v>44</v>
      </c>
      <c r="E69" s="23" t="s">
        <v>95</v>
      </c>
    </row>
    <row r="70" spans="1:18" x14ac:dyDescent="0.2">
      <c r="A70" s="24" t="s">
        <v>46</v>
      </c>
      <c r="E70" s="25" t="s">
        <v>47</v>
      </c>
    </row>
    <row r="71" spans="1:18" ht="51" x14ac:dyDescent="0.2">
      <c r="A71" t="s">
        <v>48</v>
      </c>
      <c r="E71" s="23" t="s">
        <v>69</v>
      </c>
    </row>
    <row r="72" spans="1:18" x14ac:dyDescent="0.2">
      <c r="A72" s="16" t="s">
        <v>39</v>
      </c>
      <c r="B72" s="17" t="s">
        <v>96</v>
      </c>
      <c r="C72" s="17" t="s">
        <v>97</v>
      </c>
      <c r="D72" s="16" t="s">
        <v>41</v>
      </c>
      <c r="E72" s="18" t="s">
        <v>98</v>
      </c>
      <c r="F72" s="19" t="s">
        <v>52</v>
      </c>
      <c r="G72" s="20">
        <v>4</v>
      </c>
      <c r="H72" s="21">
        <v>0</v>
      </c>
      <c r="I72" s="21">
        <f>ROUND(ROUND(H72,2)*ROUND(G72,3),2)</f>
        <v>0</v>
      </c>
      <c r="O72">
        <f>(I72*21)/100</f>
        <v>0</v>
      </c>
      <c r="P72" t="s">
        <v>9</v>
      </c>
    </row>
    <row r="73" spans="1:18" x14ac:dyDescent="0.2">
      <c r="A73" s="22" t="s">
        <v>44</v>
      </c>
      <c r="E73" s="23" t="s">
        <v>98</v>
      </c>
    </row>
    <row r="74" spans="1:18" x14ac:dyDescent="0.2">
      <c r="A74" s="24" t="s">
        <v>46</v>
      </c>
      <c r="E74" s="25" t="s">
        <v>47</v>
      </c>
    </row>
    <row r="75" spans="1:18" ht="51" x14ac:dyDescent="0.2">
      <c r="A75" t="s">
        <v>48</v>
      </c>
      <c r="E75" s="23" t="s">
        <v>69</v>
      </c>
    </row>
    <row r="76" spans="1:18" x14ac:dyDescent="0.2">
      <c r="A76" s="16" t="s">
        <v>39</v>
      </c>
      <c r="B76" s="17" t="s">
        <v>99</v>
      </c>
      <c r="C76" s="17" t="s">
        <v>100</v>
      </c>
      <c r="D76" s="16" t="s">
        <v>41</v>
      </c>
      <c r="E76" s="18" t="s">
        <v>101</v>
      </c>
      <c r="F76" s="19" t="s">
        <v>52</v>
      </c>
      <c r="G76" s="20">
        <v>2</v>
      </c>
      <c r="H76" s="21">
        <v>0</v>
      </c>
      <c r="I76" s="21">
        <f>ROUND(ROUND(H76,2)*ROUND(G76,3),2)</f>
        <v>0</v>
      </c>
      <c r="O76">
        <f>(I76*21)/100</f>
        <v>0</v>
      </c>
      <c r="P76" t="s">
        <v>9</v>
      </c>
    </row>
    <row r="77" spans="1:18" x14ac:dyDescent="0.2">
      <c r="A77" s="22" t="s">
        <v>44</v>
      </c>
      <c r="E77" s="23" t="s">
        <v>101</v>
      </c>
    </row>
    <row r="78" spans="1:18" x14ac:dyDescent="0.2">
      <c r="A78" s="24" t="s">
        <v>46</v>
      </c>
      <c r="E78" s="25" t="s">
        <v>47</v>
      </c>
    </row>
    <row r="79" spans="1:18" ht="51" x14ac:dyDescent="0.2">
      <c r="A79" t="s">
        <v>48</v>
      </c>
      <c r="E79" s="23" t="s">
        <v>69</v>
      </c>
    </row>
    <row r="80" spans="1:18" x14ac:dyDescent="0.2">
      <c r="A80" s="16" t="s">
        <v>39</v>
      </c>
      <c r="B80" s="17" t="s">
        <v>102</v>
      </c>
      <c r="C80" s="17" t="s">
        <v>103</v>
      </c>
      <c r="D80" s="16" t="s">
        <v>41</v>
      </c>
      <c r="E80" s="18" t="s">
        <v>104</v>
      </c>
      <c r="F80" s="19" t="s">
        <v>62</v>
      </c>
      <c r="G80" s="20">
        <v>0.06</v>
      </c>
      <c r="H80" s="21">
        <v>0</v>
      </c>
      <c r="I80" s="21">
        <f>ROUND(ROUND(H80,2)*ROUND(G80,3),2)</f>
        <v>0</v>
      </c>
      <c r="O80">
        <f>(I80*21)/100</f>
        <v>0</v>
      </c>
      <c r="P80" t="s">
        <v>9</v>
      </c>
    </row>
    <row r="81" spans="1:16" x14ac:dyDescent="0.2">
      <c r="A81" s="22" t="s">
        <v>44</v>
      </c>
      <c r="E81" s="23" t="s">
        <v>104</v>
      </c>
    </row>
    <row r="82" spans="1:16" x14ac:dyDescent="0.2">
      <c r="A82" s="24" t="s">
        <v>46</v>
      </c>
      <c r="E82" s="25" t="s">
        <v>47</v>
      </c>
    </row>
    <row r="83" spans="1:16" x14ac:dyDescent="0.2">
      <c r="A83" t="s">
        <v>48</v>
      </c>
      <c r="E83" s="23" t="s">
        <v>105</v>
      </c>
    </row>
    <row r="84" spans="1:16" x14ac:dyDescent="0.2">
      <c r="A84" s="16" t="s">
        <v>39</v>
      </c>
      <c r="B84" s="17" t="s">
        <v>106</v>
      </c>
      <c r="C84" s="17" t="s">
        <v>107</v>
      </c>
      <c r="D84" s="16" t="s">
        <v>41</v>
      </c>
      <c r="E84" s="18" t="s">
        <v>108</v>
      </c>
      <c r="F84" s="19" t="s">
        <v>62</v>
      </c>
      <c r="G84" s="20">
        <v>0.08</v>
      </c>
      <c r="H84" s="21">
        <v>0</v>
      </c>
      <c r="I84" s="21">
        <f>ROUND(ROUND(H84,2)*ROUND(G84,3),2)</f>
        <v>0</v>
      </c>
      <c r="O84">
        <f>(I84*21)/100</f>
        <v>0</v>
      </c>
      <c r="P84" t="s">
        <v>9</v>
      </c>
    </row>
    <row r="85" spans="1:16" x14ac:dyDescent="0.2">
      <c r="A85" s="22" t="s">
        <v>44</v>
      </c>
      <c r="E85" s="23" t="s">
        <v>108</v>
      </c>
    </row>
    <row r="86" spans="1:16" x14ac:dyDescent="0.2">
      <c r="A86" s="24" t="s">
        <v>46</v>
      </c>
      <c r="E86" s="25" t="s">
        <v>47</v>
      </c>
    </row>
    <row r="87" spans="1:16" ht="51" x14ac:dyDescent="0.2">
      <c r="A87" t="s">
        <v>48</v>
      </c>
      <c r="E87" s="23" t="s">
        <v>69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03-15-02_SO 03-15-02 E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2019-10-16T14:05:37Z</dcterms:created>
  <dcterms:modified xsi:type="dcterms:W3CDTF">2019-10-17T15:30:15Z</dcterms:modified>
</cp:coreProperties>
</file>